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ondor-sub-bz1.it.csiro.au\win-hpc\zhe00a\Working\04-Software\032-ApsimX\ApsimX\Tests\Validation\Wheat\"/>
    </mc:Choice>
  </mc:AlternateContent>
  <xr:revisionPtr revIDLastSave="0" documentId="13_ncr:1_{6FFC987E-BAC1-4113-8887-D7A50A535B7D}" xr6:coauthVersionLast="45" xr6:coauthVersionMax="45" xr10:uidLastSave="{00000000-0000-0000-0000-000000000000}"/>
  <bookViews>
    <workbookView xWindow="-110" yWindow="-110" windowWidth="19420" windowHeight="10560" tabRatio="857" xr2:uid="{00000000-000D-0000-FFFF-FFFF00000000}"/>
  </bookViews>
  <sheets>
    <sheet name="Observed" sheetId="1" r:id="rId1"/>
    <sheet name="Sheet2" sheetId="9" r:id="rId2"/>
    <sheet name="Sheet1" sheetId="8" r:id="rId3"/>
    <sheet name="Griffith" sheetId="7" r:id="rId4"/>
    <sheet name="YuchengSWData" sheetId="6" r:id="rId5"/>
    <sheet name="MaxLeafSize" sheetId="4" r:id="rId6"/>
    <sheet name="QuestionableData" sheetId="5" r:id="rId7"/>
  </sheets>
  <definedNames>
    <definedName name="_xlnm._FilterDatabase" localSheetId="0" hidden="1">Observed!$A$1:$CE$5516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7" l="1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2" i="7"/>
  <c r="S3" i="7"/>
  <c r="T13" i="7"/>
  <c r="U13" i="7"/>
  <c r="V13" i="7"/>
  <c r="T14" i="7"/>
  <c r="U14" i="7"/>
  <c r="V14" i="7"/>
  <c r="T15" i="7"/>
  <c r="U15" i="7"/>
  <c r="V15" i="7"/>
  <c r="T16" i="7"/>
  <c r="U16" i="7"/>
  <c r="V16" i="7"/>
  <c r="T17" i="7"/>
  <c r="U17" i="7"/>
  <c r="V17" i="7"/>
  <c r="T18" i="7"/>
  <c r="U18" i="7"/>
  <c r="V18" i="7"/>
  <c r="T19" i="7"/>
  <c r="U19" i="7"/>
  <c r="V19" i="7"/>
  <c r="T20" i="7"/>
  <c r="U20" i="7"/>
  <c r="V20" i="7"/>
  <c r="T22" i="7"/>
  <c r="U22" i="7"/>
  <c r="V22" i="7"/>
  <c r="R13" i="7"/>
  <c r="R14" i="7"/>
  <c r="R15" i="7"/>
  <c r="R16" i="7"/>
  <c r="R17" i="7"/>
  <c r="R18" i="7"/>
  <c r="R19" i="7"/>
  <c r="R20" i="7"/>
  <c r="R22" i="7"/>
  <c r="P7" i="9" l="1"/>
  <c r="P12" i="9"/>
  <c r="P19" i="9"/>
  <c r="P30" i="9"/>
  <c r="P34" i="9"/>
  <c r="P35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2" i="9"/>
  <c r="P63" i="9"/>
  <c r="P64" i="9"/>
  <c r="P65" i="9"/>
  <c r="P67" i="9"/>
  <c r="P68" i="9"/>
  <c r="P69" i="9"/>
  <c r="P70" i="9"/>
  <c r="P71" i="9"/>
  <c r="P72" i="9"/>
  <c r="P73" i="9"/>
  <c r="P74" i="9"/>
  <c r="P75" i="9"/>
  <c r="P76" i="9"/>
  <c r="P80" i="9"/>
  <c r="P81" i="9"/>
  <c r="P88" i="9"/>
  <c r="P89" i="9"/>
  <c r="P93" i="9"/>
  <c r="P95" i="9"/>
  <c r="P97" i="9"/>
  <c r="P99" i="9"/>
  <c r="P101" i="9"/>
  <c r="P104" i="9"/>
  <c r="P105" i="9"/>
  <c r="P109" i="9"/>
  <c r="P111" i="9"/>
  <c r="P113" i="9"/>
  <c r="P115" i="9"/>
  <c r="P116" i="9"/>
  <c r="P118" i="9"/>
  <c r="P122" i="9"/>
  <c r="P125" i="9"/>
  <c r="P129" i="9"/>
  <c r="P132" i="9"/>
  <c r="P135" i="9"/>
  <c r="P136" i="9"/>
  <c r="P137" i="9"/>
  <c r="L3" i="9"/>
  <c r="M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L119" i="9"/>
  <c r="M119" i="9"/>
  <c r="L120" i="9"/>
  <c r="M120" i="9"/>
  <c r="L121" i="9"/>
  <c r="M121" i="9"/>
  <c r="L122" i="9"/>
  <c r="M122" i="9"/>
  <c r="L123" i="9"/>
  <c r="M123" i="9"/>
  <c r="L124" i="9"/>
  <c r="M124" i="9"/>
  <c r="L125" i="9"/>
  <c r="M125" i="9"/>
  <c r="L126" i="9"/>
  <c r="M126" i="9"/>
  <c r="L127" i="9"/>
  <c r="M127" i="9"/>
  <c r="L128" i="9"/>
  <c r="M128" i="9"/>
  <c r="L129" i="9"/>
  <c r="M129" i="9"/>
  <c r="L130" i="9"/>
  <c r="M130" i="9"/>
  <c r="L131" i="9"/>
  <c r="M131" i="9"/>
  <c r="L132" i="9"/>
  <c r="M132" i="9"/>
  <c r="L133" i="9"/>
  <c r="M133" i="9"/>
  <c r="L134" i="9"/>
  <c r="M134" i="9"/>
  <c r="L135" i="9"/>
  <c r="M135" i="9"/>
  <c r="L136" i="9"/>
  <c r="M136" i="9"/>
  <c r="L137" i="9"/>
  <c r="M137" i="9"/>
  <c r="L138" i="9"/>
  <c r="M138" i="9"/>
  <c r="L139" i="9"/>
  <c r="M139" i="9"/>
  <c r="L140" i="9"/>
  <c r="M140" i="9"/>
  <c r="L141" i="9"/>
  <c r="M141" i="9"/>
  <c r="L142" i="9"/>
  <c r="M142" i="9"/>
  <c r="L143" i="9"/>
  <c r="M143" i="9"/>
  <c r="L144" i="9"/>
  <c r="M144" i="9"/>
  <c r="L145" i="9"/>
  <c r="M145" i="9"/>
  <c r="L146" i="9"/>
  <c r="M146" i="9"/>
  <c r="L147" i="9"/>
  <c r="M147" i="9"/>
  <c r="L2" i="9"/>
  <c r="M2" i="9"/>
  <c r="D5356" i="1" l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355" i="1"/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12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76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39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2" i="9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1" i="8"/>
  <c r="P39" i="7" l="1"/>
  <c r="P38" i="7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1" i="7"/>
  <c r="E15" i="7"/>
  <c r="E14" i="7"/>
  <c r="R4" i="7" l="1"/>
  <c r="R5" i="7"/>
  <c r="R6" i="7"/>
  <c r="R7" i="7"/>
  <c r="R8" i="7"/>
  <c r="R9" i="7"/>
  <c r="R10" i="7"/>
  <c r="R11" i="7"/>
  <c r="R12" i="7"/>
  <c r="R3" i="7"/>
  <c r="V4" i="7" l="1"/>
  <c r="V5" i="7"/>
  <c r="V6" i="7"/>
  <c r="V7" i="7"/>
  <c r="V8" i="7"/>
  <c r="V9" i="7"/>
  <c r="V10" i="7"/>
  <c r="V11" i="7"/>
  <c r="V12" i="7"/>
  <c r="V3" i="7"/>
  <c r="U4" i="7"/>
  <c r="U5" i="7"/>
  <c r="U6" i="7"/>
  <c r="U7" i="7"/>
  <c r="U8" i="7"/>
  <c r="U9" i="7"/>
  <c r="U10" i="7"/>
  <c r="U11" i="7"/>
  <c r="U12" i="7"/>
  <c r="U3" i="7"/>
  <c r="T4" i="7"/>
  <c r="T5" i="7"/>
  <c r="T6" i="7"/>
  <c r="T7" i="7"/>
  <c r="T8" i="7"/>
  <c r="T9" i="7"/>
  <c r="T10" i="7"/>
  <c r="T11" i="7"/>
  <c r="T12" i="7"/>
  <c r="T3" i="7"/>
  <c r="Q4" i="7"/>
  <c r="Q14" i="7" s="1"/>
  <c r="Q5" i="7"/>
  <c r="Q15" i="7" s="1"/>
  <c r="Q6" i="7"/>
  <c r="Q16" i="7" s="1"/>
  <c r="Q7" i="7"/>
  <c r="Q17" i="7" s="1"/>
  <c r="Q8" i="7"/>
  <c r="Q18" i="7" s="1"/>
  <c r="Q9" i="7"/>
  <c r="Q19" i="7" s="1"/>
  <c r="Q10" i="7"/>
  <c r="Q20" i="7" s="1"/>
  <c r="Q11" i="7"/>
  <c r="Q21" i="7" s="1"/>
  <c r="Q12" i="7"/>
  <c r="Q22" i="7" s="1"/>
  <c r="Q3" i="7"/>
  <c r="Q13" i="7" s="1"/>
  <c r="AA2489" i="1" l="1"/>
  <c r="X1079" i="1" l="1"/>
  <c r="X1072" i="1"/>
  <c r="X1073" i="1"/>
  <c r="X1074" i="1"/>
  <c r="X1071" i="1"/>
  <c r="X18" i="1" l="1"/>
  <c r="AC3745" i="1" l="1"/>
  <c r="U3165" i="1" l="1"/>
  <c r="U3166" i="1"/>
  <c r="U3167" i="1"/>
  <c r="U3168" i="1"/>
  <c r="U3169" i="1"/>
  <c r="U3170" i="1"/>
  <c r="U3171" i="1"/>
  <c r="U3164" i="1"/>
  <c r="Z3035" i="1" l="1"/>
  <c r="X3035" i="1" s="1"/>
  <c r="Z3033" i="1"/>
  <c r="X3033" i="1" s="1"/>
  <c r="Z3031" i="1"/>
  <c r="X3031" i="1" s="1"/>
  <c r="Z3029" i="1"/>
  <c r="X3029" i="1" s="1"/>
  <c r="Z3027" i="1"/>
  <c r="X3027" i="1" s="1"/>
  <c r="Z3025" i="1"/>
  <c r="X3025" i="1" s="1"/>
  <c r="Z3023" i="1"/>
  <c r="X3023" i="1" s="1"/>
  <c r="Z3020" i="1"/>
  <c r="X3020" i="1" s="1"/>
  <c r="Y3023" i="1"/>
  <c r="Y3025" i="1"/>
  <c r="Y3027" i="1"/>
  <c r="Y3029" i="1"/>
  <c r="Y3031" i="1"/>
  <c r="Y3033" i="1"/>
  <c r="Y3035" i="1"/>
  <c r="Z3017" i="1" l="1"/>
  <c r="X3017" i="1" s="1"/>
  <c r="Z3014" i="1"/>
  <c r="X3014" i="1" s="1"/>
  <c r="Z3011" i="1"/>
  <c r="X3011" i="1" s="1"/>
  <c r="Z3008" i="1"/>
  <c r="X3008" i="1" s="1"/>
  <c r="Z3005" i="1"/>
  <c r="X3005" i="1" s="1"/>
  <c r="Y3008" i="1"/>
  <c r="Y3011" i="1"/>
  <c r="Y3014" i="1"/>
  <c r="Y3017" i="1"/>
  <c r="Y3020" i="1"/>
  <c r="Y3005" i="1"/>
  <c r="B1079" i="1" l="1"/>
  <c r="B1078" i="1"/>
  <c r="B1077" i="1"/>
  <c r="B1074" i="1" l="1"/>
  <c r="B1073" i="1"/>
  <c r="B1072" i="1"/>
  <c r="B1071" i="1"/>
  <c r="B1076" i="1"/>
  <c r="AA1369" i="1" l="1"/>
  <c r="AA1354" i="1"/>
  <c r="AA1339" i="1"/>
  <c r="AA1324" i="1"/>
  <c r="AA1309" i="1"/>
  <c r="AA1294" i="1"/>
  <c r="AA1279" i="1"/>
  <c r="AA1264" i="1"/>
  <c r="AA1249" i="1"/>
  <c r="AA1234" i="1"/>
  <c r="AA1219" i="1"/>
  <c r="AA1204" i="1"/>
  <c r="AA1189" i="1"/>
  <c r="AA1174" i="1"/>
  <c r="AA1159" i="1"/>
  <c r="AA1144" i="1"/>
  <c r="G2888" i="1" l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AR1763" i="1"/>
  <c r="AR1758" i="1"/>
  <c r="AR1752" i="1"/>
  <c r="AR1748" i="1"/>
  <c r="AR1745" i="1"/>
  <c r="AR1733" i="1"/>
  <c r="AR1723" i="1"/>
  <c r="AR1695" i="1"/>
  <c r="AR1690" i="1"/>
  <c r="AR1684" i="1"/>
  <c r="AR1680" i="1"/>
  <c r="AR1677" i="1"/>
  <c r="AR1665" i="1"/>
  <c r="AR1655" i="1"/>
  <c r="AR1627" i="1"/>
  <c r="AR1622" i="1"/>
  <c r="AR1616" i="1"/>
  <c r="AR1612" i="1"/>
  <c r="AR1609" i="1"/>
  <c r="AR1597" i="1"/>
  <c r="AR1587" i="1"/>
  <c r="AR1559" i="1"/>
  <c r="AR1554" i="1"/>
  <c r="AR1548" i="1"/>
  <c r="AR1544" i="1"/>
  <c r="AR1541" i="1"/>
  <c r="AR1529" i="1"/>
  <c r="AR1519" i="1"/>
  <c r="AR1491" i="1"/>
  <c r="AR1486" i="1"/>
  <c r="AR1480" i="1"/>
  <c r="AR1476" i="1"/>
  <c r="AR1473" i="1"/>
  <c r="AR1461" i="1"/>
  <c r="AR1451" i="1"/>
  <c r="AR1423" i="1"/>
  <c r="AR1418" i="1"/>
  <c r="AR1412" i="1"/>
  <c r="AR1408" i="1"/>
  <c r="AR1405" i="1"/>
  <c r="AR1393" i="1"/>
  <c r="AR1383" i="1"/>
  <c r="BJ83" i="1"/>
  <c r="BJ81" i="1"/>
  <c r="BJ80" i="1"/>
  <c r="BJ77" i="1"/>
  <c r="BJ74" i="1"/>
  <c r="BJ73" i="1"/>
  <c r="BJ72" i="1"/>
  <c r="BJ71" i="1"/>
  <c r="BJ69" i="1"/>
  <c r="BJ67" i="1"/>
</calcChain>
</file>

<file path=xl/sharedStrings.xml><?xml version="1.0" encoding="utf-8"?>
<sst xmlns="http://schemas.openxmlformats.org/spreadsheetml/2006/main" count="12799" uniqueCount="1508">
  <si>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</si>
  <si>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</si>
  <si>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</si>
  <si>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</si>
  <si>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</si>
  <si>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</si>
  <si>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</si>
  <si>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</si>
  <si>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</si>
  <si>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</si>
  <si>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</si>
  <si>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</si>
  <si>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</si>
  <si>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</si>
  <si>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</si>
  <si>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</si>
  <si>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</si>
  <si>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</si>
  <si>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</si>
  <si>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</si>
  <si>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</si>
  <si>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</si>
  <si>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</si>
  <si>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</si>
  <si>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</si>
  <si>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</si>
  <si>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</si>
  <si>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</si>
  <si>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</si>
  <si>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</si>
  <si>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</si>
  <si>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</si>
  <si>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</si>
  <si>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</si>
  <si>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</si>
  <si>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</si>
  <si>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</si>
  <si>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</si>
  <si>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</si>
  <si>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</si>
  <si>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</si>
  <si>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</si>
  <si>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</si>
  <si>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</si>
  <si>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</si>
  <si>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</si>
  <si>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</si>
  <si>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</si>
  <si>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</si>
  <si>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</si>
  <si>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</si>
  <si>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</si>
  <si>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</si>
  <si>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</si>
  <si>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</si>
  <si>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</si>
  <si>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</si>
  <si>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</si>
  <si>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</si>
  <si>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</si>
  <si>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</si>
  <si>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</si>
  <si>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</si>
  <si>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</si>
  <si>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</si>
  <si>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</si>
  <si>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</si>
  <si>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</si>
  <si>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</si>
  <si>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</si>
  <si>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</si>
  <si>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</si>
  <si>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</si>
  <si>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</si>
  <si>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</si>
  <si>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</si>
  <si>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</si>
  <si>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</si>
  <si>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</si>
  <si>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</si>
  <si>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</si>
  <si>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</si>
  <si>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</si>
  <si>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</si>
  <si>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</si>
  <si>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</si>
  <si>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</si>
  <si>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</si>
  <si>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</si>
  <si>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</si>
  <si>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</si>
  <si>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</si>
  <si>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</si>
  <si>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</si>
  <si>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</si>
  <si>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</si>
  <si>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</si>
  <si>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</si>
  <si>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</si>
  <si>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</si>
  <si>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</si>
  <si>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</si>
  <si>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</si>
  <si>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</si>
  <si>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</si>
  <si>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</si>
  <si>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</si>
  <si>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</si>
  <si>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</si>
  <si>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</si>
  <si>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</si>
  <si>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</si>
  <si>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</si>
  <si>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</si>
  <si>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</si>
  <si>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</si>
  <si>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</si>
  <si>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</si>
  <si>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</si>
  <si>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</si>
  <si>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</si>
  <si>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</si>
  <si>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</si>
  <si>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</si>
  <si>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</si>
  <si>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</si>
  <si>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</si>
  <si>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</si>
  <si>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</si>
  <si>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</si>
  <si>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</si>
  <si>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</si>
  <si>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</si>
  <si>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</si>
  <si>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</si>
  <si>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</si>
  <si>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</si>
  <si>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</si>
  <si>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</si>
  <si>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</si>
  <si>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</si>
  <si>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</si>
  <si>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</si>
  <si>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</si>
  <si>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</si>
  <si>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</si>
  <si>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</si>
  <si>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</si>
  <si>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</si>
  <si>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</si>
  <si>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</si>
  <si>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</si>
  <si>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</si>
  <si>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</si>
  <si>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</si>
  <si>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</si>
  <si>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</si>
  <si>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</si>
  <si>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</si>
  <si>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</si>
  <si>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</si>
  <si>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</si>
  <si>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</si>
  <si>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</si>
  <si>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</si>
  <si>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</si>
  <si>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</si>
  <si>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</si>
  <si>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</si>
  <si>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</si>
  <si>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</si>
  <si>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</si>
  <si>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</si>
  <si>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</si>
  <si>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</si>
  <si>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</si>
  <si>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</si>
  <si>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</si>
  <si>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</si>
  <si>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</si>
  <si>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</si>
  <si>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</si>
  <si>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</si>
  <si>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</si>
  <si>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</si>
  <si>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</si>
  <si>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</si>
  <si>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</si>
  <si>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</si>
  <si>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</si>
  <si>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</si>
  <si>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</si>
  <si>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</si>
  <si>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</si>
  <si>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</si>
  <si>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</si>
  <si>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</si>
  <si>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</si>
  <si>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</si>
  <si>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</si>
  <si>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</si>
  <si>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</si>
  <si>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</si>
  <si>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</si>
  <si>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</si>
  <si>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</si>
  <si>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</si>
  <si>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</si>
  <si>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</si>
  <si>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</si>
  <si>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</si>
  <si>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</si>
  <si>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</si>
  <si>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</si>
  <si>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</si>
  <si>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</si>
  <si>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</si>
  <si>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</si>
  <si>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</si>
  <si>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</si>
  <si>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</si>
  <si>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</si>
  <si>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</si>
  <si>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</si>
  <si>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</si>
  <si>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</si>
  <si>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</si>
  <si>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</si>
  <si>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</si>
  <si>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</si>
  <si>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</si>
  <si>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</si>
  <si>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</si>
  <si>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</si>
  <si>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</si>
  <si>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</si>
  <si>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</si>
  <si>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</si>
  <si>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</si>
  <si>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</si>
  <si>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</si>
  <si>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</si>
  <si>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</si>
  <si>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</si>
  <si>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</si>
  <si>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</si>
  <si>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</si>
  <si>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</si>
  <si>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</si>
  <si>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</si>
  <si>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</si>
  <si>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</si>
  <si>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</si>
  <si>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</si>
  <si>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</si>
  <si>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</si>
  <si>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</si>
  <si>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</si>
  <si>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</si>
  <si>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</si>
  <si>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</si>
  <si>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</si>
  <si>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</si>
  <si>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</si>
  <si>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</si>
  <si>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</si>
  <si>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</si>
  <si>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</si>
  <si>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</si>
  <si>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</si>
  <si>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</si>
  <si>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</si>
  <si>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</si>
  <si>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</si>
  <si>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</si>
  <si>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</si>
  <si>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</si>
  <si>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</si>
  <si>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</si>
  <si>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</si>
  <si>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</si>
  <si>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</si>
  <si>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</si>
  <si>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</si>
  <si>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</si>
  <si>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</si>
  <si>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</si>
  <si>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</si>
  <si>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</si>
  <si>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</si>
  <si>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</si>
  <si>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</si>
  <si>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</si>
  <si>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</si>
  <si>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</si>
  <si>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</si>
  <si>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</si>
  <si>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</si>
  <si>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</si>
  <si>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</si>
  <si>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</si>
  <si>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</si>
  <si>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</si>
  <si>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</si>
  <si>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</si>
  <si>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</si>
  <si>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</si>
  <si>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</si>
  <si>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</si>
  <si>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</si>
  <si>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</si>
  <si>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</si>
  <si>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</si>
  <si>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</si>
  <si>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</si>
  <si>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</si>
  <si>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</si>
  <si>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</si>
  <si>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</si>
  <si>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</si>
  <si>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</si>
  <si>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</si>
  <si>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</si>
  <si>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</si>
  <si>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</si>
  <si>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</si>
  <si>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</si>
  <si>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</si>
  <si>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</si>
  <si>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</si>
  <si>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</si>
  <si>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</si>
  <si>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</si>
  <si>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</si>
  <si>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</si>
  <si>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</si>
  <si>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</si>
  <si>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</si>
  <si>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</si>
  <si>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</si>
  <si>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</si>
  <si>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</si>
  <si>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</si>
  <si>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</si>
  <si>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</si>
  <si>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</si>
  <si>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</si>
  <si>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</si>
  <si>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</si>
  <si>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</si>
  <si>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</si>
  <si>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</si>
  <si>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</si>
  <si>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</si>
  <si>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</si>
  <si>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</si>
  <si>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</si>
  <si>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</si>
  <si>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</si>
  <si>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</si>
  <si>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</si>
  <si>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</si>
  <si>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</si>
  <si>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</si>
  <si>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</si>
  <si>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</si>
  <si>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</si>
  <si>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</si>
  <si>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</si>
  <si>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</si>
  <si>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</si>
  <si>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</si>
  <si>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</si>
  <si>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</si>
  <si>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</si>
  <si>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</si>
  <si>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</si>
  <si>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</si>
  <si>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</si>
  <si>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</si>
  <si>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</si>
  <si>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</si>
  <si>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</si>
  <si>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</si>
  <si>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</si>
  <si>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</si>
  <si>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</si>
  <si>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</si>
  <si>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</si>
  <si>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</si>
  <si>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</si>
  <si>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</si>
  <si>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</si>
  <si>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</si>
  <si>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</si>
  <si>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</si>
  <si>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</si>
  <si>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</si>
  <si>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</si>
  <si>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</si>
  <si>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</si>
  <si>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</si>
  <si>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</si>
  <si>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</si>
  <si>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</si>
  <si>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</si>
  <si>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</si>
  <si>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</si>
  <si>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</si>
  <si>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</si>
  <si>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</si>
  <si>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</si>
  <si>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</si>
  <si>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</si>
  <si>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</si>
  <si>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</si>
  <si>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</si>
  <si>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</si>
  <si>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</si>
  <si>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</si>
  <si>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</si>
  <si>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</si>
  <si>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</si>
  <si>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</si>
  <si>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</si>
  <si>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</si>
  <si>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</si>
  <si>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</si>
  <si>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</si>
  <si>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</si>
  <si>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</si>
  <si>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</si>
  <si>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</si>
  <si>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</si>
  <si>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</si>
  <si>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</si>
  <si>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</si>
  <si>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</si>
  <si>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</si>
  <si>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</si>
  <si>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</si>
  <si>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</si>
  <si>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</si>
  <si>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</si>
  <si>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</si>
  <si>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</si>
  <si>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</si>
  <si>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</si>
  <si>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</si>
  <si>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</si>
  <si>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</si>
  <si>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</si>
  <si>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</si>
  <si>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</si>
  <si>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</si>
  <si>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</si>
  <si>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</si>
  <si>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</si>
  <si>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</si>
  <si>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</si>
  <si>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</si>
  <si>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</si>
  <si>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</si>
  <si>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</si>
  <si>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</si>
  <si>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</si>
  <si>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</si>
  <si>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</si>
  <si>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</si>
  <si>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</si>
  <si>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</si>
  <si>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</si>
  <si>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</si>
  <si>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</si>
  <si>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</si>
  <si>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</si>
  <si>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</si>
  <si>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</si>
  <si>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</si>
  <si>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</si>
  <si>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</si>
  <si>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</si>
  <si>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</si>
  <si>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</si>
  <si>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</si>
  <si>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</si>
  <si>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</si>
  <si>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</si>
  <si>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</si>
  <si>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</si>
  <si>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</si>
  <si>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</si>
  <si>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</si>
  <si>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</si>
  <si>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</si>
  <si>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</si>
  <si>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</si>
  <si>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</si>
  <si>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</si>
  <si>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</si>
  <si>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</si>
  <si>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</si>
  <si>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</si>
  <si>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</si>
  <si>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</si>
  <si>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</si>
  <si>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</si>
  <si>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</si>
  <si>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</si>
  <si>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</si>
  <si>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</si>
  <si>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</si>
  <si>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</si>
  <si>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</si>
  <si>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</si>
  <si>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</si>
  <si>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</si>
  <si>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</si>
  <si>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</si>
  <si>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</si>
  <si>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</si>
  <si>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</si>
  <si>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</si>
  <si>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</si>
  <si>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</si>
  <si>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</si>
  <si>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</si>
  <si>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</si>
  <si>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</si>
  <si>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</si>
  <si>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</si>
  <si>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</si>
  <si>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</si>
  <si>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</si>
  <si>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</si>
  <si>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</si>
  <si>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</si>
  <si>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</si>
  <si>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</si>
  <si>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</si>
  <si>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</si>
  <si>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</si>
  <si>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</si>
  <si>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</si>
  <si>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</si>
  <si>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</si>
  <si>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</si>
  <si>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</si>
  <si>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</si>
  <si>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</si>
  <si>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</si>
  <si>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</si>
  <si>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</si>
  <si>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</si>
  <si>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</si>
  <si>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</si>
  <si>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</si>
  <si>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</si>
  <si>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</si>
  <si>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</si>
  <si>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</si>
  <si>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</si>
  <si>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</si>
  <si>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</si>
  <si>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</si>
  <si>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</si>
  <si>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</si>
  <si>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</si>
  <si>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</si>
  <si>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</si>
  <si>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</si>
  <si>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</si>
  <si>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</si>
  <si>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</si>
  <si>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</si>
  <si>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</si>
  <si>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</si>
  <si>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</si>
  <si>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</si>
  <si>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</si>
  <si>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</si>
  <si>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</si>
  <si>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</si>
  <si>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</si>
  <si>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</si>
  <si>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</si>
  <si>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</si>
  <si>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</si>
  <si>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</si>
  <si>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</si>
  <si>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</si>
  <si>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</si>
  <si>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</si>
  <si>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</si>
  <si>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</si>
  <si>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</si>
  <si>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</si>
  <si>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</si>
  <si>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</si>
  <si>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</si>
  <si>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</si>
  <si>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</si>
  <si>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</si>
  <si>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</si>
  <si>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</si>
  <si>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</si>
  <si>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</si>
  <si>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</si>
  <si>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</si>
  <si>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</si>
  <si>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</si>
  <si>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</si>
  <si>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</si>
  <si>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</si>
  <si>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</si>
  <si>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</si>
  <si>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</si>
  <si>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</si>
  <si>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</si>
  <si>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</si>
  <si>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</si>
  <si>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</si>
  <si>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</si>
  <si>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</si>
  <si>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</si>
  <si>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</si>
  <si>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</si>
  <si>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</si>
  <si>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</si>
  <si>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</si>
  <si>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</si>
  <si>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</si>
  <si>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</si>
  <si>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</si>
  <si>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</si>
  <si>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</si>
  <si>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</si>
  <si>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</si>
  <si>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</si>
  <si>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</si>
  <si>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</si>
  <si>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</si>
  <si>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</si>
  <si>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</si>
  <si>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</si>
  <si>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</si>
  <si>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</si>
  <si>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</si>
  <si>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</si>
  <si>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</si>
  <si>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</si>
  <si>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</si>
  <si>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</si>
  <si>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</si>
  <si>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</si>
  <si>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</si>
  <si>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</si>
  <si>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</si>
  <si>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</si>
  <si>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</si>
  <si>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</si>
  <si>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</si>
  <si>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</si>
  <si>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</si>
  <si>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</si>
  <si>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</si>
  <si>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</si>
  <si>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</si>
  <si>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</si>
  <si>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</si>
  <si>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</si>
  <si>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</si>
  <si>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</si>
  <si>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</si>
  <si>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</si>
  <si>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</si>
  <si>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</si>
  <si>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</si>
  <si>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</si>
  <si>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</si>
  <si>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</si>
  <si>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</si>
  <si>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</si>
  <si>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</si>
  <si>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</si>
  <si>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Leeston2014Sow10-MarPopn50</t>
  </si>
  <si>
    <t>Leeston2014Sow26-MarPopn50</t>
  </si>
  <si>
    <t>Leeston2014Sow23-AprPopn50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</si>
  <si>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</si>
  <si>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</si>
  <si>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</si>
  <si>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</si>
  <si>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</si>
  <si>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</si>
  <si>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</si>
  <si>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</si>
  <si>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</si>
  <si>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</si>
  <si>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</si>
  <si>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</si>
  <si>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</si>
  <si>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</si>
  <si>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</si>
  <si>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Nagwee2012CvJanzTOS31-May</t>
  </si>
  <si>
    <t>Nagwee2012CvLangTOS31-May</t>
  </si>
  <si>
    <t>Nagwee2012CvJanzTOS23-Jun</t>
  </si>
  <si>
    <t>Nagwee2012CvLangTOS23-Jun</t>
  </si>
  <si>
    <t>Bungunya2012CvJanzTOS10-May</t>
  </si>
  <si>
    <t>Bungunya2012CvLangTOS10-May</t>
  </si>
  <si>
    <t>Bungunya2012CvJanzTOS22-May</t>
  </si>
  <si>
    <t>Bungunya2012CvLangTOS22-May</t>
  </si>
  <si>
    <t>Bungunya2012CvJanzTOS23-Jun</t>
  </si>
  <si>
    <t>Bungunya2012CvLangTOS23-Jun</t>
  </si>
  <si>
    <t>Goondiwindi2011CvJanzTOS19-May</t>
  </si>
  <si>
    <t>Goondiwindi2011CvLangTOS19-May</t>
  </si>
  <si>
    <t>Goondiwindi2011CvJanzTOS9-Jun</t>
  </si>
  <si>
    <t>Goondiwindi2011CvLangTOS9-Jun</t>
  </si>
  <si>
    <t>Goondiwindi2011CvJanzTOS28-Jun</t>
  </si>
  <si>
    <t>Goondiwindi2011CvLangTOS28-Jun</t>
  </si>
  <si>
    <t>Walpeup2012CvJanzTOS18-Jul</t>
  </si>
  <si>
    <t>Walpeup2012CvYitpiTOS18-Jul</t>
  </si>
  <si>
    <t>Minnipa2012CvJanzTOS25-May</t>
  </si>
  <si>
    <t>Minnipa2012CvJanzTOS8-Jun</t>
  </si>
  <si>
    <t>Minnipa2012CvJanzTOS25-Jun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</si>
  <si>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</si>
  <si>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</si>
  <si>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</si>
  <si>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</si>
  <si>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</si>
  <si>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Temora2012CvJanzTOS23-May</t>
  </si>
  <si>
    <t>Temora2012CvAxeTOS23-May</t>
  </si>
  <si>
    <t>Temora2012CvJanzTOS25-Jun</t>
  </si>
  <si>
    <t>Temora2012CvAxeTOS25-Jun</t>
  </si>
  <si>
    <t>Walpeup2011CvJanzTOS29-Apr</t>
  </si>
  <si>
    <t>Walpeup2011CvYitpiTOS29-Apr</t>
  </si>
  <si>
    <t>Walpeup2011CvAxeTOS29-Apr</t>
  </si>
  <si>
    <t>Walpeup2011CvJanzTOS31-May</t>
  </si>
  <si>
    <t>Walpeup2011CvYitpiTOS31-May</t>
  </si>
  <si>
    <t>Walpeup2011CvAxeTOS31-May</t>
  </si>
  <si>
    <t>Walpeup2011CvJanzTOS1-Jul</t>
  </si>
  <si>
    <t>Walpeup2011CvYitpiTOS1-Jul</t>
  </si>
  <si>
    <t>Walpeup2011CvAxeTOS1-Jul</t>
  </si>
  <si>
    <t>Wheat.Structure.LeafTipsAppeared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</si>
  <si>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</si>
  <si>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</si>
  <si>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</si>
  <si>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</si>
  <si>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</si>
  <si>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</si>
  <si>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</si>
  <si>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</si>
  <si>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</si>
  <si>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</si>
  <si>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</si>
  <si>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</si>
  <si>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</si>
  <si>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</si>
  <si>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</si>
  <si>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</si>
  <si>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</si>
  <si>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</si>
  <si>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</si>
  <si>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</si>
  <si>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</si>
  <si>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</si>
  <si>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</si>
  <si>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</si>
  <si>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</si>
  <si>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</si>
  <si>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</si>
  <si>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</si>
  <si>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</si>
  <si>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</si>
  <si>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</si>
  <si>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</si>
  <si>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</si>
  <si>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</si>
  <si>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</si>
  <si>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</si>
  <si>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</si>
  <si>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</si>
  <si>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</si>
  <si>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</si>
  <si>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</si>
  <si>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</si>
  <si>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</si>
  <si>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</si>
  <si>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</si>
  <si>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</si>
  <si>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</si>
  <si>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</si>
  <si>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</si>
  <si>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</si>
  <si>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</si>
  <si>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</si>
  <si>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</si>
  <si>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</si>
  <si>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</si>
  <si>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Walpeup2012CvJanzTOS27-Apr</t>
  </si>
  <si>
    <t>Walpeup2012CvYitpiTOS27-Apr</t>
  </si>
  <si>
    <t>Walpeup2012CvJanzTOS4-Jun</t>
  </si>
  <si>
    <t>Walpeup2012CvYitpiTOS4-Jun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</si>
  <si>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</si>
  <si>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</si>
  <si>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</si>
  <si>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</si>
  <si>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</si>
  <si>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</si>
  <si>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</si>
  <si>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</si>
  <si>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</si>
  <si>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</si>
  <si>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</si>
  <si>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</si>
  <si>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</si>
  <si>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</si>
  <si>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</si>
  <si>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</si>
  <si>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</si>
  <si>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</si>
  <si>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</si>
  <si>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</si>
  <si>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</si>
  <si>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</si>
  <si>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</si>
  <si>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</si>
  <si>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</si>
  <si>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</si>
  <si>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</si>
  <si>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</si>
  <si>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</si>
  <si>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</si>
  <si>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</si>
  <si>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</si>
  <si>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</si>
  <si>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</si>
  <si>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</si>
  <si>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</si>
  <si>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</si>
  <si>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</si>
  <si>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</si>
  <si>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</si>
  <si>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</si>
  <si>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</si>
  <si>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</si>
  <si>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</si>
  <si>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</si>
  <si>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</si>
  <si>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</si>
  <si>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</si>
  <si>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</si>
  <si>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</si>
  <si>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</si>
  <si>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</si>
  <si>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</si>
  <si>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</si>
  <si>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</si>
  <si>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</si>
  <si>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</si>
  <si>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</si>
  <si>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</si>
  <si>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</si>
  <si>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</si>
  <si>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</si>
  <si>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</si>
  <si>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</si>
  <si>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</si>
  <si>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</si>
  <si>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</si>
  <si>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</si>
  <si>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</si>
  <si>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</si>
  <si>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</si>
  <si>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</si>
  <si>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</si>
  <si>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</si>
  <si>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</si>
  <si>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</si>
  <si>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</si>
  <si>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</si>
  <si>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</si>
  <si>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</si>
  <si>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</si>
  <si>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</si>
  <si>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</si>
  <si>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</si>
  <si>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</si>
  <si>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</si>
  <si>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</si>
  <si>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</si>
  <si>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</si>
  <si>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</si>
  <si>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</si>
  <si>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</si>
  <si>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</si>
  <si>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</si>
  <si>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</si>
  <si>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</si>
  <si>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</si>
  <si>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</si>
  <si>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</si>
  <si>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</si>
  <si>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</si>
  <si>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</si>
  <si>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</si>
  <si>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</si>
  <si>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</si>
  <si>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</si>
  <si>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</si>
  <si>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</si>
  <si>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</si>
  <si>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</si>
  <si>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</si>
  <si>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</si>
  <si>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</si>
  <si>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</si>
  <si>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</si>
  <si>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</si>
  <si>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</si>
  <si>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</si>
  <si>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</si>
  <si>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</si>
  <si>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</si>
  <si>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</si>
  <si>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</si>
  <si>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</si>
  <si>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</si>
  <si>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</si>
  <si>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</si>
  <si>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APS14StubbleBareNRate000</t>
  </si>
  <si>
    <t>Cunderdin97SowSpearMidSowN0TopN0IrrDry</t>
  </si>
  <si>
    <t>Gatton2009TOS1CvGregory</t>
  </si>
  <si>
    <t>Gatton2009TOS2CvGregory</t>
  </si>
  <si>
    <t>Gatton2009TOS3CvGregory</t>
  </si>
  <si>
    <t>Nagwee2012CvGregoryTOS17-May</t>
  </si>
  <si>
    <t>Nagwee2012CvGregoryTOS31-May</t>
  </si>
  <si>
    <t>Nagwee2012CvGregoryTOS23-Jun</t>
  </si>
  <si>
    <t>Bungunya2012CvGregoryTOS10-May</t>
  </si>
  <si>
    <t>Bungunya2012CvGregoryTOS22-May</t>
  </si>
  <si>
    <t>Bungunya2012CvGregoryTOS23-Jun</t>
  </si>
  <si>
    <t>Goondiwindi2011CvGregoryTOS19-May</t>
  </si>
  <si>
    <t>Goondiwindi2011CvGregoryTOS9-Jun</t>
  </si>
  <si>
    <t>Goondiwindi2011CvGregoryTOS28-Jun</t>
  </si>
  <si>
    <t>Walpeup2012CvGregoryTOS27-Apr</t>
  </si>
  <si>
    <t>Walpeup2012CvGregoryTOS4-Jun</t>
  </si>
  <si>
    <t>Walpeup2012CvGregoryTOS18-Jul</t>
  </si>
  <si>
    <t>Minnipa2012CvGregoryTOS25-May</t>
  </si>
  <si>
    <t>Minnipa2012CvGregoryTOS8-Jun</t>
  </si>
  <si>
    <t>Minnipa2012CvGregoryTOS25-Jun</t>
  </si>
  <si>
    <t>Temora2012CvGregoryTOS5-May</t>
  </si>
  <si>
    <t>Temora2012CvGregoryTOS23-May</t>
  </si>
  <si>
    <t>Temora2012CvGregoryTOS25-Jun</t>
  </si>
  <si>
    <t>Walpeup2011CvGregoryTOS29-Apr</t>
  </si>
  <si>
    <t>Walpeup2011CvGregoryTOS31-May</t>
  </si>
  <si>
    <t>Walpeup2011CvGregoryTOS1-Jul</t>
  </si>
  <si>
    <t>Wheat.Phenology.HaunStage</t>
  </si>
  <si>
    <t>Batavia</t>
  </si>
  <si>
    <t>Sunbri</t>
  </si>
  <si>
    <t>Suneca</t>
  </si>
  <si>
    <t>Cunningham</t>
  </si>
  <si>
    <t>Wheat.Phenology.HeadingDAS</t>
  </si>
  <si>
    <t>Goondiwindi1996CvHartogTOS16-Apr</t>
  </si>
  <si>
    <t>Goondiwindi1996CvBataviaTOS16-Apr</t>
  </si>
  <si>
    <t>Goondiwindi1996CvSunbriTOS16-Apr</t>
  </si>
  <si>
    <t>Goondiwindi1996CvSunecaTOS16-Apr</t>
  </si>
  <si>
    <t>Goondiwindi1996CvCunninghamTOS16-Apr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</si>
  <si>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</si>
  <si>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</si>
  <si>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</si>
  <si>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</si>
  <si>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</si>
  <si>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</si>
  <si>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</si>
  <si>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</si>
  <si>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</si>
  <si>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</si>
  <si>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</si>
  <si>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</si>
  <si>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</si>
  <si>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</si>
  <si>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</si>
  <si>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</si>
  <si>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</si>
  <si>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</si>
  <si>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</si>
  <si>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</si>
  <si>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</si>
  <si>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</si>
  <si>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</si>
  <si>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</si>
  <si>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</si>
  <si>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</si>
  <si>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</si>
  <si>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</si>
  <si>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</si>
  <si>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</si>
  <si>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</si>
  <si>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</si>
  <si>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</si>
  <si>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</si>
  <si>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</si>
  <si>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</si>
  <si>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</si>
  <si>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</si>
  <si>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</si>
  <si>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</si>
  <si>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</si>
  <si>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</si>
  <si>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</si>
  <si>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</si>
  <si>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</si>
  <si>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</si>
  <si>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</si>
  <si>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</si>
  <si>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</si>
  <si>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</si>
  <si>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</si>
  <si>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</si>
  <si>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</si>
  <si>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</si>
  <si>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</si>
  <si>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</si>
  <si>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</si>
  <si>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</si>
  <si>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</si>
  <si>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</si>
  <si>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</si>
  <si>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</si>
  <si>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</si>
  <si>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</si>
  <si>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</si>
  <si>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</si>
  <si>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</si>
  <si>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</si>
  <si>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</si>
  <si>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</si>
  <si>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</si>
  <si>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</si>
  <si>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</si>
  <si>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</si>
  <si>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</si>
  <si>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</si>
  <si>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</si>
  <si>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</si>
  <si>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</si>
  <si>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</si>
  <si>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</si>
  <si>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</si>
  <si>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</si>
  <si>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</si>
  <si>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</si>
  <si>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</si>
  <si>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</si>
  <si>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</si>
  <si>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</si>
  <si>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</si>
  <si>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</si>
  <si>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</si>
  <si>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</si>
  <si>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</si>
  <si>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</si>
  <si>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</si>
  <si>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</si>
  <si>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</si>
  <si>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</si>
  <si>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</si>
  <si>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</si>
  <si>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</si>
  <si>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</si>
  <si>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</si>
  <si>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</si>
  <si>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</si>
  <si>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</si>
  <si>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</si>
  <si>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</si>
  <si>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</si>
  <si>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</si>
  <si>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</si>
  <si>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</si>
  <si>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</si>
  <si>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</si>
  <si>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</si>
  <si>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</si>
  <si>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</si>
  <si>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</si>
  <si>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</si>
  <si>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</si>
  <si>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</si>
  <si>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</si>
  <si>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</si>
  <si>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</si>
  <si>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</si>
  <si>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</si>
  <si>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</si>
  <si>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</si>
  <si>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</si>
  <si>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</si>
  <si>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</si>
  <si>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</si>
  <si>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</si>
  <si>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</si>
  <si>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</si>
  <si>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</si>
  <si>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</si>
  <si>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</si>
  <si>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</si>
  <si>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</si>
  <si>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</si>
  <si>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</si>
  <si>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</si>
  <si>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</si>
  <si>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</si>
  <si>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</si>
  <si>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</si>
  <si>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</si>
  <si>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</si>
  <si>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</si>
  <si>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</si>
  <si>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</si>
  <si>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</si>
  <si>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</si>
  <si>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</si>
  <si>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</si>
  <si>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</si>
  <si>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</si>
  <si>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</si>
  <si>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</si>
  <si>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</si>
  <si>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</si>
  <si>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</si>
  <si>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</si>
  <si>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</si>
  <si>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</si>
  <si>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</si>
  <si>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</si>
  <si>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</si>
  <si>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</si>
  <si>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</si>
  <si>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</si>
  <si>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</si>
  <si>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</si>
  <si>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</si>
  <si>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</si>
  <si>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</si>
  <si>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</si>
  <si>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</si>
  <si>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</si>
  <si>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</si>
  <si>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</si>
  <si>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</si>
  <si>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</si>
  <si>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</si>
  <si>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</si>
  <si>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</si>
  <si>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</si>
  <si>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</si>
  <si>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Wheat.SowingDate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</si>
  <si>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</si>
  <si>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</si>
  <si>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</si>
  <si>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</si>
  <si>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</si>
  <si>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</si>
  <si>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</si>
  <si>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</si>
  <si>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</si>
  <si>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</si>
  <si>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</si>
  <si>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</si>
  <si>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Yecora</t>
  </si>
  <si>
    <t>Egret</t>
  </si>
  <si>
    <t>Griffith1983CVYecoraTOS15-Apr</t>
  </si>
  <si>
    <t>Griffith1983CVEgretTOS15-Apr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</si>
  <si>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</si>
  <si>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</si>
  <si>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</si>
  <si>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</si>
  <si>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</si>
  <si>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</si>
  <si>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</si>
  <si>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</si>
  <si>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Wheat.Phenology.TerminalSpikeletDAS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</si>
  <si>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</si>
  <si>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</si>
  <si>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</si>
  <si>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</si>
  <si>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</si>
  <si>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</si>
  <si>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</si>
  <si>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</si>
  <si>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</si>
  <si>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</si>
  <si>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</si>
  <si>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</si>
  <si>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</si>
  <si>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</si>
  <si>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</si>
  <si>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</si>
  <si>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</si>
  <si>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</si>
  <si>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</si>
  <si>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</si>
  <si>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</si>
  <si>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</si>
  <si>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</si>
  <si>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</si>
  <si>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</si>
  <si>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</si>
  <si>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</si>
  <si>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</si>
  <si>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</si>
  <si>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</si>
  <si>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</si>
  <si>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</si>
  <si>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</si>
  <si>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</si>
  <si>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</si>
  <si>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</si>
  <si>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</si>
  <si>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</si>
  <si>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</si>
  <si>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</si>
  <si>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Wheat.SowingDate.DayOfYear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</si>
  <si>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</si>
  <si>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</si>
  <si>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</si>
  <si>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</si>
  <si>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</si>
  <si>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</si>
  <si>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</si>
  <si>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</si>
  <si>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GattonS1-1</t>
  </si>
  <si>
    <t>NA</t>
  </si>
  <si>
    <t>GattonS1-2</t>
  </si>
  <si>
    <t>GattonS1-4</t>
  </si>
  <si>
    <t>GattonS1-5</t>
  </si>
  <si>
    <t>14SSOW</t>
  </si>
  <si>
    <t>Braewood</t>
  </si>
  <si>
    <t>Calingiri</t>
  </si>
  <si>
    <t>Catalina</t>
  </si>
  <si>
    <t>Crusader</t>
  </si>
  <si>
    <t>Ellison</t>
  </si>
  <si>
    <t>Forrest</t>
  </si>
  <si>
    <t>Gauntlet</t>
  </si>
  <si>
    <t>Hume</t>
  </si>
  <si>
    <t>Kellalac</t>
  </si>
  <si>
    <t>Lancer</t>
  </si>
  <si>
    <t>Magenta</t>
  </si>
  <si>
    <t>Merinda</t>
  </si>
  <si>
    <t>Ouyen</t>
  </si>
  <si>
    <t>Peake</t>
  </si>
  <si>
    <t>Revenue</t>
  </si>
  <si>
    <t>Rosella</t>
  </si>
  <si>
    <t>Scythe</t>
  </si>
  <si>
    <t>Spitfire</t>
  </si>
  <si>
    <t>Strzelecki</t>
  </si>
  <si>
    <t>Sunstate</t>
  </si>
  <si>
    <t>Suntop</t>
  </si>
  <si>
    <t>Whistler</t>
  </si>
  <si>
    <t>Wills</t>
  </si>
  <si>
    <t>Gatton2014TOS11-AprCvAxe</t>
  </si>
  <si>
    <t>Gatton2014TOS11-AprCvBolac</t>
  </si>
  <si>
    <t>Gatton2014TOS11-AprCvBraewood</t>
  </si>
  <si>
    <t>Gatton2014TOS11-AprCvCalingiri</t>
  </si>
  <si>
    <t>Gatton2014TOS11-AprCvCatalina</t>
  </si>
  <si>
    <t>Gatton2014TOS11-AprCvCrusader</t>
  </si>
  <si>
    <t>Gatton2014TOS11-AprCvDerrimut</t>
  </si>
  <si>
    <t>Gatton2014TOS11-AprCvEaglehawk</t>
  </si>
  <si>
    <t>Gatton2014TOS11-AprCvEllison</t>
  </si>
  <si>
    <t>Gatton2014TOS11-AprCvForrest</t>
  </si>
  <si>
    <t>Gatton2014TOS11-AprCvGauntlet</t>
  </si>
  <si>
    <t>Gatton2014TOS11-AprCvGregory</t>
  </si>
  <si>
    <t>Gatton2014TOS11-AprCvH45</t>
  </si>
  <si>
    <t>Gatton2014TOS11-AprCvHume</t>
  </si>
  <si>
    <t>Gatton2014TOS11-AprCvJanz</t>
  </si>
  <si>
    <t>Gatton2014TOS11-AprCvKellalac</t>
  </si>
  <si>
    <t>Gatton2014TOS11-AprCvLancer</t>
  </si>
  <si>
    <t>Gatton2014TOS11-AprCvMace</t>
  </si>
  <si>
    <t>Gatton2014TOS11-AprCvMagenta</t>
  </si>
  <si>
    <t>Gatton2014TOS11-AprCvMerinda</t>
  </si>
  <si>
    <t>Gatton2014TOS11-AprCvOuyen</t>
  </si>
  <si>
    <t>Gatton2014TOS11-AprCvPeake</t>
  </si>
  <si>
    <t>Gatton2014TOS11-AprCvRevenue</t>
  </si>
  <si>
    <t>Gatton2014TOS11-AprCvRosella</t>
  </si>
  <si>
    <t>Gatton2014TOS11-AprCvScout</t>
  </si>
  <si>
    <t>Gatton2014TOS11-AprCvScythe</t>
  </si>
  <si>
    <t>Gatton2014TOS11-AprCvSpitfire</t>
  </si>
  <si>
    <t>Gatton2014TOS11-AprCvStrzelecki</t>
  </si>
  <si>
    <t>Gatton2014TOS11-AprCvSunbri</t>
  </si>
  <si>
    <t>Gatton2014TOS11-AprCvSunstate</t>
  </si>
  <si>
    <t>Gatton2014TOS11-AprCvSuntop</t>
  </si>
  <si>
    <t>Gatton2014TOS11-AprCvWedgetail</t>
  </si>
  <si>
    <t>Gatton2014TOS11-AprCvWhistler</t>
  </si>
  <si>
    <t>Gatton2014TOS11-AprCvWills</t>
  </si>
  <si>
    <t>Gatton2014TOS11-AprCvWyalkatchem</t>
  </si>
  <si>
    <t>Gatton2014TOS11-AprCvYitpi</t>
  </si>
  <si>
    <t>Gatton2014TOS11-AprCvYoung</t>
  </si>
  <si>
    <t>Gatton2014TOS13-MayCvAxe</t>
  </si>
  <si>
    <t>Gatton2014TOS13-MayCvBolac</t>
  </si>
  <si>
    <t>Gatton2014TOS13-MayCvBraewood</t>
  </si>
  <si>
    <t>Gatton2014TOS13-MayCvCalingiri</t>
  </si>
  <si>
    <t>Gatton2014TOS13-MayCvCatalina</t>
  </si>
  <si>
    <t>Gatton2014TOS13-MayCvCrusader</t>
  </si>
  <si>
    <t>Gatton2014TOS13-MayCvDerrimut</t>
  </si>
  <si>
    <t>Gatton2014TOS13-MayCvEaglehawk</t>
  </si>
  <si>
    <t>Gatton2014TOS13-MayCvEllison</t>
  </si>
  <si>
    <t>Gatton2014TOS13-MayCvForrest</t>
  </si>
  <si>
    <t>Gatton2014TOS13-MayCvGauntlet</t>
  </si>
  <si>
    <t>Gatton2014TOS13-MayCvGregory</t>
  </si>
  <si>
    <t>Gatton2014TOS13-MayCvH45</t>
  </si>
  <si>
    <t>Gatton2014TOS13-MayCvHume</t>
  </si>
  <si>
    <t>Gatton2014TOS13-MayCvJanz</t>
  </si>
  <si>
    <t>Gatton2014TOS13-MayCvKellalac</t>
  </si>
  <si>
    <t>Gatton2014TOS13-MayCvLancer</t>
  </si>
  <si>
    <t>Gatton2014TOS13-MayCvMace</t>
  </si>
  <si>
    <t>Gatton2014TOS13-MayCvMagenta</t>
  </si>
  <si>
    <t>Gatton2014TOS13-MayCvMerinda</t>
  </si>
  <si>
    <t>Gatton2014TOS13-MayCvOuyen</t>
  </si>
  <si>
    <t>Gatton2014TOS13-MayCvPeake</t>
  </si>
  <si>
    <t>Gatton2014TOS13-MayCvRevenue</t>
  </si>
  <si>
    <t>Gatton2014TOS13-MayCvRosella</t>
  </si>
  <si>
    <t>Gatton2014TOS13-MayCvScout</t>
  </si>
  <si>
    <t>Gatton2014TOS13-MayCvScythe</t>
  </si>
  <si>
    <t>Gatton2014TOS13-MayCvSpitfire</t>
  </si>
  <si>
    <t>Gatton2014TOS13-MayCvStrzelecki</t>
  </si>
  <si>
    <t>Gatton2014TOS13-MayCvSunbri</t>
  </si>
  <si>
    <t>Gatton2014TOS13-MayCvSunstate</t>
  </si>
  <si>
    <t>Gatton2014TOS13-MayCvSuntop</t>
  </si>
  <si>
    <t>Gatton2014TOS13-MayCvWedgetail</t>
  </si>
  <si>
    <t>Gatton2014TOS13-MayCvWhistler</t>
  </si>
  <si>
    <t>Gatton2014TOS13-MayCvWills</t>
  </si>
  <si>
    <t>Gatton2014TOS13-MayCvWyalkatchem</t>
  </si>
  <si>
    <t>Gatton2014TOS13-MayCvYitpi</t>
  </si>
  <si>
    <t>Gatton2014TOS13-MayCvYoung</t>
  </si>
  <si>
    <t>Gatton2014TOS16-JulCvAxe</t>
  </si>
  <si>
    <t>Gatton2014TOS16-JulCvBolac</t>
  </si>
  <si>
    <t>Gatton2014TOS16-JulCvBraewood</t>
  </si>
  <si>
    <t>Gatton2014TOS16-JulCvCalingiri</t>
  </si>
  <si>
    <t>Gatton2014TOS16-JulCvCatalina</t>
  </si>
  <si>
    <t>Gatton2014TOS16-JulCvCrusader</t>
  </si>
  <si>
    <t>Gatton2014TOS16-JulCvDerrimut</t>
  </si>
  <si>
    <t>Gatton2014TOS16-JulCvEaglehawk</t>
  </si>
  <si>
    <t>Gatton2014TOS16-JulCvEllison</t>
  </si>
  <si>
    <t>Gatton2014TOS16-JulCvForrest</t>
  </si>
  <si>
    <t>Gatton2014TOS16-JulCvGauntlet</t>
  </si>
  <si>
    <t>Gatton2014TOS16-JulCvGregory</t>
  </si>
  <si>
    <t>Gatton2014TOS16-JulCvH45</t>
  </si>
  <si>
    <t>Gatton2014TOS16-JulCvHume</t>
  </si>
  <si>
    <t>Gatton2014TOS16-JulCvJanz</t>
  </si>
  <si>
    <t>Gatton2014TOS16-JulCvKellalac</t>
  </si>
  <si>
    <t>Gatton2014TOS16-JulCvLancer</t>
  </si>
  <si>
    <t>Gatton2014TOS16-JulCvMace</t>
  </si>
  <si>
    <t>Gatton2014TOS16-JulCvMagenta</t>
  </si>
  <si>
    <t>Gatton2014TOS16-JulCvMerinda</t>
  </si>
  <si>
    <t>Gatton2014TOS16-JulCvOuyen</t>
  </si>
  <si>
    <t>Gatton2014TOS16-JulCvPeake</t>
  </si>
  <si>
    <t>Gatton2014TOS16-JulCvRosella</t>
  </si>
  <si>
    <t>Gatton2014TOS16-JulCvScout</t>
  </si>
  <si>
    <t>Gatton2014TOS16-JulCvScythe</t>
  </si>
  <si>
    <t>Gatton2014TOS16-JulCvSpitfire</t>
  </si>
  <si>
    <t>Gatton2014TOS16-JulCvStrzelecki</t>
  </si>
  <si>
    <t>Gatton2014TOS16-JulCvSunbri</t>
  </si>
  <si>
    <t>Gatton2014TOS16-JulCvSunstate</t>
  </si>
  <si>
    <t>Gatton2014TOS16-JulCvSuntop</t>
  </si>
  <si>
    <t>Gatton2014TOS16-JulCvWedgetail</t>
  </si>
  <si>
    <t>Gatton2014TOS16-JulCvWhistler</t>
  </si>
  <si>
    <t>Gatton2014TOS16-JulCvWills</t>
  </si>
  <si>
    <t>Gatton2014TOS16-JulCvWyalkatchem</t>
  </si>
  <si>
    <t>Gatton2014TOS16-JulCvYitpi</t>
  </si>
  <si>
    <t>Gatton2014TOS16-JulCvYoung</t>
  </si>
  <si>
    <t>Gatton2014TOS12-AugCvAxe</t>
  </si>
  <si>
    <t>Gatton2014TOS12-AugCvBolac</t>
  </si>
  <si>
    <t>Gatton2014TOS12-AugCvBraewood</t>
  </si>
  <si>
    <t>Gatton2014TOS12-AugCvCalingiri</t>
  </si>
  <si>
    <t>Gatton2014TOS12-AugCvCatalina</t>
  </si>
  <si>
    <t>Gatton2014TOS12-AugCvCrusader</t>
  </si>
  <si>
    <t>Gatton2014TOS12-AugCvDerrimut</t>
  </si>
  <si>
    <t>Gatton2014TOS12-AugCvEaglehawk</t>
  </si>
  <si>
    <t>Gatton2014TOS12-AugCvEllison</t>
  </si>
  <si>
    <t>Gatton2014TOS12-AugCvForrest</t>
  </si>
  <si>
    <t>Gatton2014TOS12-AugCvGauntlet</t>
  </si>
  <si>
    <t>Gatton2014TOS12-AugCvGregory</t>
  </si>
  <si>
    <t>Gatton2014TOS12-AugCvH45</t>
  </si>
  <si>
    <t>Gatton2014TOS12-AugCvHume</t>
  </si>
  <si>
    <t>Gatton2014TOS12-AugCvJanz</t>
  </si>
  <si>
    <t>Gatton2014TOS12-AugCvKellalac</t>
  </si>
  <si>
    <t>Gatton2014TOS12-AugCvLancer</t>
  </si>
  <si>
    <t>Gatton2014TOS12-AugCvMace</t>
  </si>
  <si>
    <t>Gatton2014TOS12-AugCvMagenta</t>
  </si>
  <si>
    <t>Gatton2014TOS12-AugCvMerinda</t>
  </si>
  <si>
    <t>Gatton2014TOS12-AugCvOuyen</t>
  </si>
  <si>
    <t>Gatton2014TOS12-AugCvPeake</t>
  </si>
  <si>
    <t>Gatton2014TOS12-AugCvRosella</t>
  </si>
  <si>
    <t>Gatton2014TOS12-AugCvScout</t>
  </si>
  <si>
    <t>Gatton2014TOS12-AugCvScythe</t>
  </si>
  <si>
    <t>Gatton2014TOS12-AugCvSpitfire</t>
  </si>
  <si>
    <t>Gatton2014TOS12-AugCvStrzelecki</t>
  </si>
  <si>
    <t>Gatton2014TOS12-AugCvSunbri</t>
  </si>
  <si>
    <t>Gatton2014TOS12-AugCvSunstate</t>
  </si>
  <si>
    <t>Gatton2014TOS12-AugCvSuntop</t>
  </si>
  <si>
    <t>Gatton2014TOS12-AugCvWedgetail</t>
  </si>
  <si>
    <t>Gatton2014TOS12-AugCvWhistler</t>
  </si>
  <si>
    <t>Gatton2014TOS12-AugCvWills</t>
  </si>
  <si>
    <t>Gatton2014TOS12-AugCvWyalkatchem</t>
  </si>
  <si>
    <t>Gatton2014TOS12-AugCvYitpi</t>
  </si>
  <si>
    <t>Gatton2014TOS12-AugCvYoung</t>
  </si>
  <si>
    <t>density</t>
  </si>
  <si>
    <t>management</t>
  </si>
  <si>
    <t>dc31</t>
  </si>
  <si>
    <t>flagleaf</t>
  </si>
  <si>
    <t>maturity</t>
  </si>
  <si>
    <t>14SSOW-1</t>
  </si>
  <si>
    <t>axe</t>
  </si>
  <si>
    <t>bolac</t>
  </si>
  <si>
    <t>braewood</t>
  </si>
  <si>
    <t>calingiri</t>
  </si>
  <si>
    <t>catalina</t>
  </si>
  <si>
    <t>crusader</t>
  </si>
  <si>
    <t>derrimut</t>
  </si>
  <si>
    <t>eaglehawk</t>
  </si>
  <si>
    <t>ellison</t>
  </si>
  <si>
    <t>forrest</t>
  </si>
  <si>
    <t>gauntlet</t>
  </si>
  <si>
    <t>gregory</t>
  </si>
  <si>
    <t>h45</t>
  </si>
  <si>
    <t>hume</t>
  </si>
  <si>
    <t>janz</t>
  </si>
  <si>
    <t>kellalac</t>
  </si>
  <si>
    <t>lancer</t>
  </si>
  <si>
    <t>mace</t>
  </si>
  <si>
    <t>magenta</t>
  </si>
  <si>
    <t>merinda</t>
  </si>
  <si>
    <t>ouyen</t>
  </si>
  <si>
    <t>peake</t>
  </si>
  <si>
    <t>revenue</t>
  </si>
  <si>
    <t>rosella</t>
  </si>
  <si>
    <t>scout</t>
  </si>
  <si>
    <t>scythe</t>
  </si>
  <si>
    <t>spitfire</t>
  </si>
  <si>
    <t>strzelecki</t>
  </si>
  <si>
    <t>sunbri</t>
  </si>
  <si>
    <t>sunstate</t>
  </si>
  <si>
    <t>suntop</t>
  </si>
  <si>
    <t>wedgetail</t>
  </si>
  <si>
    <t>whistler</t>
  </si>
  <si>
    <t>wills</t>
  </si>
  <si>
    <t>wyalkatchem</t>
  </si>
  <si>
    <t>yitpi</t>
  </si>
  <si>
    <t>young</t>
  </si>
  <si>
    <t>14SSOW-2</t>
  </si>
  <si>
    <t>14SSOW-4</t>
  </si>
  <si>
    <t>14SSOW-5</t>
  </si>
  <si>
    <t>Flag</t>
  </si>
  <si>
    <t>Head</t>
  </si>
  <si>
    <t>Flow</t>
  </si>
  <si>
    <t>DC31</t>
  </si>
  <si>
    <t>Mat</t>
  </si>
  <si>
    <t>CV</t>
  </si>
  <si>
    <t>Sow</t>
  </si>
  <si>
    <t>Emerg</t>
  </si>
  <si>
    <t>TS</t>
  </si>
  <si>
    <t>Z31</t>
  </si>
  <si>
    <t>WW33G</t>
  </si>
  <si>
    <t>UQ189</t>
  </si>
  <si>
    <t>Griffith1983CVWW33GTOS15-Apr</t>
  </si>
  <si>
    <t>Griffith1983CVWW33GTOS12-May</t>
  </si>
  <si>
    <t>Griffith1983CVWW33GTOS17-Jun</t>
  </si>
  <si>
    <t>Griffith1983CVWW33GTOS11-Aug</t>
  </si>
  <si>
    <t>Griffith1983CVWW33GTOS23-Sep</t>
  </si>
  <si>
    <t>Griffith1983CVUQ189TOS15-Apr</t>
  </si>
  <si>
    <t>Griffith1983CVUQ189TOS12-May</t>
  </si>
  <si>
    <t>Griffith1983CVUQ189TOS17-Jun</t>
  </si>
  <si>
    <t>Griffith1983CVUQ189TOS11-Aug</t>
  </si>
  <si>
    <t>Griffith1983CVUQ189TOS23-Sep</t>
  </si>
  <si>
    <t>Wheat.Phenology.FinalLeafNumber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</si>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</sst>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2">
    <xf numFmtId="0" fontId="0" fillId="0" borderId="0"/>
    <xf numFmtId="0" fontId="5" fillId="0" borderId="0" applyBorder="0"/>
  </cellStyleXfs>
  <cellXfs count="7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  <xf numFmtId="0" fontId="4" fillId="0" borderId="2" xfId="0" applyFont="1" applyFill="1" applyBorder="1" applyAlignment="1" applyProtection="1">
      <alignment horizontal="left" vertical="top"/>
    </xf>
    <xf numFmtId="16" fontId="0" fillId="0" borderId="0" xfId="0" applyNumberFormat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169" fontId="1" fillId="0" borderId="0" xfId="0" applyNumberFormat="1" applyFont="1" applyBorder="1" applyAlignment="1">
      <alignment horizontal="left" vertical="top"/>
    </xf>
    <xf numFmtId="169" fontId="1" fillId="3" borderId="0" xfId="0" applyNumberFormat="1" applyFont="1" applyFill="1" applyBorder="1" applyAlignment="1">
      <alignment horizontal="left" vertical="top"/>
    </xf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  <xf numFmtId="0" fontId="5" fillId="0" borderId="0" xfId="1"/>
    <xf numFmtId="14" fontId="1" fillId="0" borderId="1" xfId="0" applyNumberFormat="1" applyFont="1" applyBorder="1" applyAlignment="1">
      <alignment vertical="top"/>
    </xf>
    <xf numFmtId="1" fontId="1" fillId="0" borderId="0" xfId="0" applyNumberFormat="1" applyFont="1" applyBorder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16" fontId="0" fillId="0" borderId="0" xfId="0" applyNumberFormat="1" applyFill="1"/>
    <xf numFmtId="0" fontId="6" fillId="0" borderId="0" xfId="0" applyFont="1" applyFill="1"/>
    <xf numFmtId="0" fontId="0" fillId="3" borderId="0" xfId="0" applyFill="1" applyAlignment="1"/>
    <xf numFmtId="169" fontId="0" fillId="3" borderId="0" xfId="0" applyNumberFormat="1" applyFill="1"/>
    <xf numFmtId="170" fontId="0" fillId="3" borderId="0" xfId="0" applyNumberFormat="1" applyFill="1"/>
    <xf numFmtId="0" fontId="3" fillId="3" borderId="0" xfId="0" applyFont="1" applyFill="1" applyBorder="1" applyAlignment="1" applyProtection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E5516"/>
  <sheetViews>
    <sheetView tabSelected="1" zoomScaleNormal="100" workbookViewId="0">
      <pane xSplit="2" ySplit="2" topLeftCell="C3019" activePane="bottomRight" state="frozen"/>
      <selection pane="topRight" activeCell="C1" sqref="C1"/>
      <selection pane="bottomLeft" activeCell="A3" sqref="A3"/>
      <selection pane="bottomRight" activeCell="A3021" sqref="A3021:A3035"/>
    </sheetView>
  </sheetViews>
  <sheetFormatPr defaultRowHeight="14.5" x14ac:dyDescent="0.35"/>
  <cols>
    <col min="1" max="1" width="47.08984375" style="3" bestFit="1" customWidth="1"/>
    <col min="2" max="2" width="16.90625" style="32" bestFit="1" customWidth="1"/>
    <col min="3" max="3" width="19.36328125" style="32" bestFit="1" customWidth="1"/>
    <col min="4" max="4" width="16.90625" style="32" customWidth="1"/>
    <col min="5" max="5" width="24.36328125" bestFit="1" customWidth="1"/>
    <col min="6" max="6" width="10.54296875" customWidth="1"/>
    <col min="7" max="7" width="11.54296875" bestFit="1" customWidth="1"/>
    <col min="8" max="16" width="18.54296875" bestFit="1" customWidth="1"/>
    <col min="17" max="17" width="19.54296875" bestFit="1" customWidth="1"/>
    <col min="18" max="18" width="7.36328125" customWidth="1"/>
    <col min="19" max="19" width="21" bestFit="1" customWidth="1"/>
    <col min="20" max="20" width="22.26953125" customWidth="1"/>
    <col min="21" max="21" width="12.7265625" bestFit="1" customWidth="1"/>
    <col min="22" max="22" width="15.7265625" customWidth="1"/>
    <col min="23" max="23" width="11.7265625" customWidth="1"/>
    <col min="24" max="24" width="21" style="47" bestFit="1" customWidth="1"/>
    <col min="25" max="25" width="20" bestFit="1" customWidth="1"/>
    <col min="26" max="26" width="20.90625" customWidth="1"/>
    <col min="27" max="27" width="19.26953125" customWidth="1"/>
    <col min="28" max="28" width="18.36328125" bestFit="1" customWidth="1"/>
    <col min="29" max="29" width="18.54296875" bestFit="1" customWidth="1"/>
    <col min="30" max="30" width="31.08984375" bestFit="1" customWidth="1"/>
    <col min="31" max="32" width="20.54296875" customWidth="1"/>
    <col min="33" max="33" width="21.7265625" customWidth="1"/>
    <col min="34" max="34" width="17.7265625" customWidth="1"/>
    <col min="35" max="35" width="18.7265625" customWidth="1"/>
    <col min="36" max="36" width="24.08984375" bestFit="1" customWidth="1"/>
    <col min="37" max="37" width="28.26953125" customWidth="1"/>
    <col min="38" max="38" width="19.90625" customWidth="1"/>
    <col min="39" max="39" width="20.7265625" bestFit="1" customWidth="1"/>
    <col min="40" max="40" width="26.08984375" customWidth="1"/>
    <col min="41" max="41" width="23.54296875" customWidth="1"/>
    <col min="42" max="43" width="17.7265625" customWidth="1"/>
    <col min="44" max="44" width="21.90625" bestFit="1" customWidth="1"/>
    <col min="45" max="47" width="33.26953125" customWidth="1"/>
    <col min="48" max="48" width="32.90625" style="68" bestFit="1" customWidth="1"/>
    <col min="49" max="49" width="32.90625" customWidth="1"/>
    <col min="50" max="50" width="34.26953125" customWidth="1"/>
    <col min="51" max="51" width="40.36328125" bestFit="1" customWidth="1"/>
    <col min="52" max="52" width="27.54296875" bestFit="1" customWidth="1"/>
    <col min="53" max="53" width="16.36328125" bestFit="1" customWidth="1"/>
    <col min="54" max="54" width="13.7265625" bestFit="1" customWidth="1"/>
    <col min="55" max="55" width="13.7265625" customWidth="1"/>
    <col min="56" max="56" width="14.7265625" bestFit="1" customWidth="1"/>
    <col min="57" max="57" width="14.7265625" customWidth="1"/>
    <col min="58" max="58" width="17.54296875" bestFit="1" customWidth="1"/>
    <col min="59" max="59" width="13.36328125" bestFit="1" customWidth="1"/>
    <col min="60" max="60" width="13.36328125" customWidth="1"/>
    <col min="61" max="61" width="14.54296875" bestFit="1" customWidth="1"/>
    <col min="62" max="62" width="28.90625" bestFit="1" customWidth="1"/>
    <col min="63" max="63" width="30.36328125" customWidth="1"/>
    <col min="64" max="64" width="26" customWidth="1"/>
    <col min="65" max="72" width="26" bestFit="1" customWidth="1"/>
    <col min="73" max="81" width="27" bestFit="1" customWidth="1"/>
    <col min="83" max="83" width="29.7265625" style="68" bestFit="1" customWidth="1"/>
  </cols>
  <sheetData>
    <row r="1" spans="1:83" x14ac:dyDescent="0.35">
      <c r="A1" s="2" t="s">
        <v>0</v>
      </c>
      <c r="B1" s="31" t="s">
        <v>1</v>
      </c>
      <c r="C1" s="31" t="s">
        <v>1156</v>
      </c>
      <c r="D1" s="31" t="s">
        <v>1222</v>
      </c>
      <c r="E1" s="5" t="s">
        <v>779</v>
      </c>
      <c r="F1" s="1" t="s">
        <v>186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187</v>
      </c>
      <c r="Q1" s="1" t="s">
        <v>188</v>
      </c>
      <c r="R1" s="1" t="s">
        <v>178</v>
      </c>
      <c r="S1" s="1" t="s">
        <v>191</v>
      </c>
      <c r="T1" s="1" t="s">
        <v>190</v>
      </c>
      <c r="U1" s="1" t="s">
        <v>695</v>
      </c>
      <c r="V1" s="1" t="s">
        <v>829</v>
      </c>
      <c r="W1" s="1" t="s">
        <v>830</v>
      </c>
      <c r="X1" s="46" t="s">
        <v>919</v>
      </c>
      <c r="Y1" s="1" t="s">
        <v>26</v>
      </c>
      <c r="Z1" s="1" t="s">
        <v>694</v>
      </c>
      <c r="AA1" s="1" t="s">
        <v>189</v>
      </c>
      <c r="AB1" s="1" t="s">
        <v>50</v>
      </c>
      <c r="AC1" s="1" t="s">
        <v>2</v>
      </c>
      <c r="AD1" s="1" t="s">
        <v>742</v>
      </c>
      <c r="AE1" s="1" t="s">
        <v>245</v>
      </c>
      <c r="AF1" s="1" t="s">
        <v>915</v>
      </c>
      <c r="AG1" s="1" t="s">
        <v>920</v>
      </c>
      <c r="AH1" s="1" t="s">
        <v>17</v>
      </c>
      <c r="AI1" s="1" t="s">
        <v>15</v>
      </c>
      <c r="AJ1" s="1" t="s">
        <v>244</v>
      </c>
      <c r="AK1" s="1" t="s">
        <v>124</v>
      </c>
      <c r="AL1" s="1" t="s">
        <v>72</v>
      </c>
      <c r="AM1" s="1" t="s">
        <v>916</v>
      </c>
      <c r="AN1" s="1" t="s">
        <v>16</v>
      </c>
      <c r="AO1" s="1" t="s">
        <v>14</v>
      </c>
      <c r="AP1" s="1" t="s">
        <v>844</v>
      </c>
      <c r="AQ1" s="1" t="s">
        <v>840</v>
      </c>
      <c r="AR1" s="1" t="s">
        <v>246</v>
      </c>
      <c r="AS1" s="1" t="s">
        <v>116</v>
      </c>
      <c r="AT1" s="1" t="s">
        <v>1181</v>
      </c>
      <c r="AU1" s="1" t="s">
        <v>1455</v>
      </c>
      <c r="AV1" s="67" t="s">
        <v>926</v>
      </c>
      <c r="AW1" s="1" t="s">
        <v>960</v>
      </c>
      <c r="AX1" s="1" t="s">
        <v>927</v>
      </c>
      <c r="AY1" s="1" t="s">
        <v>928</v>
      </c>
      <c r="AZ1" s="1" t="s">
        <v>181</v>
      </c>
      <c r="BA1" s="1" t="s">
        <v>696</v>
      </c>
      <c r="BB1" s="1" t="s">
        <v>697</v>
      </c>
      <c r="BC1" s="1" t="s">
        <v>843</v>
      </c>
      <c r="BD1" s="1" t="s">
        <v>698</v>
      </c>
      <c r="BE1" s="1" t="s">
        <v>918</v>
      </c>
      <c r="BF1" s="1" t="s">
        <v>917</v>
      </c>
      <c r="BG1" s="1" t="s">
        <v>699</v>
      </c>
      <c r="BH1" s="1" t="s">
        <v>842</v>
      </c>
      <c r="BI1" s="1" t="s">
        <v>700</v>
      </c>
      <c r="BJ1" s="1" t="s">
        <v>123</v>
      </c>
      <c r="BK1" s="9" t="s">
        <v>955</v>
      </c>
      <c r="BL1" t="s">
        <v>780</v>
      </c>
      <c r="BM1" t="s">
        <v>781</v>
      </c>
      <c r="BN1" t="s">
        <v>782</v>
      </c>
      <c r="BO1" t="s">
        <v>783</v>
      </c>
      <c r="BP1" t="s">
        <v>784</v>
      </c>
      <c r="BQ1" t="s">
        <v>785</v>
      </c>
      <c r="BR1" t="s">
        <v>786</v>
      </c>
      <c r="BS1" t="s">
        <v>787</v>
      </c>
      <c r="BT1" t="s">
        <v>788</v>
      </c>
      <c r="BU1" t="s">
        <v>789</v>
      </c>
      <c r="BV1" t="s">
        <v>790</v>
      </c>
      <c r="BW1" t="s">
        <v>791</v>
      </c>
      <c r="BX1" t="s">
        <v>792</v>
      </c>
      <c r="BY1" t="s">
        <v>793</v>
      </c>
      <c r="BZ1" t="s">
        <v>794</v>
      </c>
      <c r="CA1" t="s">
        <v>795</v>
      </c>
      <c r="CB1" t="s">
        <v>796</v>
      </c>
      <c r="CC1" t="s">
        <v>797</v>
      </c>
      <c r="CD1" t="s">
        <v>853</v>
      </c>
      <c r="CE1" s="68" t="s">
        <v>1474</v>
      </c>
    </row>
    <row r="2" spans="1:83" x14ac:dyDescent="0.35">
      <c r="A2" s="2" t="s">
        <v>929</v>
      </c>
      <c r="B2" s="31"/>
      <c r="C2" s="60"/>
      <c r="D2" s="60"/>
      <c r="E2" s="11"/>
      <c r="S2">
        <v>2.9830000000000001</v>
      </c>
      <c r="T2">
        <v>346.221</v>
      </c>
      <c r="X2">
        <v>2.0199999999999999E-2</v>
      </c>
      <c r="Z2">
        <v>2.544</v>
      </c>
      <c r="AC2">
        <v>125.983</v>
      </c>
      <c r="AS2" t="s">
        <v>831</v>
      </c>
      <c r="AZ2">
        <v>90</v>
      </c>
    </row>
    <row r="3" spans="1:83" x14ac:dyDescent="0.35">
      <c r="A3" s="2" t="s">
        <v>3</v>
      </c>
      <c r="B3" s="31"/>
      <c r="C3" s="60"/>
      <c r="D3" s="60"/>
      <c r="E3" s="11"/>
      <c r="S3">
        <v>5.6619999999999999</v>
      </c>
      <c r="T3">
        <v>734.98099999999999</v>
      </c>
      <c r="X3">
        <v>1.72E-2</v>
      </c>
      <c r="Z3">
        <v>4.8310000000000004</v>
      </c>
      <c r="AC3">
        <v>280.96699999999998</v>
      </c>
      <c r="AS3" t="s">
        <v>831</v>
      </c>
      <c r="AZ3">
        <v>90</v>
      </c>
    </row>
    <row r="4" spans="1:83" x14ac:dyDescent="0.35">
      <c r="A4" s="2" t="s">
        <v>4</v>
      </c>
      <c r="B4" s="31"/>
      <c r="C4" s="60"/>
      <c r="D4" s="60"/>
      <c r="E4" s="11"/>
      <c r="S4">
        <v>7.4859999999999998</v>
      </c>
      <c r="T4">
        <v>1034.248</v>
      </c>
      <c r="X4">
        <v>1.61E-2</v>
      </c>
      <c r="Z4">
        <v>6.1210000000000004</v>
      </c>
      <c r="AC4">
        <v>379.03300000000002</v>
      </c>
      <c r="AS4" t="s">
        <v>831</v>
      </c>
      <c r="AZ4">
        <v>90</v>
      </c>
    </row>
    <row r="5" spans="1:83" x14ac:dyDescent="0.35">
      <c r="A5" s="2" t="s">
        <v>5</v>
      </c>
      <c r="B5" s="31"/>
      <c r="C5" s="60"/>
      <c r="D5" s="60"/>
      <c r="E5" s="11"/>
      <c r="S5">
        <v>14.121</v>
      </c>
      <c r="T5">
        <v>1371.894</v>
      </c>
      <c r="X5">
        <v>2.12E-2</v>
      </c>
      <c r="Z5">
        <v>10.96</v>
      </c>
      <c r="AC5">
        <v>516.48299999999995</v>
      </c>
      <c r="AS5" t="s">
        <v>831</v>
      </c>
      <c r="AZ5">
        <v>90</v>
      </c>
    </row>
    <row r="6" spans="1:83" x14ac:dyDescent="0.35">
      <c r="A6" s="2" t="s">
        <v>6</v>
      </c>
      <c r="B6" s="31"/>
      <c r="C6" s="60"/>
      <c r="D6" s="60"/>
      <c r="E6" s="11"/>
      <c r="S6">
        <v>6.8559999999999999</v>
      </c>
      <c r="T6">
        <v>911.28300000000002</v>
      </c>
      <c r="X6">
        <v>1.6299999999999999E-2</v>
      </c>
      <c r="Z6">
        <v>5.7670000000000003</v>
      </c>
      <c r="AC6">
        <v>352.91699999999997</v>
      </c>
      <c r="AS6" t="s">
        <v>831</v>
      </c>
      <c r="AZ6">
        <v>90</v>
      </c>
    </row>
    <row r="7" spans="1:83" x14ac:dyDescent="0.35">
      <c r="A7" s="2" t="s">
        <v>7</v>
      </c>
      <c r="B7" s="31"/>
      <c r="C7" s="60"/>
      <c r="D7" s="60"/>
      <c r="E7" s="11"/>
      <c r="S7">
        <v>9.81</v>
      </c>
      <c r="T7">
        <v>1196.74</v>
      </c>
      <c r="X7">
        <v>1.7000000000000001E-2</v>
      </c>
      <c r="Z7">
        <v>8.2219999999999995</v>
      </c>
      <c r="AC7">
        <v>484.017</v>
      </c>
      <c r="AS7" t="s">
        <v>831</v>
      </c>
      <c r="AZ7">
        <v>90</v>
      </c>
    </row>
    <row r="8" spans="1:83" x14ac:dyDescent="0.35">
      <c r="A8" s="2" t="s">
        <v>8</v>
      </c>
      <c r="B8" s="31"/>
      <c r="C8" s="60"/>
      <c r="D8" s="60"/>
      <c r="E8" s="11"/>
      <c r="S8">
        <v>11.769</v>
      </c>
      <c r="T8">
        <v>1273.463</v>
      </c>
      <c r="X8">
        <v>1.8100000000000002E-2</v>
      </c>
      <c r="Z8">
        <v>9.6199999999999992</v>
      </c>
      <c r="AC8">
        <v>531.9</v>
      </c>
      <c r="AS8" t="s">
        <v>831</v>
      </c>
      <c r="AZ8">
        <v>90</v>
      </c>
    </row>
    <row r="9" spans="1:83" x14ac:dyDescent="0.35">
      <c r="A9" s="2" t="s">
        <v>9</v>
      </c>
      <c r="B9" s="31"/>
      <c r="C9" s="60"/>
      <c r="D9" s="60"/>
      <c r="E9" s="11"/>
      <c r="S9">
        <v>19.905000000000001</v>
      </c>
      <c r="T9">
        <v>1559.067</v>
      </c>
      <c r="X9">
        <v>2.4400000000000002E-2</v>
      </c>
      <c r="Z9">
        <v>14.659000000000001</v>
      </c>
      <c r="AC9">
        <v>600.18299999999999</v>
      </c>
      <c r="AS9" t="s">
        <v>831</v>
      </c>
      <c r="AZ9">
        <v>90</v>
      </c>
    </row>
    <row r="10" spans="1:83" x14ac:dyDescent="0.35">
      <c r="A10" s="2" t="s">
        <v>10</v>
      </c>
      <c r="B10" s="31"/>
      <c r="C10" s="60"/>
      <c r="D10" s="60"/>
      <c r="E10" s="11"/>
      <c r="S10">
        <v>2.3769999999999998</v>
      </c>
      <c r="T10">
        <v>237.78299999999999</v>
      </c>
      <c r="X10">
        <v>2.3400000000000001E-2</v>
      </c>
      <c r="Z10">
        <v>1.9079999999999999</v>
      </c>
      <c r="AC10">
        <v>81.45</v>
      </c>
      <c r="AS10" t="s">
        <v>831</v>
      </c>
      <c r="AZ10">
        <v>90</v>
      </c>
    </row>
    <row r="11" spans="1:83" x14ac:dyDescent="0.35">
      <c r="A11" s="2" t="s">
        <v>11</v>
      </c>
      <c r="B11" s="31"/>
      <c r="C11" s="60"/>
      <c r="D11" s="60"/>
      <c r="E11" s="11"/>
      <c r="S11">
        <v>4.2850000000000001</v>
      </c>
      <c r="T11">
        <v>547.74599999999998</v>
      </c>
      <c r="X11">
        <v>1.7299999999999999E-2</v>
      </c>
      <c r="Z11">
        <v>3.653</v>
      </c>
      <c r="AC11">
        <v>210.68199999999999</v>
      </c>
      <c r="AS11" t="s">
        <v>831</v>
      </c>
      <c r="AZ11">
        <v>90</v>
      </c>
    </row>
    <row r="12" spans="1:83" x14ac:dyDescent="0.35">
      <c r="A12" s="2" t="s">
        <v>12</v>
      </c>
      <c r="B12" s="31"/>
      <c r="C12" s="60"/>
      <c r="D12" s="60"/>
      <c r="E12" s="11"/>
      <c r="S12">
        <v>7.1130000000000004</v>
      </c>
      <c r="T12">
        <v>966.14099999999996</v>
      </c>
      <c r="X12">
        <v>1.6199999999999999E-2</v>
      </c>
      <c r="Z12">
        <v>6.0519999999999996</v>
      </c>
      <c r="AC12">
        <v>374.25</v>
      </c>
      <c r="AS12" t="s">
        <v>831</v>
      </c>
      <c r="AZ12">
        <v>90</v>
      </c>
    </row>
    <row r="13" spans="1:83" x14ac:dyDescent="0.35">
      <c r="A13" s="2" t="s">
        <v>13</v>
      </c>
      <c r="B13" s="31"/>
      <c r="C13" s="60"/>
      <c r="D13" s="60"/>
      <c r="E13" s="11"/>
      <c r="S13">
        <v>14.515000000000001</v>
      </c>
      <c r="T13">
        <v>1401.587</v>
      </c>
      <c r="X13">
        <v>1.9900000000000001E-2</v>
      </c>
      <c r="Z13">
        <v>11.95</v>
      </c>
      <c r="AC13">
        <v>600.33299999999997</v>
      </c>
      <c r="AS13" t="s">
        <v>831</v>
      </c>
      <c r="AZ13">
        <v>90</v>
      </c>
    </row>
    <row r="14" spans="1:83" s="39" customFormat="1" x14ac:dyDescent="0.35">
      <c r="A14" s="36" t="s">
        <v>22</v>
      </c>
      <c r="B14" s="37">
        <v>34912</v>
      </c>
      <c r="C14" s="61"/>
      <c r="D14" s="61"/>
      <c r="E14" s="38"/>
      <c r="S14" s="39">
        <v>2</v>
      </c>
      <c r="T14" s="39">
        <v>52.7</v>
      </c>
      <c r="AC14" s="39">
        <v>0</v>
      </c>
      <c r="AH14" s="40">
        <v>0</v>
      </c>
      <c r="AI14" s="41">
        <v>0</v>
      </c>
      <c r="AL14" s="39">
        <v>0.46</v>
      </c>
      <c r="AN14" s="41">
        <v>1.4686472940239417</v>
      </c>
      <c r="AO14" s="42">
        <v>35.300616112633826</v>
      </c>
      <c r="AV14" s="68"/>
      <c r="BG14" s="40">
        <v>0.50900917469018669</v>
      </c>
      <c r="BI14" s="41">
        <v>17.366050554032842</v>
      </c>
      <c r="CE14" s="68"/>
    </row>
    <row r="15" spans="1:83" s="39" customFormat="1" x14ac:dyDescent="0.35">
      <c r="A15" s="36" t="s">
        <v>22</v>
      </c>
      <c r="B15" s="37">
        <v>34942</v>
      </c>
      <c r="C15" s="61"/>
      <c r="D15" s="61"/>
      <c r="E15" s="38"/>
      <c r="S15" s="39">
        <v>1.8</v>
      </c>
      <c r="T15" s="39">
        <v>187.2</v>
      </c>
      <c r="AC15" s="39">
        <v>0</v>
      </c>
      <c r="AH15" s="43">
        <v>9.5479569885218288E-2</v>
      </c>
      <c r="AI15" s="44">
        <v>12.396649408572941</v>
      </c>
      <c r="AL15" s="39">
        <v>0.81</v>
      </c>
      <c r="AN15" s="44">
        <v>0.93854187800729372</v>
      </c>
      <c r="AO15" s="45">
        <v>42.042412593910427</v>
      </c>
      <c r="AV15" s="68"/>
      <c r="BG15" s="43">
        <v>0.79487311724022014</v>
      </c>
      <c r="BI15" s="44">
        <v>132.7276046641833</v>
      </c>
      <c r="CE15" s="68"/>
    </row>
    <row r="16" spans="1:83" s="39" customFormat="1" x14ac:dyDescent="0.35">
      <c r="A16" s="36" t="s">
        <v>22</v>
      </c>
      <c r="B16" s="37">
        <v>34962</v>
      </c>
      <c r="C16" s="61"/>
      <c r="D16" s="61"/>
      <c r="E16" s="38"/>
      <c r="S16" s="39">
        <v>2</v>
      </c>
      <c r="T16" s="39">
        <v>258.7</v>
      </c>
      <c r="U16" s="44">
        <v>72.041876473361626</v>
      </c>
      <c r="W16" s="43">
        <v>0.90885708910891105</v>
      </c>
      <c r="AC16" s="39">
        <v>0</v>
      </c>
      <c r="AH16" s="43">
        <v>7.8137798019801988E-2</v>
      </c>
      <c r="AI16" s="44">
        <v>22.515155115511547</v>
      </c>
      <c r="AL16" s="39">
        <v>0.31</v>
      </c>
      <c r="AN16" s="44">
        <v>0.43029220839226778</v>
      </c>
      <c r="AO16" s="45">
        <v>27.516393210749644</v>
      </c>
      <c r="AV16" s="68"/>
      <c r="BG16" s="43">
        <v>0.59097306496935409</v>
      </c>
      <c r="BI16" s="44">
        <v>136.59324186704384</v>
      </c>
      <c r="CE16" s="68"/>
    </row>
    <row r="17" spans="1:83" s="39" customFormat="1" x14ac:dyDescent="0.35">
      <c r="A17" s="36" t="s">
        <v>22</v>
      </c>
      <c r="B17" s="37">
        <v>34964</v>
      </c>
      <c r="C17" s="61"/>
      <c r="D17" s="61"/>
      <c r="E17" s="38"/>
      <c r="G17" s="39">
        <v>443.23677883604302</v>
      </c>
      <c r="AV17" s="68"/>
      <c r="CE17" s="68"/>
    </row>
    <row r="18" spans="1:83" s="39" customFormat="1" x14ac:dyDescent="0.35">
      <c r="A18" s="36" t="s">
        <v>22</v>
      </c>
      <c r="B18" s="37">
        <v>34991</v>
      </c>
      <c r="C18" s="61"/>
      <c r="D18" s="61"/>
      <c r="E18" s="38"/>
      <c r="G18" s="39">
        <v>430.37541025726898</v>
      </c>
      <c r="S18" s="39">
        <v>2.5</v>
      </c>
      <c r="T18" s="39">
        <v>320.3</v>
      </c>
      <c r="U18" s="44">
        <v>190.29999999999998</v>
      </c>
      <c r="X18" s="39">
        <f>Z18/AC18</f>
        <v>1.5575984902099552E-2</v>
      </c>
      <c r="Y18" s="39">
        <v>4.07E-2</v>
      </c>
      <c r="Z18" s="43">
        <v>2.2008866666666669</v>
      </c>
      <c r="AA18" s="39">
        <v>3468.9</v>
      </c>
      <c r="AC18" s="39">
        <v>141.30000000000001</v>
      </c>
      <c r="AL18" s="39">
        <v>0</v>
      </c>
      <c r="AS18" s="39" t="s">
        <v>831</v>
      </c>
      <c r="AV18" s="68"/>
      <c r="AX18" s="39">
        <v>88</v>
      </c>
      <c r="AY18" s="39">
        <v>120</v>
      </c>
      <c r="AZ18" s="39">
        <v>90</v>
      </c>
      <c r="CE18" s="68"/>
    </row>
    <row r="19" spans="1:83" s="39" customFormat="1" x14ac:dyDescent="0.35">
      <c r="A19" s="36" t="s">
        <v>18</v>
      </c>
      <c r="B19" s="37">
        <v>34912</v>
      </c>
      <c r="C19" s="61"/>
      <c r="D19" s="61"/>
      <c r="E19" s="38"/>
      <c r="S19" s="39">
        <v>1.5</v>
      </c>
      <c r="T19" s="39">
        <v>35.1</v>
      </c>
      <c r="AC19" s="39">
        <v>0</v>
      </c>
      <c r="AH19" s="41">
        <v>0</v>
      </c>
      <c r="AI19" s="41">
        <v>0</v>
      </c>
      <c r="AL19" s="39">
        <v>0.39</v>
      </c>
      <c r="AN19" s="41">
        <v>1.0992142191142189</v>
      </c>
      <c r="AO19" s="42">
        <v>23.63240093240093</v>
      </c>
      <c r="AV19" s="68"/>
      <c r="BG19" s="41">
        <v>0.36177869463869466</v>
      </c>
      <c r="BI19" s="41">
        <v>11.467599067599068</v>
      </c>
      <c r="CE19" s="68"/>
    </row>
    <row r="20" spans="1:83" s="39" customFormat="1" x14ac:dyDescent="0.35">
      <c r="A20" s="36" t="s">
        <v>18</v>
      </c>
      <c r="B20" s="37">
        <v>34942</v>
      </c>
      <c r="C20" s="61"/>
      <c r="D20" s="61"/>
      <c r="E20" s="38"/>
      <c r="S20" s="39">
        <v>1.8</v>
      </c>
      <c r="T20" s="39">
        <v>162.19999999999999</v>
      </c>
      <c r="AC20" s="39">
        <v>0</v>
      </c>
      <c r="AH20" s="44">
        <v>0.11299350741457126</v>
      </c>
      <c r="AI20" s="44">
        <v>14.031399097356543</v>
      </c>
      <c r="AL20" s="39">
        <v>1</v>
      </c>
      <c r="AN20" s="44">
        <v>1.1474180526849038</v>
      </c>
      <c r="AO20" s="45">
        <v>51.967250621718712</v>
      </c>
      <c r="AV20" s="68"/>
      <c r="BG20" s="44">
        <v>0.49874572275951001</v>
      </c>
      <c r="BI20" s="44">
        <v>96.168016947591425</v>
      </c>
      <c r="CE20" s="68"/>
    </row>
    <row r="21" spans="1:83" s="39" customFormat="1" x14ac:dyDescent="0.35">
      <c r="A21" s="36" t="s">
        <v>18</v>
      </c>
      <c r="B21" s="37">
        <v>34962</v>
      </c>
      <c r="C21" s="61"/>
      <c r="D21" s="61"/>
      <c r="E21" s="38"/>
      <c r="S21" s="39">
        <v>2.4</v>
      </c>
      <c r="T21" s="39">
        <v>299.39999999999998</v>
      </c>
      <c r="U21" s="44">
        <v>58.491272714798491</v>
      </c>
      <c r="W21" s="44">
        <v>0.81886072858252168</v>
      </c>
      <c r="AC21" s="39">
        <v>0</v>
      </c>
      <c r="AH21" s="44">
        <v>0.12783276165171317</v>
      </c>
      <c r="AI21" s="44">
        <v>24.980945234998952</v>
      </c>
      <c r="AL21" s="39">
        <v>0.78</v>
      </c>
      <c r="AN21" s="44">
        <v>0.69750344513364571</v>
      </c>
      <c r="AO21" s="45">
        <v>37.364040778267388</v>
      </c>
      <c r="AV21" s="68"/>
      <c r="BG21" s="44">
        <v>0.74623844800583783</v>
      </c>
      <c r="BI21" s="44">
        <v>178.56374127193513</v>
      </c>
      <c r="CE21" s="68"/>
    </row>
    <row r="22" spans="1:83" s="39" customFormat="1" x14ac:dyDescent="0.35">
      <c r="A22" s="36" t="s">
        <v>18</v>
      </c>
      <c r="B22" s="37">
        <v>34964</v>
      </c>
      <c r="C22" s="61"/>
      <c r="D22" s="61"/>
      <c r="E22" s="38"/>
      <c r="G22" s="39">
        <v>566.214515678628</v>
      </c>
      <c r="AV22" s="68"/>
      <c r="CE22" s="68"/>
    </row>
    <row r="23" spans="1:83" s="39" customFormat="1" x14ac:dyDescent="0.35">
      <c r="A23" s="36" t="s">
        <v>18</v>
      </c>
      <c r="B23" s="37">
        <v>34991</v>
      </c>
      <c r="C23" s="61"/>
      <c r="D23" s="61"/>
      <c r="E23" s="38"/>
      <c r="S23" s="39">
        <v>4.5999999999999996</v>
      </c>
      <c r="T23" s="39">
        <v>467.7</v>
      </c>
      <c r="U23" s="44">
        <v>265.06666666666666</v>
      </c>
      <c r="X23" s="39">
        <v>1.9300000000000001E-2</v>
      </c>
      <c r="Y23" s="39">
        <v>3.8100000000000002E-2</v>
      </c>
      <c r="Z23" s="39">
        <v>3.9</v>
      </c>
      <c r="AA23" s="39">
        <v>5295.7</v>
      </c>
      <c r="AC23" s="39">
        <v>201.8</v>
      </c>
      <c r="AS23" s="39" t="s">
        <v>831</v>
      </c>
      <c r="AV23" s="68"/>
      <c r="AX23" s="39">
        <v>90</v>
      </c>
      <c r="AY23" s="39">
        <v>126</v>
      </c>
      <c r="AZ23" s="39">
        <v>90</v>
      </c>
      <c r="CE23" s="68"/>
    </row>
    <row r="24" spans="1:83" s="39" customFormat="1" x14ac:dyDescent="0.35">
      <c r="A24" s="36" t="s">
        <v>25</v>
      </c>
      <c r="B24" s="37">
        <v>34864</v>
      </c>
      <c r="C24" s="61"/>
      <c r="D24" s="61"/>
      <c r="E24" s="38"/>
      <c r="G24" s="39">
        <v>516.59275781389795</v>
      </c>
      <c r="H24" s="39">
        <v>0.32744924271650899</v>
      </c>
      <c r="I24" s="39">
        <v>0.34294956238945101</v>
      </c>
      <c r="J24" s="39">
        <v>0.33403789108434701</v>
      </c>
      <c r="K24" s="39">
        <v>0.33034410475322701</v>
      </c>
      <c r="L24" s="39">
        <v>0.31063222100162002</v>
      </c>
      <c r="M24" s="39">
        <v>0.30604032268599601</v>
      </c>
      <c r="N24" s="39">
        <v>0.26944653865974499</v>
      </c>
      <c r="AV24" s="68"/>
      <c r="CE24" s="68"/>
    </row>
    <row r="25" spans="1:83" s="39" customFormat="1" x14ac:dyDescent="0.35">
      <c r="A25" s="36" t="s">
        <v>25</v>
      </c>
      <c r="B25" s="37">
        <v>34879</v>
      </c>
      <c r="C25" s="61"/>
      <c r="D25" s="61"/>
      <c r="E25" s="38"/>
      <c r="G25" s="39">
        <v>521.71251254502999</v>
      </c>
      <c r="I25" s="39">
        <v>0.34946910024931999</v>
      </c>
      <c r="J25" s="39">
        <v>0.33703618122311002</v>
      </c>
      <c r="K25" s="39">
        <v>0.32992573868735298</v>
      </c>
      <c r="L25" s="39">
        <v>0.32238133468491398</v>
      </c>
      <c r="M25" s="39">
        <v>0.30733028472244101</v>
      </c>
      <c r="N25" s="39">
        <v>0.267633619040957</v>
      </c>
      <c r="AV25" s="68"/>
      <c r="CE25" s="68"/>
    </row>
    <row r="26" spans="1:83" s="39" customFormat="1" x14ac:dyDescent="0.35">
      <c r="A26" s="36" t="s">
        <v>25</v>
      </c>
      <c r="B26" s="37">
        <v>34885</v>
      </c>
      <c r="C26" s="61"/>
      <c r="D26" s="61"/>
      <c r="E26" s="38"/>
      <c r="G26" s="39">
        <v>518.919919055322</v>
      </c>
      <c r="I26" s="39">
        <v>0.34451843513647801</v>
      </c>
      <c r="J26" s="39">
        <v>0.33076069023499999</v>
      </c>
      <c r="K26" s="39">
        <v>0.32901927887795901</v>
      </c>
      <c r="L26" s="39">
        <v>0.317151758861489</v>
      </c>
      <c r="M26" s="39">
        <v>0.30774865078831498</v>
      </c>
      <c r="N26" s="39">
        <v>0.27279346718673603</v>
      </c>
      <c r="AV26" s="68"/>
      <c r="CE26" s="68"/>
    </row>
    <row r="27" spans="1:83" s="39" customFormat="1" x14ac:dyDescent="0.35">
      <c r="A27" s="36" t="s">
        <v>25</v>
      </c>
      <c r="B27" s="37">
        <v>34894</v>
      </c>
      <c r="C27" s="61"/>
      <c r="D27" s="61"/>
      <c r="E27" s="38"/>
      <c r="G27" s="39">
        <v>537.84052438447202</v>
      </c>
      <c r="I27" s="39">
        <v>0.35630241265859502</v>
      </c>
      <c r="J27" s="39">
        <v>0.34188225481948298</v>
      </c>
      <c r="K27" s="39">
        <v>0.31639856922409398</v>
      </c>
      <c r="L27" s="39">
        <v>0.34807598389734001</v>
      </c>
      <c r="M27" s="39">
        <v>0.307295420883618</v>
      </c>
      <c r="N27" s="39">
        <v>0.30099831279440598</v>
      </c>
      <c r="AV27" s="68"/>
      <c r="CE27" s="68"/>
    </row>
    <row r="28" spans="1:83" s="39" customFormat="1" x14ac:dyDescent="0.35">
      <c r="A28" s="36" t="s">
        <v>25</v>
      </c>
      <c r="B28" s="37">
        <v>34901</v>
      </c>
      <c r="C28" s="61"/>
      <c r="D28" s="61"/>
      <c r="E28" s="38"/>
      <c r="G28" s="39">
        <v>520.00767082659399</v>
      </c>
      <c r="I28" s="39">
        <v>0.34716808688701301</v>
      </c>
      <c r="J28" s="39">
        <v>0.33313143127495298</v>
      </c>
      <c r="K28" s="39">
        <v>0.33525990602724598</v>
      </c>
      <c r="L28" s="39">
        <v>0.31446724327213099</v>
      </c>
      <c r="M28" s="39">
        <v>0.30551736510365302</v>
      </c>
      <c r="N28" s="39">
        <v>0.27139891363382301</v>
      </c>
      <c r="AV28" s="68"/>
      <c r="CE28" s="68"/>
    </row>
    <row r="29" spans="1:83" s="39" customFormat="1" x14ac:dyDescent="0.35">
      <c r="A29" s="36" t="s">
        <v>25</v>
      </c>
      <c r="B29" s="37">
        <v>34908</v>
      </c>
      <c r="C29" s="61"/>
      <c r="D29" s="61"/>
      <c r="E29" s="38"/>
      <c r="G29" s="39">
        <v>515.59913840744696</v>
      </c>
      <c r="I29" s="39">
        <v>0.33046830809087702</v>
      </c>
      <c r="J29" s="39">
        <v>0.33316629511377599</v>
      </c>
      <c r="K29" s="39">
        <v>0.331634066789671</v>
      </c>
      <c r="L29" s="39">
        <v>0.31446724327213099</v>
      </c>
      <c r="M29" s="39">
        <v>0.30635409723540102</v>
      </c>
      <c r="N29" s="39">
        <v>0.26780793823507199</v>
      </c>
      <c r="AV29" s="68"/>
      <c r="CE29" s="68"/>
    </row>
    <row r="30" spans="1:83" s="39" customFormat="1" x14ac:dyDescent="0.35">
      <c r="A30" s="36" t="s">
        <v>25</v>
      </c>
      <c r="B30" s="37">
        <v>34912</v>
      </c>
      <c r="C30" s="61"/>
      <c r="D30" s="61"/>
      <c r="E30" s="38"/>
      <c r="S30" s="39">
        <v>4.5999999999999996</v>
      </c>
      <c r="T30" s="39">
        <v>88.3</v>
      </c>
      <c r="AC30" s="39">
        <v>0</v>
      </c>
      <c r="AH30" s="41">
        <v>0</v>
      </c>
      <c r="AI30" s="41">
        <v>0</v>
      </c>
      <c r="AL30" s="39">
        <v>0.87</v>
      </c>
      <c r="AN30" s="41">
        <v>3.3747505472350228</v>
      </c>
      <c r="AO30" s="42">
        <v>60.298867127496159</v>
      </c>
      <c r="AV30" s="68"/>
      <c r="BG30" s="41">
        <v>1.2278411194316436</v>
      </c>
      <c r="BI30" s="41">
        <v>28.034466205837173</v>
      </c>
      <c r="CE30" s="68"/>
    </row>
    <row r="31" spans="1:83" s="39" customFormat="1" x14ac:dyDescent="0.35">
      <c r="A31" s="36" t="s">
        <v>25</v>
      </c>
      <c r="B31" s="37">
        <v>34915</v>
      </c>
      <c r="C31" s="61"/>
      <c r="D31" s="61"/>
      <c r="E31" s="38"/>
      <c r="G31" s="39">
        <v>507.04878193614798</v>
      </c>
      <c r="I31" s="39">
        <v>0.31537226588059197</v>
      </c>
      <c r="J31" s="39">
        <v>0.31970885332816301</v>
      </c>
      <c r="K31" s="39">
        <v>0.32316215395572401</v>
      </c>
      <c r="L31" s="39">
        <v>0.312898370525104</v>
      </c>
      <c r="M31" s="39">
        <v>0.30816701685418901</v>
      </c>
      <c r="N31" s="39">
        <v>0.26854007885035103</v>
      </c>
      <c r="AV31" s="68"/>
      <c r="CE31" s="68"/>
    </row>
    <row r="32" spans="1:83" s="39" customFormat="1" x14ac:dyDescent="0.35">
      <c r="A32" s="36" t="s">
        <v>25</v>
      </c>
      <c r="B32" s="37">
        <v>34921</v>
      </c>
      <c r="C32" s="61"/>
      <c r="D32" s="61"/>
      <c r="E32" s="38"/>
      <c r="G32" s="39">
        <v>498.880184499959</v>
      </c>
      <c r="I32" s="39">
        <v>0.299822993765609</v>
      </c>
      <c r="J32" s="39">
        <v>0.31050479987893598</v>
      </c>
      <c r="K32" s="39">
        <v>0.32030331917225202</v>
      </c>
      <c r="L32" s="39">
        <v>0.30962116967575798</v>
      </c>
      <c r="M32" s="39">
        <v>0.30346039861310597</v>
      </c>
      <c r="N32" s="39">
        <v>0.26913276411033898</v>
      </c>
      <c r="AV32" s="68"/>
      <c r="CE32" s="68"/>
    </row>
    <row r="33" spans="1:83" s="39" customFormat="1" x14ac:dyDescent="0.35">
      <c r="A33" s="36" t="s">
        <v>25</v>
      </c>
      <c r="B33" s="37">
        <v>34929</v>
      </c>
      <c r="C33" s="61"/>
      <c r="D33" s="61"/>
      <c r="E33" s="38"/>
      <c r="G33" s="39">
        <v>488.30598218499398</v>
      </c>
      <c r="I33" s="39">
        <v>0.28678391804587</v>
      </c>
      <c r="J33" s="39">
        <v>0.28909840284171801</v>
      </c>
      <c r="K33" s="39">
        <v>0.31001848671951598</v>
      </c>
      <c r="L33" s="39">
        <v>0.308644982188719</v>
      </c>
      <c r="M33" s="39">
        <v>0.307853242304783</v>
      </c>
      <c r="N33" s="39">
        <v>0.268679534205642</v>
      </c>
      <c r="AV33" s="68"/>
      <c r="CE33" s="68"/>
    </row>
    <row r="34" spans="1:83" s="39" customFormat="1" x14ac:dyDescent="0.35">
      <c r="A34" s="36" t="s">
        <v>25</v>
      </c>
      <c r="B34" s="37">
        <v>34936</v>
      </c>
      <c r="C34" s="61"/>
      <c r="D34" s="61"/>
      <c r="E34" s="38"/>
      <c r="G34" s="39">
        <v>470.04953298541898</v>
      </c>
      <c r="I34" s="39">
        <v>0.27845146056721398</v>
      </c>
      <c r="J34" s="39">
        <v>0.269923291489161</v>
      </c>
      <c r="K34" s="39">
        <v>0.29405084853865998</v>
      </c>
      <c r="L34" s="39">
        <v>0.29787205599246402</v>
      </c>
      <c r="M34" s="39">
        <v>0.30032265311905199</v>
      </c>
      <c r="N34" s="39">
        <v>0.26543719719511899</v>
      </c>
      <c r="AV34" s="68"/>
      <c r="CE34" s="68"/>
    </row>
    <row r="35" spans="1:83" s="39" customFormat="1" x14ac:dyDescent="0.35">
      <c r="A35" s="36" t="s">
        <v>25</v>
      </c>
      <c r="B35" s="37">
        <v>34942</v>
      </c>
      <c r="C35" s="61"/>
      <c r="D35" s="61"/>
      <c r="E35" s="38"/>
      <c r="S35" s="39">
        <v>7.4</v>
      </c>
      <c r="T35" s="39">
        <v>447.7</v>
      </c>
      <c r="AC35" s="39">
        <v>0</v>
      </c>
      <c r="AH35" s="44">
        <v>0.17438514232414395</v>
      </c>
      <c r="AI35" s="44">
        <v>14.988954464131821</v>
      </c>
      <c r="AL35" s="39">
        <v>2.83</v>
      </c>
      <c r="AN35" s="44">
        <v>4.7530630432093597</v>
      </c>
      <c r="AO35" s="45">
        <v>141.96913013387766</v>
      </c>
      <c r="AV35" s="68"/>
      <c r="BG35" s="44">
        <v>2.4253300451824891</v>
      </c>
      <c r="BI35" s="44">
        <v>290.74191540199052</v>
      </c>
      <c r="CE35" s="68"/>
    </row>
    <row r="36" spans="1:83" s="39" customFormat="1" x14ac:dyDescent="0.35">
      <c r="A36" s="36" t="s">
        <v>25</v>
      </c>
      <c r="B36" s="37">
        <v>34943</v>
      </c>
      <c r="C36" s="61"/>
      <c r="D36" s="61"/>
      <c r="E36" s="38"/>
      <c r="G36" s="39">
        <v>447.24335281946401</v>
      </c>
      <c r="I36" s="39">
        <v>0.26795744508154201</v>
      </c>
      <c r="J36" s="39">
        <v>0.25196841449540303</v>
      </c>
      <c r="K36" s="39">
        <v>0.27529410325197701</v>
      </c>
      <c r="L36" s="39">
        <v>0.27827857857403299</v>
      </c>
      <c r="M36" s="39">
        <v>0.29097914431453298</v>
      </c>
      <c r="N36" s="39">
        <v>0.26031221288816297</v>
      </c>
      <c r="AV36" s="68"/>
      <c r="CE36" s="68"/>
    </row>
    <row r="37" spans="1:83" s="39" customFormat="1" x14ac:dyDescent="0.35">
      <c r="A37" s="36" t="s">
        <v>25</v>
      </c>
      <c r="B37" s="37">
        <v>34948</v>
      </c>
      <c r="C37" s="61"/>
      <c r="D37" s="61"/>
      <c r="E37" s="38"/>
      <c r="G37" s="39">
        <v>431.67490559312898</v>
      </c>
      <c r="I37" s="39">
        <v>0.26645830001215998</v>
      </c>
      <c r="J37" s="39">
        <v>0.25005090336014701</v>
      </c>
      <c r="K37" s="39">
        <v>0.27271417917908802</v>
      </c>
      <c r="L37" s="39">
        <v>0.27608215672819503</v>
      </c>
      <c r="M37" s="39">
        <v>0.25186191715531703</v>
      </c>
      <c r="N37" s="39">
        <v>0.25497804554827003</v>
      </c>
      <c r="AV37" s="68"/>
      <c r="CE37" s="68"/>
    </row>
    <row r="38" spans="1:83" s="39" customFormat="1" x14ac:dyDescent="0.35">
      <c r="A38" s="36" t="s">
        <v>25</v>
      </c>
      <c r="B38" s="37">
        <v>34957</v>
      </c>
      <c r="C38" s="61"/>
      <c r="D38" s="61"/>
      <c r="E38" s="38"/>
      <c r="G38" s="39">
        <v>422.38717893072698</v>
      </c>
      <c r="I38" s="39">
        <v>0.26136817954402702</v>
      </c>
      <c r="J38" s="39">
        <v>0.24248545033559299</v>
      </c>
      <c r="K38" s="39">
        <v>0.26375417260161999</v>
      </c>
      <c r="L38" s="39">
        <v>0.25749973063562598</v>
      </c>
      <c r="M38" s="39">
        <v>0.27257103741607802</v>
      </c>
      <c r="N38" s="39">
        <v>0.24096278234149199</v>
      </c>
      <c r="AV38" s="68"/>
      <c r="CE38" s="68"/>
    </row>
    <row r="39" spans="1:83" s="39" customFormat="1" x14ac:dyDescent="0.35">
      <c r="A39" s="36" t="s">
        <v>25</v>
      </c>
      <c r="B39" s="37">
        <v>34962</v>
      </c>
      <c r="C39" s="61"/>
      <c r="D39" s="61"/>
      <c r="E39" s="38"/>
      <c r="S39" s="39">
        <v>10.9</v>
      </c>
      <c r="T39" s="39">
        <v>742.5</v>
      </c>
      <c r="U39" s="44">
        <v>240.20508757621147</v>
      </c>
      <c r="W39" s="44">
        <v>4.386528587058498</v>
      </c>
      <c r="AC39" s="39">
        <v>0</v>
      </c>
      <c r="AH39" s="44">
        <v>0.36119436151766005</v>
      </c>
      <c r="AI39" s="44">
        <v>49.867126965731096</v>
      </c>
      <c r="AL39" s="39">
        <v>1.74</v>
      </c>
      <c r="AN39" s="44">
        <v>3.4057704935745821</v>
      </c>
      <c r="AO39" s="45">
        <v>108.4650281522653</v>
      </c>
      <c r="AV39" s="68"/>
      <c r="BG39" s="44">
        <v>2.7445608816067484</v>
      </c>
      <c r="BI39" s="44">
        <v>343.96275730579208</v>
      </c>
      <c r="CE39" s="68"/>
    </row>
    <row r="40" spans="1:83" s="39" customFormat="1" x14ac:dyDescent="0.35">
      <c r="A40" s="36" t="s">
        <v>25</v>
      </c>
      <c r="B40" s="37">
        <v>34964</v>
      </c>
      <c r="C40" s="61"/>
      <c r="D40" s="61"/>
      <c r="E40" s="38"/>
      <c r="G40" s="39">
        <v>401.25446302826799</v>
      </c>
      <c r="H40" s="39">
        <v>0.20843729735721001</v>
      </c>
      <c r="I40" s="39">
        <v>0.25261735599949597</v>
      </c>
      <c r="J40" s="39">
        <v>0.22993446835937401</v>
      </c>
      <c r="K40" s="39">
        <v>0.25566576199472302</v>
      </c>
      <c r="L40" s="39">
        <v>0.247493808893473</v>
      </c>
      <c r="M40" s="39">
        <v>0.25635935236346202</v>
      </c>
      <c r="N40" s="39">
        <v>0.221752807150112</v>
      </c>
      <c r="AV40" s="68"/>
      <c r="CE40" s="68"/>
    </row>
    <row r="41" spans="1:83" s="39" customFormat="1" x14ac:dyDescent="0.35">
      <c r="A41" s="36" t="s">
        <v>25</v>
      </c>
      <c r="B41" s="37">
        <v>34971</v>
      </c>
      <c r="C41" s="61"/>
      <c r="D41" s="61"/>
      <c r="E41" s="38"/>
      <c r="G41" s="39">
        <v>389.23689778603801</v>
      </c>
      <c r="I41" s="39">
        <v>0.25024661495954398</v>
      </c>
      <c r="J41" s="39">
        <v>0.22850505096763801</v>
      </c>
      <c r="K41" s="39">
        <v>0.248553538874866</v>
      </c>
      <c r="L41" s="39">
        <v>0.24038158577361601</v>
      </c>
      <c r="M41" s="39">
        <v>0.24562129000603</v>
      </c>
      <c r="N41" s="39">
        <v>0.20927155285153901</v>
      </c>
      <c r="AV41" s="68"/>
      <c r="CE41" s="68"/>
    </row>
    <row r="42" spans="1:83" s="39" customFormat="1" x14ac:dyDescent="0.35">
      <c r="A42" s="36" t="s">
        <v>25</v>
      </c>
      <c r="B42" s="37">
        <v>34981</v>
      </c>
      <c r="C42" s="61"/>
      <c r="D42" s="61"/>
      <c r="E42" s="38"/>
      <c r="G42" s="39">
        <v>374.07112789810702</v>
      </c>
      <c r="I42" s="39">
        <v>0.24710886946548899</v>
      </c>
      <c r="J42" s="39">
        <v>0.221671738558363</v>
      </c>
      <c r="K42" s="39">
        <v>0.24290559698556699</v>
      </c>
      <c r="L42" s="39">
        <v>0.235152009950191</v>
      </c>
      <c r="M42" s="39">
        <v>0.23143170760513801</v>
      </c>
      <c r="N42" s="39">
        <v>0.19218827182835199</v>
      </c>
      <c r="AV42" s="68"/>
      <c r="CE42" s="68"/>
    </row>
    <row r="43" spans="1:83" s="39" customFormat="1" x14ac:dyDescent="0.35">
      <c r="A43" s="36" t="s">
        <v>25</v>
      </c>
      <c r="B43" s="37">
        <v>34988</v>
      </c>
      <c r="C43" s="61"/>
      <c r="D43" s="61"/>
      <c r="E43" s="38"/>
      <c r="G43" s="39">
        <v>371.79626241491701</v>
      </c>
      <c r="I43" s="39">
        <v>0.245818907429044</v>
      </c>
      <c r="J43" s="39">
        <v>0.22076527874897001</v>
      </c>
      <c r="K43" s="39">
        <v>0.242173456370288</v>
      </c>
      <c r="L43" s="39">
        <v>0.23159589839026301</v>
      </c>
      <c r="M43" s="39">
        <v>0.23042065627927599</v>
      </c>
      <c r="N43" s="39">
        <v>0.19145613121307201</v>
      </c>
      <c r="AV43" s="68"/>
      <c r="CE43" s="68"/>
    </row>
    <row r="44" spans="1:83" s="39" customFormat="1" x14ac:dyDescent="0.35">
      <c r="A44" s="36" t="s">
        <v>25</v>
      </c>
      <c r="B44" s="37">
        <v>34991</v>
      </c>
      <c r="C44" s="61"/>
      <c r="D44" s="61"/>
      <c r="E44" s="38"/>
      <c r="G44" s="39">
        <v>372.21462848079102</v>
      </c>
      <c r="H44" s="39">
        <v>0.207104383352366</v>
      </c>
      <c r="I44" s="39">
        <v>0.24484271994200499</v>
      </c>
      <c r="J44" s="39">
        <v>0.220486368038387</v>
      </c>
      <c r="K44" s="39">
        <v>0.244300150538481</v>
      </c>
      <c r="L44" s="39">
        <v>0.23281613274906199</v>
      </c>
      <c r="M44" s="39">
        <v>0.23195466518748101</v>
      </c>
      <c r="N44" s="39">
        <v>0.18873675178489199</v>
      </c>
      <c r="S44" s="39">
        <v>12.8</v>
      </c>
      <c r="T44" s="39">
        <v>1039.4000000000001</v>
      </c>
      <c r="U44" s="44">
        <v>635.33333333333337</v>
      </c>
      <c r="X44" s="39">
        <v>2.1299999999999999E-2</v>
      </c>
      <c r="Y44" s="39">
        <v>3.8899999999999997E-2</v>
      </c>
      <c r="Z44" s="39">
        <v>10.5</v>
      </c>
      <c r="AA44" s="39">
        <v>12634.6</v>
      </c>
      <c r="AC44" s="39">
        <v>491.1</v>
      </c>
      <c r="AS44" s="39" t="s">
        <v>831</v>
      </c>
      <c r="AV44" s="68"/>
      <c r="AX44" s="39">
        <v>85</v>
      </c>
      <c r="AY44" s="39">
        <v>122</v>
      </c>
      <c r="AZ44" s="39">
        <v>90</v>
      </c>
      <c r="CE44" s="68"/>
    </row>
    <row r="45" spans="1:83" s="39" customFormat="1" x14ac:dyDescent="0.35">
      <c r="A45" s="36" t="s">
        <v>21</v>
      </c>
      <c r="B45" s="37">
        <v>34912</v>
      </c>
      <c r="C45" s="61"/>
      <c r="D45" s="61"/>
      <c r="E45" s="38"/>
      <c r="S45" s="39">
        <v>4.3</v>
      </c>
      <c r="T45" s="39">
        <v>73.3</v>
      </c>
      <c r="AC45" s="39">
        <v>0</v>
      </c>
      <c r="AH45" s="41">
        <v>0</v>
      </c>
      <c r="AI45" s="41">
        <v>0</v>
      </c>
      <c r="AL45" s="39">
        <v>0.76</v>
      </c>
      <c r="AN45" s="41">
        <v>2.960629557533061</v>
      </c>
      <c r="AO45" s="42">
        <v>47.837296584682569</v>
      </c>
      <c r="AV45" s="68"/>
      <c r="BG45" s="41">
        <v>1.3386125332674166</v>
      </c>
      <c r="BI45" s="41">
        <v>25.4293700819841</v>
      </c>
      <c r="CE45" s="68"/>
    </row>
    <row r="46" spans="1:83" s="39" customFormat="1" x14ac:dyDescent="0.35">
      <c r="A46" s="36" t="s">
        <v>21</v>
      </c>
      <c r="B46" s="37">
        <v>34942</v>
      </c>
      <c r="C46" s="61"/>
      <c r="D46" s="61"/>
      <c r="E46" s="38"/>
      <c r="S46" s="39">
        <v>11.7</v>
      </c>
      <c r="T46" s="39">
        <v>464.6</v>
      </c>
      <c r="AC46" s="39">
        <v>0</v>
      </c>
      <c r="AH46" s="44">
        <v>0.50386382670970975</v>
      </c>
      <c r="AI46" s="44">
        <v>26.340301197266971</v>
      </c>
      <c r="AL46" s="39">
        <v>5.97</v>
      </c>
      <c r="AN46" s="44">
        <v>8.4400262135126098</v>
      </c>
      <c r="AO46" s="45">
        <v>220.62953101819929</v>
      </c>
      <c r="AV46" s="68"/>
      <c r="BG46" s="44">
        <v>2.7888138563279625</v>
      </c>
      <c r="BI46" s="44">
        <v>217.66350111786707</v>
      </c>
      <c r="CE46" s="68"/>
    </row>
    <row r="47" spans="1:83" s="39" customFormat="1" x14ac:dyDescent="0.35">
      <c r="A47" s="36" t="s">
        <v>21</v>
      </c>
      <c r="B47" s="37"/>
      <c r="C47" s="61"/>
      <c r="D47" s="61"/>
      <c r="E47" s="38"/>
      <c r="AS47" s="39" t="s">
        <v>831</v>
      </c>
      <c r="AV47" s="68"/>
      <c r="CE47" s="68"/>
    </row>
    <row r="48" spans="1:83" s="39" customFormat="1" x14ac:dyDescent="0.35">
      <c r="A48" s="36" t="s">
        <v>21</v>
      </c>
      <c r="B48" s="37">
        <v>34962</v>
      </c>
      <c r="C48" s="61"/>
      <c r="D48" s="61"/>
      <c r="E48" s="38"/>
      <c r="S48" s="39">
        <v>14.2</v>
      </c>
      <c r="T48" s="39">
        <v>823.9</v>
      </c>
      <c r="U48" s="44">
        <v>143.7629757034517</v>
      </c>
      <c r="W48" s="44">
        <v>2.5179405849545353</v>
      </c>
      <c r="AC48" s="39">
        <v>0</v>
      </c>
      <c r="AH48" s="44">
        <v>0.87112324587202306</v>
      </c>
      <c r="AI48" s="44">
        <v>76.968996966156197</v>
      </c>
      <c r="AL48" s="39">
        <v>4.4000000000000004</v>
      </c>
      <c r="AN48" s="44">
        <v>5.8282870345528908</v>
      </c>
      <c r="AO48" s="45">
        <v>187.03513297674431</v>
      </c>
      <c r="AV48" s="68"/>
      <c r="BG48" s="44">
        <v>5.0244621979166162</v>
      </c>
      <c r="BI48" s="44">
        <v>416.09956102031447</v>
      </c>
      <c r="CE48" s="68"/>
    </row>
    <row r="49" spans="1:83" s="39" customFormat="1" x14ac:dyDescent="0.35">
      <c r="A49" s="36" t="s">
        <v>21</v>
      </c>
      <c r="B49" s="37">
        <v>34964</v>
      </c>
      <c r="C49" s="61"/>
      <c r="D49" s="61"/>
      <c r="E49" s="38"/>
      <c r="AV49" s="68"/>
      <c r="CE49" s="68"/>
    </row>
    <row r="50" spans="1:83" s="39" customFormat="1" x14ac:dyDescent="0.35">
      <c r="A50" s="36" t="s">
        <v>21</v>
      </c>
      <c r="B50" s="37">
        <v>34991</v>
      </c>
      <c r="C50" s="61"/>
      <c r="D50" s="61"/>
      <c r="E50" s="38"/>
      <c r="S50" s="39">
        <v>15.6</v>
      </c>
      <c r="T50" s="39">
        <v>1282</v>
      </c>
      <c r="U50" s="44">
        <v>692.76666666666677</v>
      </c>
      <c r="X50" s="39">
        <v>2.1700000000000001E-2</v>
      </c>
      <c r="Y50" s="39">
        <v>4.0599999999999997E-2</v>
      </c>
      <c r="Z50" s="39">
        <v>11.8</v>
      </c>
      <c r="AA50" s="39">
        <v>13360.7</v>
      </c>
      <c r="AC50" s="39">
        <v>542</v>
      </c>
      <c r="AS50" s="39" t="s">
        <v>831</v>
      </c>
      <c r="AV50" s="68"/>
      <c r="AX50" s="39">
        <v>92</v>
      </c>
      <c r="AY50" s="39">
        <v>130</v>
      </c>
      <c r="AZ50" s="39">
        <v>90</v>
      </c>
      <c r="CE50" s="68"/>
    </row>
    <row r="51" spans="1:83" s="39" customFormat="1" x14ac:dyDescent="0.35">
      <c r="A51" s="36" t="s">
        <v>23</v>
      </c>
      <c r="B51" s="37">
        <v>34912</v>
      </c>
      <c r="C51" s="61"/>
      <c r="D51" s="61"/>
      <c r="E51" s="38"/>
      <c r="S51" s="39">
        <v>2</v>
      </c>
      <c r="T51" s="39">
        <v>66.900000000000006</v>
      </c>
      <c r="U51" s="41"/>
      <c r="W51" s="41"/>
      <c r="AC51" s="39">
        <v>0</v>
      </c>
      <c r="AH51" s="41">
        <v>0</v>
      </c>
      <c r="AI51" s="41">
        <v>0</v>
      </c>
      <c r="AL51" s="39">
        <v>0.64</v>
      </c>
      <c r="AN51" s="41">
        <v>1.3890651400862069</v>
      </c>
      <c r="AO51" s="42">
        <v>43.834638409961684</v>
      </c>
      <c r="AV51" s="68"/>
      <c r="BG51" s="41">
        <v>0.57257536637931039</v>
      </c>
      <c r="BI51" s="41">
        <v>23.065361590038311</v>
      </c>
      <c r="CE51" s="68"/>
    </row>
    <row r="52" spans="1:83" s="39" customFormat="1" x14ac:dyDescent="0.35">
      <c r="A52" s="36" t="s">
        <v>23</v>
      </c>
      <c r="B52" s="37">
        <v>34942</v>
      </c>
      <c r="C52" s="61"/>
      <c r="D52" s="61"/>
      <c r="E52" s="38"/>
      <c r="S52" s="39">
        <v>3.4</v>
      </c>
      <c r="T52" s="39">
        <v>310.8</v>
      </c>
      <c r="U52" s="44"/>
      <c r="W52" s="44"/>
      <c r="AC52" s="39">
        <v>0</v>
      </c>
      <c r="AH52" s="44">
        <v>0.1460527277623431</v>
      </c>
      <c r="AI52" s="44">
        <v>17.837918845081926</v>
      </c>
      <c r="AL52" s="39">
        <v>1.46</v>
      </c>
      <c r="AN52" s="44">
        <v>1.856164973829002</v>
      </c>
      <c r="AO52" s="45">
        <v>74.089165026797545</v>
      </c>
      <c r="AV52" s="68"/>
      <c r="BG52" s="44">
        <v>1.3527659027609207</v>
      </c>
      <c r="BI52" s="44">
        <v>218.87291612812052</v>
      </c>
      <c r="CE52" s="68"/>
    </row>
    <row r="53" spans="1:83" s="39" customFormat="1" x14ac:dyDescent="0.35">
      <c r="A53" s="36" t="s">
        <v>23</v>
      </c>
      <c r="B53" s="37">
        <v>34962</v>
      </c>
      <c r="C53" s="61"/>
      <c r="D53" s="61"/>
      <c r="E53" s="38"/>
      <c r="S53" s="39">
        <v>4.4000000000000004</v>
      </c>
      <c r="T53" s="39">
        <v>464.2</v>
      </c>
      <c r="U53" s="44">
        <v>144.24940137214858</v>
      </c>
      <c r="W53" s="44">
        <v>2.0932200779582146</v>
      </c>
      <c r="AC53" s="39">
        <v>0</v>
      </c>
      <c r="AH53" s="44">
        <v>0.14745796851526516</v>
      </c>
      <c r="AI53" s="44">
        <v>33.01077668348109</v>
      </c>
      <c r="AL53" s="39">
        <v>0.69</v>
      </c>
      <c r="AN53" s="44">
        <v>0.95245196315991365</v>
      </c>
      <c r="AO53" s="45">
        <v>45.875936707769966</v>
      </c>
      <c r="AV53" s="68"/>
      <c r="BG53" s="44">
        <v>1.253063132049766</v>
      </c>
      <c r="BI53" s="44">
        <v>241.030551903267</v>
      </c>
      <c r="CE53" s="68"/>
    </row>
    <row r="54" spans="1:83" s="39" customFormat="1" x14ac:dyDescent="0.35">
      <c r="A54" s="36" t="s">
        <v>23</v>
      </c>
      <c r="B54" s="37">
        <v>34991</v>
      </c>
      <c r="C54" s="61"/>
      <c r="D54" s="61"/>
      <c r="E54" s="38"/>
      <c r="S54" s="39">
        <v>5.9</v>
      </c>
      <c r="T54" s="39">
        <v>699.4</v>
      </c>
      <c r="U54" s="44">
        <v>428.73333333333329</v>
      </c>
      <c r="W54" s="44"/>
      <c r="X54" s="39">
        <v>1.6E-2</v>
      </c>
      <c r="Y54" s="39">
        <v>4.36E-2</v>
      </c>
      <c r="Z54" s="39">
        <v>5.2</v>
      </c>
      <c r="AA54" s="39">
        <v>7412.1</v>
      </c>
      <c r="AC54" s="39">
        <v>323.2</v>
      </c>
      <c r="AH54" s="44"/>
      <c r="AI54" s="44"/>
      <c r="AN54" s="44"/>
      <c r="AO54" s="45"/>
      <c r="AS54" s="39" t="s">
        <v>831</v>
      </c>
      <c r="AV54" s="68"/>
      <c r="AX54" s="39">
        <v>84</v>
      </c>
      <c r="AY54" s="39">
        <v>117</v>
      </c>
      <c r="AZ54" s="39">
        <v>90</v>
      </c>
      <c r="BG54" s="44"/>
      <c r="BI54" s="44"/>
      <c r="CE54" s="68"/>
    </row>
    <row r="55" spans="1:83" s="39" customFormat="1" x14ac:dyDescent="0.35">
      <c r="A55" s="36" t="s">
        <v>19</v>
      </c>
      <c r="B55" s="37">
        <v>34912</v>
      </c>
      <c r="C55" s="61"/>
      <c r="D55" s="61"/>
      <c r="E55" s="38"/>
      <c r="S55" s="39">
        <v>2.5</v>
      </c>
      <c r="T55" s="39">
        <v>50.4</v>
      </c>
      <c r="U55" s="41"/>
      <c r="W55" s="41"/>
      <c r="AC55" s="39">
        <v>0</v>
      </c>
      <c r="AH55" s="41">
        <v>0</v>
      </c>
      <c r="AI55" s="41">
        <v>0</v>
      </c>
      <c r="AL55" s="39">
        <v>0.51</v>
      </c>
      <c r="AN55" s="41">
        <v>1.827599763888889</v>
      </c>
      <c r="AO55" s="42">
        <v>33.552361111111111</v>
      </c>
      <c r="AV55" s="68"/>
      <c r="BG55" s="41">
        <v>0.63913538888888877</v>
      </c>
      <c r="BI55" s="41">
        <v>16.847638888888888</v>
      </c>
      <c r="CE55" s="68"/>
    </row>
    <row r="56" spans="1:83" s="39" customFormat="1" x14ac:dyDescent="0.35">
      <c r="A56" s="36" t="s">
        <v>19</v>
      </c>
      <c r="B56" s="37">
        <v>34942</v>
      </c>
      <c r="C56" s="61"/>
      <c r="D56" s="61"/>
      <c r="E56" s="38"/>
      <c r="S56" s="39">
        <v>3.7</v>
      </c>
      <c r="T56" s="39">
        <v>310.7</v>
      </c>
      <c r="U56" s="44"/>
      <c r="W56" s="44"/>
      <c r="AC56" s="39">
        <v>0</v>
      </c>
      <c r="AH56" s="44">
        <v>0.13428140482274745</v>
      </c>
      <c r="AI56" s="44">
        <v>19.98966028164244</v>
      </c>
      <c r="AL56" s="39">
        <v>2.1</v>
      </c>
      <c r="AN56" s="44">
        <v>2.3513809878313894</v>
      </c>
      <c r="AO56" s="45">
        <v>99.012613002769612</v>
      </c>
      <c r="AV56" s="68"/>
      <c r="BG56" s="44">
        <v>1.1779822529940442</v>
      </c>
      <c r="BI56" s="44">
        <v>191.66439338225462</v>
      </c>
      <c r="CE56" s="68"/>
    </row>
    <row r="57" spans="1:83" s="39" customFormat="1" x14ac:dyDescent="0.35">
      <c r="A57" s="36" t="s">
        <v>19</v>
      </c>
      <c r="B57" s="37">
        <v>34962</v>
      </c>
      <c r="C57" s="61"/>
      <c r="D57" s="61"/>
      <c r="E57" s="38"/>
      <c r="S57" s="39">
        <v>4.9000000000000004</v>
      </c>
      <c r="T57" s="39">
        <v>611</v>
      </c>
      <c r="U57" s="44">
        <v>103.45369749774854</v>
      </c>
      <c r="W57" s="44">
        <v>1.4452792372782468</v>
      </c>
      <c r="AC57" s="39">
        <v>0</v>
      </c>
      <c r="AH57" s="44">
        <v>0.27351347620512684</v>
      </c>
      <c r="AI57" s="44">
        <v>61.908431109444962</v>
      </c>
      <c r="AL57" s="39">
        <v>1.64</v>
      </c>
      <c r="AN57" s="44">
        <v>1.6661445524033589</v>
      </c>
      <c r="AO57" s="45">
        <v>88.655387463319414</v>
      </c>
      <c r="AV57" s="68"/>
      <c r="BG57" s="44">
        <v>1.5626995692663022</v>
      </c>
      <c r="BI57" s="44">
        <v>356.98248392948716</v>
      </c>
      <c r="CE57" s="68"/>
    </row>
    <row r="58" spans="1:83" s="39" customFormat="1" x14ac:dyDescent="0.35">
      <c r="A58" s="36" t="s">
        <v>19</v>
      </c>
      <c r="B58" s="37">
        <v>34991</v>
      </c>
      <c r="C58" s="61"/>
      <c r="D58" s="61"/>
      <c r="E58" s="38"/>
      <c r="S58" s="39">
        <v>8.3000000000000007</v>
      </c>
      <c r="T58" s="39">
        <v>928.4</v>
      </c>
      <c r="U58" s="44">
        <v>530.1</v>
      </c>
      <c r="W58" s="44"/>
      <c r="X58" s="39">
        <v>1.7399999999999999E-2</v>
      </c>
      <c r="Y58" s="39">
        <v>3.9399999999999998E-2</v>
      </c>
      <c r="Z58" s="39">
        <v>7.1</v>
      </c>
      <c r="AA58" s="39">
        <v>10383.200000000001</v>
      </c>
      <c r="AC58" s="39">
        <v>409.1</v>
      </c>
      <c r="AH58" s="44"/>
      <c r="AI58" s="44"/>
      <c r="AN58" s="44"/>
      <c r="AO58" s="45"/>
      <c r="AS58" s="39" t="s">
        <v>831</v>
      </c>
      <c r="AV58" s="68"/>
      <c r="AX58" s="39">
        <v>92</v>
      </c>
      <c r="AY58" s="39">
        <v>126</v>
      </c>
      <c r="AZ58" s="39">
        <v>90</v>
      </c>
      <c r="BG58" s="44"/>
      <c r="BI58" s="44"/>
      <c r="CE58" s="68"/>
    </row>
    <row r="59" spans="1:83" s="39" customFormat="1" x14ac:dyDescent="0.35">
      <c r="A59" s="36" t="s">
        <v>24</v>
      </c>
      <c r="B59" s="37">
        <v>34912</v>
      </c>
      <c r="C59" s="61"/>
      <c r="D59" s="61"/>
      <c r="E59" s="38"/>
      <c r="S59" s="39">
        <v>3.3</v>
      </c>
      <c r="T59" s="39">
        <v>70.2</v>
      </c>
      <c r="U59" s="41"/>
      <c r="W59" s="41"/>
      <c r="AC59" s="39">
        <v>0</v>
      </c>
      <c r="AH59" s="41">
        <v>0</v>
      </c>
      <c r="AI59" s="41">
        <v>0</v>
      </c>
      <c r="AL59" s="39">
        <v>0.57999999999999996</v>
      </c>
      <c r="AN59" s="41">
        <v>2.3510132656453244</v>
      </c>
      <c r="AO59" s="42">
        <v>45.610416566298916</v>
      </c>
      <c r="AV59" s="68"/>
      <c r="BG59" s="41">
        <v>0.96695577331342042</v>
      </c>
      <c r="BI59" s="41">
        <v>24.556250100367748</v>
      </c>
      <c r="CE59" s="68"/>
    </row>
    <row r="60" spans="1:83" s="39" customFormat="1" x14ac:dyDescent="0.35">
      <c r="A60" s="36" t="s">
        <v>24</v>
      </c>
      <c r="B60" s="37">
        <v>34942</v>
      </c>
      <c r="C60" s="61"/>
      <c r="D60" s="61"/>
      <c r="E60" s="38"/>
      <c r="S60" s="39">
        <v>4.8</v>
      </c>
      <c r="T60" s="39">
        <v>374.7</v>
      </c>
      <c r="U60" s="44"/>
      <c r="W60" s="44"/>
      <c r="AC60" s="39">
        <v>0</v>
      </c>
      <c r="AH60" s="44">
        <v>0.1485360618408916</v>
      </c>
      <c r="AI60" s="44">
        <v>16.006104639229374</v>
      </c>
      <c r="AL60" s="39">
        <v>1.89</v>
      </c>
      <c r="AN60" s="44">
        <v>2.6159992558207881</v>
      </c>
      <c r="AO60" s="45">
        <v>98.189063173775935</v>
      </c>
      <c r="AV60" s="68"/>
      <c r="BG60" s="44">
        <v>2.0089032285571466</v>
      </c>
      <c r="BI60" s="44">
        <v>260.50483218699469</v>
      </c>
      <c r="CE60" s="68"/>
    </row>
    <row r="61" spans="1:83" s="39" customFormat="1" x14ac:dyDescent="0.35">
      <c r="A61" s="36" t="s">
        <v>24</v>
      </c>
      <c r="B61" s="37">
        <v>34962</v>
      </c>
      <c r="C61" s="61"/>
      <c r="D61" s="61"/>
      <c r="E61" s="38"/>
      <c r="S61" s="39">
        <v>8.6999999999999993</v>
      </c>
      <c r="T61" s="39">
        <v>710.7</v>
      </c>
      <c r="U61" s="44">
        <v>216.72175761999185</v>
      </c>
      <c r="W61" s="44">
        <v>3.4011871697204854</v>
      </c>
      <c r="AC61" s="39">
        <v>0</v>
      </c>
      <c r="AH61" s="44">
        <v>0.27903788674120444</v>
      </c>
      <c r="AI61" s="44">
        <v>48.71735482063638</v>
      </c>
      <c r="AL61" s="39">
        <v>1.8</v>
      </c>
      <c r="AN61" s="44">
        <v>2.4336294896920112</v>
      </c>
      <c r="AO61" s="45">
        <v>93.874561644911367</v>
      </c>
      <c r="AV61" s="68"/>
      <c r="BG61" s="44">
        <v>2.5645340278739095</v>
      </c>
      <c r="BI61" s="44">
        <v>351.41965924779379</v>
      </c>
      <c r="CE61" s="68"/>
    </row>
    <row r="62" spans="1:83" s="39" customFormat="1" x14ac:dyDescent="0.35">
      <c r="A62" s="36" t="s">
        <v>24</v>
      </c>
      <c r="B62" s="37">
        <v>34991</v>
      </c>
      <c r="C62" s="61"/>
      <c r="D62" s="61"/>
      <c r="E62" s="38"/>
      <c r="G62" s="39">
        <v>395.47191224766101</v>
      </c>
      <c r="S62" s="39">
        <v>9.4</v>
      </c>
      <c r="T62" s="39">
        <v>912.4</v>
      </c>
      <c r="U62" s="44">
        <v>544.36666666666667</v>
      </c>
      <c r="W62" s="44"/>
      <c r="X62" s="39">
        <v>1.8800000000000001E-2</v>
      </c>
      <c r="Y62" s="39">
        <v>4.0899999999999999E-2</v>
      </c>
      <c r="Z62" s="39">
        <v>7.6</v>
      </c>
      <c r="AA62" s="39">
        <v>9886.7000000000007</v>
      </c>
      <c r="AC62" s="39">
        <v>404.4</v>
      </c>
      <c r="AH62" s="44"/>
      <c r="AI62" s="44"/>
      <c r="AN62" s="44"/>
      <c r="AO62" s="45"/>
      <c r="AS62" s="39" t="s">
        <v>831</v>
      </c>
      <c r="AV62" s="68"/>
      <c r="AX62" s="39">
        <v>85</v>
      </c>
      <c r="AY62" s="39">
        <v>124</v>
      </c>
      <c r="AZ62" s="39">
        <v>90</v>
      </c>
      <c r="BG62" s="44"/>
      <c r="BI62" s="44"/>
      <c r="CE62" s="68"/>
    </row>
    <row r="63" spans="1:83" s="39" customFormat="1" x14ac:dyDescent="0.35">
      <c r="A63" s="36" t="s">
        <v>20</v>
      </c>
      <c r="B63" s="37">
        <v>34912</v>
      </c>
      <c r="C63" s="61"/>
      <c r="D63" s="61"/>
      <c r="E63" s="38"/>
      <c r="S63" s="39">
        <v>3.6</v>
      </c>
      <c r="T63" s="39">
        <v>63.2</v>
      </c>
      <c r="U63" s="41"/>
      <c r="W63" s="41"/>
      <c r="AC63" s="39">
        <v>0</v>
      </c>
      <c r="AH63" s="41">
        <v>0</v>
      </c>
      <c r="AI63" s="41">
        <v>0</v>
      </c>
      <c r="AL63" s="39">
        <v>0.66</v>
      </c>
      <c r="AN63" s="41">
        <v>2.1410860237358098</v>
      </c>
      <c r="AO63" s="42">
        <v>35.582565437658317</v>
      </c>
      <c r="AV63" s="68"/>
      <c r="BG63" s="41">
        <v>0.79601701421334081</v>
      </c>
      <c r="BI63" s="41">
        <v>16.634101229008351</v>
      </c>
      <c r="CE63" s="68"/>
    </row>
    <row r="64" spans="1:83" s="39" customFormat="1" x14ac:dyDescent="0.35">
      <c r="A64" s="36" t="s">
        <v>20</v>
      </c>
      <c r="B64" s="37">
        <v>34942</v>
      </c>
      <c r="C64" s="61"/>
      <c r="D64" s="61"/>
      <c r="E64" s="38"/>
      <c r="S64" s="39">
        <v>7.4</v>
      </c>
      <c r="T64" s="39">
        <v>423.6</v>
      </c>
      <c r="U64" s="44"/>
      <c r="W64" s="44"/>
      <c r="AC64" s="39">
        <v>0</v>
      </c>
      <c r="AH64" s="44">
        <v>0.21725812925247859</v>
      </c>
      <c r="AI64" s="44">
        <v>23.035572525280553</v>
      </c>
      <c r="AL64" s="39">
        <v>3.91</v>
      </c>
      <c r="AN64" s="44">
        <v>4.4670311482934295</v>
      </c>
      <c r="AO64" s="45">
        <v>151.58572847688447</v>
      </c>
      <c r="AV64" s="68"/>
      <c r="BG64" s="44">
        <v>1.9947933156425217</v>
      </c>
      <c r="BI64" s="44">
        <v>240.07869899783501</v>
      </c>
      <c r="CE64" s="68"/>
    </row>
    <row r="65" spans="1:83" s="39" customFormat="1" x14ac:dyDescent="0.35">
      <c r="A65" s="36" t="s">
        <v>20</v>
      </c>
      <c r="B65" s="37">
        <v>34962</v>
      </c>
      <c r="C65" s="61"/>
      <c r="D65" s="61"/>
      <c r="E65" s="38"/>
      <c r="S65" s="39">
        <v>8.5</v>
      </c>
      <c r="T65" s="39">
        <v>716.7</v>
      </c>
      <c r="U65" s="44">
        <v>147.9357056019536</v>
      </c>
      <c r="W65" s="44">
        <v>2.2986820865401287</v>
      </c>
      <c r="AC65" s="39">
        <v>0</v>
      </c>
      <c r="AH65" s="44">
        <v>0.30763956315612256</v>
      </c>
      <c r="AI65" s="44">
        <v>52.022277459213534</v>
      </c>
      <c r="AL65" s="39">
        <v>2.82</v>
      </c>
      <c r="AN65" s="44">
        <v>2.666393905454818</v>
      </c>
      <c r="AO65" s="45">
        <v>114.21220207328646</v>
      </c>
      <c r="AV65" s="68"/>
      <c r="BG65" s="44">
        <v>2.5660428426219171</v>
      </c>
      <c r="BI65" s="44">
        <v>418.47981486554636</v>
      </c>
      <c r="CE65" s="68"/>
    </row>
    <row r="66" spans="1:83" s="39" customFormat="1" x14ac:dyDescent="0.35">
      <c r="A66" s="36" t="s">
        <v>20</v>
      </c>
      <c r="B66" s="37">
        <v>34991</v>
      </c>
      <c r="C66" s="61"/>
      <c r="D66" s="61"/>
      <c r="E66" s="38"/>
      <c r="S66" s="39">
        <v>12.1</v>
      </c>
      <c r="T66" s="39">
        <v>1106.0999999999999</v>
      </c>
      <c r="U66" s="44">
        <v>594.83333333333337</v>
      </c>
      <c r="W66" s="44"/>
      <c r="X66" s="39">
        <v>1.9300000000000001E-2</v>
      </c>
      <c r="Y66" s="39">
        <v>4.2000000000000003E-2</v>
      </c>
      <c r="Z66" s="39">
        <v>9.1999999999999993</v>
      </c>
      <c r="AA66" s="39">
        <v>11395.6</v>
      </c>
      <c r="AC66" s="39">
        <v>478.2</v>
      </c>
      <c r="AH66" s="44"/>
      <c r="AN66" s="44"/>
      <c r="AO66" s="45"/>
      <c r="AS66" s="39" t="s">
        <v>831</v>
      </c>
      <c r="AV66" s="68"/>
      <c r="AX66" s="39">
        <v>95</v>
      </c>
      <c r="AY66" s="39">
        <v>128</v>
      </c>
      <c r="AZ66" s="39">
        <v>90</v>
      </c>
      <c r="BG66" s="44"/>
      <c r="BI66" s="44"/>
      <c r="CE66" s="68"/>
    </row>
    <row r="67" spans="1:83" x14ac:dyDescent="0.35">
      <c r="A67" s="2" t="s">
        <v>179</v>
      </c>
      <c r="B67" s="31">
        <v>33420</v>
      </c>
      <c r="C67" s="60"/>
      <c r="D67" s="60"/>
      <c r="E67" s="11"/>
      <c r="R67">
        <v>6.1333333333333302</v>
      </c>
      <c r="X67"/>
      <c r="AD67">
        <v>5.8571428571428603</v>
      </c>
      <c r="AJ67">
        <v>0</v>
      </c>
      <c r="BJ67">
        <f>60*R67</f>
        <v>367.99999999999983</v>
      </c>
    </row>
    <row r="68" spans="1:83" x14ac:dyDescent="0.35">
      <c r="A68" s="2" t="s">
        <v>179</v>
      </c>
      <c r="B68" s="31">
        <v>33423</v>
      </c>
      <c r="C68" s="60"/>
      <c r="D68" s="60"/>
      <c r="E68" s="11"/>
      <c r="S68">
        <v>2.2424918618860099</v>
      </c>
      <c r="T68">
        <v>35.313913161281597</v>
      </c>
      <c r="X68"/>
      <c r="AL68">
        <v>0.68653969189475805</v>
      </c>
    </row>
    <row r="69" spans="1:83" x14ac:dyDescent="0.35">
      <c r="A69" s="2" t="s">
        <v>179</v>
      </c>
      <c r="B69" s="31">
        <v>33434</v>
      </c>
      <c r="C69" s="60"/>
      <c r="D69" s="60"/>
      <c r="E69" s="11"/>
      <c r="R69">
        <v>11.266666666666699</v>
      </c>
      <c r="X69"/>
      <c r="AD69">
        <v>7.93333333333333</v>
      </c>
      <c r="AJ69">
        <v>1.6</v>
      </c>
      <c r="AK69">
        <v>6</v>
      </c>
      <c r="BJ69">
        <f>60*R69</f>
        <v>676.00000000000193</v>
      </c>
    </row>
    <row r="70" spans="1:83" x14ac:dyDescent="0.35">
      <c r="A70" s="2" t="s">
        <v>179</v>
      </c>
      <c r="B70" s="31">
        <v>33442</v>
      </c>
      <c r="C70" s="60"/>
      <c r="D70" s="60"/>
      <c r="E70" s="11"/>
      <c r="S70">
        <v>9.4329815227589595</v>
      </c>
      <c r="T70">
        <v>182.431848383485</v>
      </c>
      <c r="X70"/>
      <c r="AL70">
        <v>2.7445178577371498</v>
      </c>
    </row>
    <row r="71" spans="1:83" x14ac:dyDescent="0.35">
      <c r="A71" s="2" t="s">
        <v>179</v>
      </c>
      <c r="B71" s="31">
        <v>33449</v>
      </c>
      <c r="C71" s="60"/>
      <c r="D71" s="60"/>
      <c r="E71" s="11"/>
      <c r="R71">
        <v>10.7</v>
      </c>
      <c r="X71"/>
      <c r="AD71">
        <v>9.0526315789474001</v>
      </c>
      <c r="AJ71">
        <v>3.2631578947368398</v>
      </c>
      <c r="AK71">
        <v>7.6315789473684204</v>
      </c>
      <c r="BJ71">
        <f>60*R71</f>
        <v>642</v>
      </c>
    </row>
    <row r="72" spans="1:83" x14ac:dyDescent="0.35">
      <c r="A72" s="2" t="s">
        <v>179</v>
      </c>
      <c r="B72" s="31">
        <v>33466</v>
      </c>
      <c r="C72" s="60"/>
      <c r="D72" s="60"/>
      <c r="E72" s="11"/>
      <c r="R72">
        <v>9.4</v>
      </c>
      <c r="S72">
        <v>18.498999702466399</v>
      </c>
      <c r="T72">
        <v>670.20951505517098</v>
      </c>
      <c r="X72"/>
      <c r="AD72">
        <v>10.6666666666667</v>
      </c>
      <c r="AJ72">
        <v>5.8</v>
      </c>
      <c r="AK72">
        <v>10.533333333333299</v>
      </c>
      <c r="AL72">
        <v>5.5488860835139704</v>
      </c>
      <c r="BJ72">
        <f>60*R72</f>
        <v>564</v>
      </c>
    </row>
    <row r="73" spans="1:83" x14ac:dyDescent="0.35">
      <c r="A73" s="2" t="s">
        <v>179</v>
      </c>
      <c r="B73" s="31">
        <v>33480</v>
      </c>
      <c r="C73" s="60"/>
      <c r="D73" s="60"/>
      <c r="E73" s="11"/>
      <c r="R73">
        <v>6.7333333333333298</v>
      </c>
      <c r="X73"/>
      <c r="AD73">
        <v>10.6666666666667</v>
      </c>
      <c r="AJ73">
        <v>6.3333333333333304</v>
      </c>
      <c r="AK73">
        <v>10.6666666666667</v>
      </c>
      <c r="BJ73">
        <f>60*R73</f>
        <v>403.99999999999977</v>
      </c>
    </row>
    <row r="74" spans="1:83" x14ac:dyDescent="0.35">
      <c r="A74" s="2" t="s">
        <v>179</v>
      </c>
      <c r="B74" s="31">
        <v>33491</v>
      </c>
      <c r="C74" s="60"/>
      <c r="D74" s="60"/>
      <c r="E74" s="11"/>
      <c r="R74">
        <v>5</v>
      </c>
      <c r="S74">
        <v>14.8452921871404</v>
      </c>
      <c r="T74">
        <v>924.10003844885898</v>
      </c>
      <c r="X74"/>
      <c r="AD74">
        <v>10.6666666666667</v>
      </c>
      <c r="AJ74">
        <v>6.6666666666666696</v>
      </c>
      <c r="AK74">
        <v>10.6666666666667</v>
      </c>
      <c r="AL74">
        <v>3.5856666666666701</v>
      </c>
      <c r="BJ74">
        <f>60*R74</f>
        <v>300</v>
      </c>
    </row>
    <row r="75" spans="1:83" x14ac:dyDescent="0.35">
      <c r="A75" s="2" t="s">
        <v>179</v>
      </c>
      <c r="B75" s="31">
        <v>33513</v>
      </c>
      <c r="C75" s="60"/>
      <c r="D75" s="60"/>
      <c r="E75" s="11"/>
      <c r="S75">
        <v>18.2339951272244</v>
      </c>
      <c r="T75">
        <v>1298.4713931264</v>
      </c>
      <c r="X75"/>
      <c r="AL75">
        <v>1.71</v>
      </c>
    </row>
    <row r="76" spans="1:83" x14ac:dyDescent="0.35">
      <c r="A76" s="2" t="s">
        <v>179</v>
      </c>
      <c r="B76" s="31">
        <v>33529</v>
      </c>
      <c r="C76" s="60"/>
      <c r="D76" s="60"/>
      <c r="E76" s="11"/>
      <c r="S76">
        <v>18.644127998804599</v>
      </c>
      <c r="T76">
        <v>1604.4136276852</v>
      </c>
      <c r="X76"/>
      <c r="Y76">
        <v>4.0899999999999999E-2</v>
      </c>
      <c r="AA76">
        <v>17741.658403475802</v>
      </c>
      <c r="AC76">
        <v>725.23290576948204</v>
      </c>
      <c r="AL76">
        <v>0</v>
      </c>
      <c r="AS76" t="s">
        <v>831</v>
      </c>
      <c r="AZ76">
        <v>90</v>
      </c>
    </row>
    <row r="77" spans="1:83" x14ac:dyDescent="0.35">
      <c r="A77" s="2" t="s">
        <v>180</v>
      </c>
      <c r="B77" s="31">
        <v>33483</v>
      </c>
      <c r="C77" s="60"/>
      <c r="D77" s="60"/>
      <c r="E77" s="11"/>
      <c r="R77">
        <v>5.6</v>
      </c>
      <c r="X77"/>
      <c r="AD77">
        <v>5.9285714285714297</v>
      </c>
      <c r="AJ77">
        <v>2</v>
      </c>
      <c r="AK77">
        <v>4.21428571428571</v>
      </c>
      <c r="BJ77">
        <f>60*R77</f>
        <v>336</v>
      </c>
    </row>
    <row r="78" spans="1:83" x14ac:dyDescent="0.35">
      <c r="A78" s="2" t="s">
        <v>180</v>
      </c>
      <c r="B78" s="31">
        <v>33487</v>
      </c>
      <c r="C78" s="60"/>
      <c r="D78" s="60"/>
      <c r="E78" s="11"/>
      <c r="S78">
        <v>2.7294763765373902</v>
      </c>
      <c r="T78">
        <v>43.749995654063397</v>
      </c>
      <c r="X78"/>
      <c r="AL78">
        <v>0.62</v>
      </c>
    </row>
    <row r="79" spans="1:83" x14ac:dyDescent="0.35">
      <c r="A79" s="2" t="s">
        <v>180</v>
      </c>
      <c r="B79" s="31">
        <v>33506</v>
      </c>
      <c r="C79" s="60"/>
      <c r="D79" s="60"/>
      <c r="E79" s="11"/>
      <c r="S79">
        <v>11.4253567865458</v>
      </c>
      <c r="T79">
        <v>277.06931765688699</v>
      </c>
      <c r="X79"/>
      <c r="AL79">
        <v>3.7066666666666701</v>
      </c>
    </row>
    <row r="80" spans="1:83" x14ac:dyDescent="0.35">
      <c r="A80" s="2" t="s">
        <v>180</v>
      </c>
      <c r="B80" s="31">
        <v>33507</v>
      </c>
      <c r="C80" s="60"/>
      <c r="D80" s="60"/>
      <c r="E80" s="11"/>
      <c r="R80">
        <v>11.1666666666667</v>
      </c>
      <c r="X80"/>
      <c r="AD80">
        <v>10</v>
      </c>
      <c r="AJ80">
        <v>5</v>
      </c>
      <c r="AK80">
        <v>9</v>
      </c>
      <c r="BJ80">
        <f>60*R80</f>
        <v>670.00000000000205</v>
      </c>
    </row>
    <row r="81" spans="1:62" x14ac:dyDescent="0.35">
      <c r="A81" s="2" t="s">
        <v>180</v>
      </c>
      <c r="B81" s="31">
        <v>33518</v>
      </c>
      <c r="C81" s="60"/>
      <c r="D81" s="60"/>
      <c r="E81" s="11"/>
      <c r="R81">
        <v>11.2</v>
      </c>
      <c r="X81"/>
      <c r="AD81">
        <v>9.5</v>
      </c>
      <c r="AJ81">
        <v>5.5</v>
      </c>
      <c r="AK81">
        <v>9.5</v>
      </c>
      <c r="BJ81">
        <f>60*R81</f>
        <v>672</v>
      </c>
    </row>
    <row r="82" spans="1:62" x14ac:dyDescent="0.35">
      <c r="A82" s="2" t="s">
        <v>180</v>
      </c>
      <c r="B82" s="31">
        <v>33535</v>
      </c>
      <c r="C82" s="60"/>
      <c r="D82" s="60"/>
      <c r="E82" s="11"/>
      <c r="S82">
        <v>18.097752757724901</v>
      </c>
      <c r="T82">
        <v>1068.9052750845501</v>
      </c>
      <c r="X82"/>
      <c r="AL82">
        <v>3.9766666666666701</v>
      </c>
    </row>
    <row r="83" spans="1:62" x14ac:dyDescent="0.35">
      <c r="A83" s="2" t="s">
        <v>180</v>
      </c>
      <c r="B83" s="31">
        <v>33541</v>
      </c>
      <c r="C83" s="60"/>
      <c r="D83" s="60"/>
      <c r="E83" s="11"/>
      <c r="R83">
        <v>5.8888888888888902</v>
      </c>
      <c r="X83"/>
      <c r="AD83">
        <v>9.6999999999999993</v>
      </c>
      <c r="AJ83">
        <v>7.3</v>
      </c>
      <c r="AK83">
        <v>9.6999999999999993</v>
      </c>
      <c r="BJ83">
        <f>60*R83</f>
        <v>353.33333333333343</v>
      </c>
    </row>
    <row r="84" spans="1:62" x14ac:dyDescent="0.35">
      <c r="A84" s="2" t="s">
        <v>180</v>
      </c>
      <c r="B84" s="31">
        <v>33554</v>
      </c>
      <c r="C84" s="60"/>
      <c r="D84" s="60"/>
      <c r="E84" s="11"/>
      <c r="S84">
        <v>16.353745439800502</v>
      </c>
      <c r="T84">
        <v>1164.5275665177801</v>
      </c>
      <c r="X84"/>
      <c r="Y84">
        <v>2.87E-2</v>
      </c>
      <c r="AA84">
        <v>16295.3319298855</v>
      </c>
      <c r="AC84">
        <v>468.44832234248503</v>
      </c>
      <c r="AL84">
        <v>0</v>
      </c>
      <c r="AS84" t="s">
        <v>831</v>
      </c>
      <c r="AZ84">
        <v>90</v>
      </c>
    </row>
    <row r="85" spans="1:62" x14ac:dyDescent="0.35">
      <c r="A85" s="2" t="s">
        <v>51</v>
      </c>
      <c r="B85" s="31">
        <v>33797</v>
      </c>
      <c r="C85" s="60"/>
      <c r="D85" s="60"/>
      <c r="E85" s="11"/>
      <c r="S85">
        <v>0.16</v>
      </c>
      <c r="T85">
        <v>4.0999999999999996</v>
      </c>
      <c r="X85"/>
      <c r="AL85">
        <v>0.06</v>
      </c>
      <c r="AM85">
        <v>4.1935483870967703E-2</v>
      </c>
      <c r="AN85">
        <v>0.13</v>
      </c>
      <c r="AO85">
        <v>3.1</v>
      </c>
      <c r="AR85">
        <v>19354.838709677399</v>
      </c>
      <c r="BF85">
        <v>0.03</v>
      </c>
      <c r="BG85">
        <v>0.03</v>
      </c>
      <c r="BI85">
        <v>1</v>
      </c>
    </row>
    <row r="86" spans="1:62" x14ac:dyDescent="0.35">
      <c r="A86" s="2" t="s">
        <v>51</v>
      </c>
      <c r="B86" s="31">
        <v>33798</v>
      </c>
      <c r="C86" s="60"/>
      <c r="D86" s="60"/>
      <c r="E86" s="11"/>
      <c r="X86"/>
      <c r="BJ86">
        <v>127.499996185303</v>
      </c>
    </row>
    <row r="87" spans="1:62" x14ac:dyDescent="0.35">
      <c r="A87" s="2" t="s">
        <v>51</v>
      </c>
      <c r="B87" s="31">
        <v>33812</v>
      </c>
      <c r="C87" s="60"/>
      <c r="D87" s="60"/>
      <c r="E87" s="11"/>
      <c r="S87">
        <v>0.43</v>
      </c>
      <c r="T87">
        <v>15.02</v>
      </c>
      <c r="X87"/>
      <c r="AL87">
        <v>0.17</v>
      </c>
      <c r="AM87">
        <v>3.3333333333333298E-2</v>
      </c>
      <c r="AN87">
        <v>0.35</v>
      </c>
      <c r="AO87">
        <v>10.5</v>
      </c>
      <c r="AR87">
        <v>16190.4761904762</v>
      </c>
      <c r="BF87">
        <v>1.9565217391304301E-2</v>
      </c>
      <c r="BG87">
        <v>0.09</v>
      </c>
      <c r="BI87">
        <v>4.5999999999999996</v>
      </c>
    </row>
    <row r="88" spans="1:62" x14ac:dyDescent="0.35">
      <c r="A88" s="2" t="s">
        <v>51</v>
      </c>
      <c r="B88" s="31">
        <v>33813</v>
      </c>
      <c r="C88" s="60"/>
      <c r="D88" s="60"/>
      <c r="E88" s="11"/>
      <c r="X88"/>
      <c r="BJ88">
        <v>106.666667938232</v>
      </c>
    </row>
    <row r="89" spans="1:62" x14ac:dyDescent="0.35">
      <c r="A89" s="2" t="s">
        <v>51</v>
      </c>
      <c r="B89" s="31">
        <v>33840</v>
      </c>
      <c r="C89" s="60"/>
      <c r="D89" s="60"/>
      <c r="E89" s="11"/>
      <c r="S89">
        <v>0.59</v>
      </c>
      <c r="T89">
        <v>48.6</v>
      </c>
      <c r="X89"/>
      <c r="AG89">
        <v>6.1224489795918399E-3</v>
      </c>
      <c r="AH89">
        <v>0.03</v>
      </c>
      <c r="AI89">
        <v>4.9000000000000004</v>
      </c>
      <c r="AL89">
        <v>0.35</v>
      </c>
      <c r="AM89">
        <v>1.9774011299434999E-2</v>
      </c>
      <c r="AN89">
        <v>0.35</v>
      </c>
      <c r="AO89">
        <v>17.7</v>
      </c>
      <c r="AR89">
        <v>19774.011299434998</v>
      </c>
      <c r="BF89">
        <v>8.1081081081081103E-3</v>
      </c>
      <c r="BG89">
        <v>0.21</v>
      </c>
      <c r="BI89">
        <v>25.9</v>
      </c>
      <c r="BJ89">
        <v>243.58333587646499</v>
      </c>
    </row>
    <row r="90" spans="1:62" x14ac:dyDescent="0.35">
      <c r="A90" s="2" t="s">
        <v>51</v>
      </c>
      <c r="B90" s="31">
        <v>33856</v>
      </c>
      <c r="C90" s="60"/>
      <c r="D90" s="60"/>
      <c r="E90" s="11"/>
      <c r="S90">
        <v>0.56999999999999995</v>
      </c>
      <c r="T90">
        <v>65.27</v>
      </c>
      <c r="X90"/>
      <c r="AG90">
        <v>4.3859649122806998E-3</v>
      </c>
      <c r="AH90">
        <v>0.05</v>
      </c>
      <c r="AI90">
        <v>11.4</v>
      </c>
      <c r="AL90">
        <v>0.22</v>
      </c>
      <c r="AM90">
        <v>1.7699115044247801E-2</v>
      </c>
      <c r="AN90">
        <v>0.2</v>
      </c>
      <c r="AO90">
        <v>11.3</v>
      </c>
      <c r="AR90">
        <v>19469.026548672598</v>
      </c>
      <c r="BF90">
        <v>6.3013698630136998E-3</v>
      </c>
      <c r="BG90">
        <v>0.23</v>
      </c>
      <c r="BI90">
        <v>36.5</v>
      </c>
      <c r="BJ90">
        <v>161.875</v>
      </c>
    </row>
    <row r="91" spans="1:62" x14ac:dyDescent="0.35">
      <c r="A91" s="2" t="s">
        <v>51</v>
      </c>
      <c r="B91" s="31">
        <v>33877</v>
      </c>
      <c r="C91" s="60"/>
      <c r="D91" s="60"/>
      <c r="E91" s="11"/>
      <c r="S91">
        <v>1.2</v>
      </c>
      <c r="T91">
        <v>128.74</v>
      </c>
      <c r="X91"/>
      <c r="AG91">
        <v>4.7999999999999996E-3</v>
      </c>
      <c r="AH91">
        <v>0.06</v>
      </c>
      <c r="AI91">
        <v>12.5</v>
      </c>
      <c r="AL91">
        <v>0.11</v>
      </c>
      <c r="AM91">
        <v>1.6494845360824701E-2</v>
      </c>
      <c r="AN91">
        <v>0.16</v>
      </c>
      <c r="AO91">
        <v>9.6999999999999993</v>
      </c>
      <c r="AR91">
        <v>11340.206185567</v>
      </c>
      <c r="BF91">
        <v>5.8015267175572502E-3</v>
      </c>
      <c r="BG91">
        <v>0.38</v>
      </c>
      <c r="BI91">
        <v>65.5</v>
      </c>
      <c r="BJ91">
        <v>130.902912139893</v>
      </c>
    </row>
    <row r="92" spans="1:62" x14ac:dyDescent="0.35">
      <c r="A92" s="2" t="s">
        <v>51</v>
      </c>
      <c r="B92" s="31">
        <v>33889</v>
      </c>
      <c r="C92" s="60"/>
      <c r="D92" s="60"/>
      <c r="E92" s="11"/>
      <c r="S92">
        <v>1.74</v>
      </c>
      <c r="T92">
        <v>162.91999999999999</v>
      </c>
      <c r="X92"/>
      <c r="AC92">
        <v>48.75</v>
      </c>
      <c r="AG92">
        <v>4.5801526717557297E-3</v>
      </c>
      <c r="AH92">
        <v>0.06</v>
      </c>
      <c r="AI92">
        <v>13.1</v>
      </c>
      <c r="AL92">
        <v>0.11</v>
      </c>
      <c r="AM92">
        <v>1.2987012987013E-2</v>
      </c>
      <c r="AN92">
        <v>0.1</v>
      </c>
      <c r="AO92">
        <v>7.7</v>
      </c>
      <c r="AR92">
        <v>14285.714285714301</v>
      </c>
      <c r="BF92">
        <v>4.6325878594249198E-3</v>
      </c>
      <c r="BG92">
        <v>0.28999999999999998</v>
      </c>
      <c r="BI92">
        <v>62.6</v>
      </c>
      <c r="BJ92">
        <v>125.541667938232</v>
      </c>
    </row>
    <row r="93" spans="1:62" x14ac:dyDescent="0.35">
      <c r="A93" s="2" t="s">
        <v>51</v>
      </c>
      <c r="B93" s="31">
        <v>33907</v>
      </c>
      <c r="C93" s="60"/>
      <c r="D93" s="60"/>
      <c r="E93" s="11"/>
      <c r="S93">
        <v>1.97</v>
      </c>
      <c r="T93">
        <v>198.73</v>
      </c>
      <c r="X93">
        <v>1.9300000000000001E-2</v>
      </c>
      <c r="Y93">
        <v>4.07E-2</v>
      </c>
      <c r="Z93">
        <v>1.66</v>
      </c>
      <c r="AA93">
        <v>2102.69</v>
      </c>
      <c r="AB93">
        <v>11</v>
      </c>
      <c r="AC93">
        <v>85.93</v>
      </c>
      <c r="AS93" t="s">
        <v>831</v>
      </c>
      <c r="AZ93">
        <v>90</v>
      </c>
      <c r="BI93">
        <v>61</v>
      </c>
      <c r="BJ93">
        <v>135</v>
      </c>
    </row>
    <row r="94" spans="1:62" x14ac:dyDescent="0.35">
      <c r="A94" s="2" t="s">
        <v>54</v>
      </c>
      <c r="B94" s="31">
        <v>33797</v>
      </c>
      <c r="C94" s="60"/>
      <c r="D94" s="60"/>
      <c r="E94" s="11"/>
      <c r="S94">
        <v>0.53</v>
      </c>
      <c r="T94">
        <v>8.9499999999999993</v>
      </c>
      <c r="X94"/>
      <c r="AL94">
        <v>0.13</v>
      </c>
      <c r="AM94">
        <v>6.30769230769231E-2</v>
      </c>
      <c r="AN94">
        <v>0.41</v>
      </c>
      <c r="AO94">
        <v>6.5</v>
      </c>
      <c r="AR94">
        <v>20000</v>
      </c>
      <c r="BF94">
        <v>0.05</v>
      </c>
      <c r="BG94">
        <v>0.12</v>
      </c>
      <c r="BI94">
        <v>2.4</v>
      </c>
    </row>
    <row r="95" spans="1:62" x14ac:dyDescent="0.35">
      <c r="A95" s="2" t="s">
        <v>54</v>
      </c>
      <c r="B95" s="31">
        <v>33798</v>
      </c>
      <c r="C95" s="60"/>
      <c r="D95" s="60"/>
      <c r="E95" s="11"/>
      <c r="X95"/>
      <c r="BJ95">
        <v>118.75</v>
      </c>
    </row>
    <row r="96" spans="1:62" x14ac:dyDescent="0.35">
      <c r="A96" s="2" t="s">
        <v>54</v>
      </c>
      <c r="B96" s="31">
        <v>33812</v>
      </c>
      <c r="C96" s="60"/>
      <c r="D96" s="60"/>
      <c r="E96" s="11"/>
      <c r="S96">
        <v>2.44</v>
      </c>
      <c r="T96">
        <v>52.61</v>
      </c>
      <c r="X96"/>
      <c r="AL96">
        <v>0.79</v>
      </c>
      <c r="AM96">
        <v>5.1862464183381099E-2</v>
      </c>
      <c r="AN96">
        <v>1.81</v>
      </c>
      <c r="AO96">
        <v>34.9</v>
      </c>
      <c r="AR96">
        <v>22636.103151862499</v>
      </c>
      <c r="BF96">
        <v>3.55932203389831E-2</v>
      </c>
      <c r="BG96">
        <v>0.63</v>
      </c>
      <c r="BI96">
        <v>17.7</v>
      </c>
    </row>
    <row r="97" spans="1:62" x14ac:dyDescent="0.35">
      <c r="A97" s="2" t="s">
        <v>54</v>
      </c>
      <c r="B97" s="31">
        <v>33813</v>
      </c>
      <c r="C97" s="60"/>
      <c r="D97" s="60"/>
      <c r="E97" s="11"/>
      <c r="X97"/>
      <c r="BJ97">
        <v>112.5</v>
      </c>
    </row>
    <row r="98" spans="1:62" x14ac:dyDescent="0.35">
      <c r="A98" s="2" t="s">
        <v>54</v>
      </c>
      <c r="B98" s="31">
        <v>33840</v>
      </c>
      <c r="C98" s="60"/>
      <c r="D98" s="60"/>
      <c r="E98" s="11"/>
      <c r="S98">
        <v>6.6</v>
      </c>
      <c r="T98">
        <v>360.62</v>
      </c>
      <c r="X98"/>
      <c r="AG98">
        <v>8.3333333333333297E-3</v>
      </c>
      <c r="AH98">
        <v>0.13</v>
      </c>
      <c r="AI98">
        <v>15.6</v>
      </c>
      <c r="AL98">
        <v>3.27</v>
      </c>
      <c r="AM98">
        <v>3.1057764441110299E-2</v>
      </c>
      <c r="AN98">
        <v>4.1399999999999997</v>
      </c>
      <c r="AO98">
        <v>133.30000000000001</v>
      </c>
      <c r="AR98">
        <v>24531.132783195801</v>
      </c>
      <c r="BF98">
        <v>1.1006140765233799E-2</v>
      </c>
      <c r="BG98">
        <v>2.33</v>
      </c>
      <c r="BI98">
        <v>211.7</v>
      </c>
      <c r="BJ98">
        <v>523.5</v>
      </c>
    </row>
    <row r="99" spans="1:62" x14ac:dyDescent="0.35">
      <c r="A99" s="2" t="s">
        <v>54</v>
      </c>
      <c r="B99" s="31">
        <v>33856</v>
      </c>
      <c r="C99" s="60"/>
      <c r="D99" s="60"/>
      <c r="E99" s="11"/>
      <c r="S99">
        <v>6.93</v>
      </c>
      <c r="T99">
        <v>604.07000000000005</v>
      </c>
      <c r="X99"/>
      <c r="AG99">
        <v>5.9322033898305104E-3</v>
      </c>
      <c r="AH99">
        <v>0.21</v>
      </c>
      <c r="AI99">
        <v>35.4</v>
      </c>
      <c r="AL99">
        <v>3.6</v>
      </c>
      <c r="AM99">
        <v>2.48627450980392E-2</v>
      </c>
      <c r="AN99">
        <v>3.17</v>
      </c>
      <c r="AO99">
        <v>127.5</v>
      </c>
      <c r="AR99">
        <v>28235.294117647099</v>
      </c>
      <c r="BF99">
        <v>6.18612157073695E-3</v>
      </c>
      <c r="BG99">
        <v>2.2999999999999998</v>
      </c>
      <c r="BI99">
        <v>371.8</v>
      </c>
      <c r="BJ99">
        <v>501.52915954589798</v>
      </c>
    </row>
    <row r="100" spans="1:62" x14ac:dyDescent="0.35">
      <c r="A100" s="2" t="s">
        <v>54</v>
      </c>
      <c r="B100" s="31">
        <v>33877</v>
      </c>
      <c r="C100" s="60"/>
      <c r="D100" s="60"/>
      <c r="E100" s="11"/>
      <c r="S100">
        <v>8.07</v>
      </c>
      <c r="T100">
        <v>1070.5899999999999</v>
      </c>
      <c r="X100"/>
      <c r="AG100">
        <v>4.6742209631728104E-3</v>
      </c>
      <c r="AH100">
        <v>0.33</v>
      </c>
      <c r="AI100">
        <v>70.599999999999994</v>
      </c>
      <c r="AL100">
        <v>2.2799999999999998</v>
      </c>
      <c r="AM100">
        <v>1.53434433541481E-2</v>
      </c>
      <c r="AN100">
        <v>1.72</v>
      </c>
      <c r="AO100">
        <v>112.1</v>
      </c>
      <c r="AR100">
        <v>20338.983050847499</v>
      </c>
      <c r="BF100">
        <v>3.7487828627069098E-3</v>
      </c>
      <c r="BG100">
        <v>2.31</v>
      </c>
      <c r="BI100">
        <v>616.20000000000005</v>
      </c>
      <c r="BJ100">
        <v>369.16665649414102</v>
      </c>
    </row>
    <row r="101" spans="1:62" x14ac:dyDescent="0.35">
      <c r="A101" s="2" t="s">
        <v>54</v>
      </c>
      <c r="B101" s="31">
        <v>33889</v>
      </c>
      <c r="C101" s="60"/>
      <c r="D101" s="60"/>
      <c r="E101" s="11"/>
      <c r="S101">
        <v>10.15</v>
      </c>
      <c r="T101">
        <v>1294.04</v>
      </c>
      <c r="X101"/>
      <c r="AC101">
        <v>332.07</v>
      </c>
      <c r="AG101">
        <v>4.9836601307189504E-3</v>
      </c>
      <c r="AH101">
        <v>0.61</v>
      </c>
      <c r="AI101">
        <v>122.4</v>
      </c>
      <c r="AL101">
        <v>1.06</v>
      </c>
      <c r="AM101">
        <v>9.7069597069597106E-3</v>
      </c>
      <c r="AN101">
        <v>0.53</v>
      </c>
      <c r="AO101">
        <v>54.6</v>
      </c>
      <c r="AR101">
        <v>19413.919413919401</v>
      </c>
      <c r="BF101">
        <v>2.8446033810143002E-3</v>
      </c>
      <c r="BG101">
        <v>1.75</v>
      </c>
      <c r="BI101">
        <v>615.20000000000005</v>
      </c>
      <c r="BJ101">
        <v>351.59709167480497</v>
      </c>
    </row>
    <row r="102" spans="1:62" x14ac:dyDescent="0.35">
      <c r="A102" s="2" t="s">
        <v>54</v>
      </c>
      <c r="B102" s="31">
        <v>33907</v>
      </c>
      <c r="C102" s="60"/>
      <c r="D102" s="60"/>
      <c r="E102" s="11"/>
      <c r="S102">
        <v>8.41</v>
      </c>
      <c r="T102">
        <v>1202.75</v>
      </c>
      <c r="X102">
        <v>1.43E-2</v>
      </c>
      <c r="Y102">
        <v>4.0800000000000003E-2</v>
      </c>
      <c r="Z102">
        <v>6.89</v>
      </c>
      <c r="AA102">
        <v>11760.51</v>
      </c>
      <c r="AB102">
        <v>8.15</v>
      </c>
      <c r="AC102">
        <v>480.18</v>
      </c>
      <c r="AS102" t="s">
        <v>831</v>
      </c>
      <c r="AZ102">
        <v>90</v>
      </c>
      <c r="BI102">
        <v>407.6</v>
      </c>
      <c r="BJ102">
        <v>297.5</v>
      </c>
    </row>
    <row r="103" spans="1:62" x14ac:dyDescent="0.35">
      <c r="A103" s="2" t="s">
        <v>55</v>
      </c>
      <c r="B103" s="31">
        <v>33797</v>
      </c>
      <c r="C103" s="60"/>
      <c r="D103" s="60"/>
      <c r="E103" s="11"/>
      <c r="S103">
        <v>0.5</v>
      </c>
      <c r="T103">
        <v>9.08</v>
      </c>
      <c r="X103"/>
      <c r="AL103">
        <v>0.16</v>
      </c>
      <c r="AM103">
        <v>5.75342465753425E-2</v>
      </c>
      <c r="AN103">
        <v>0.42</v>
      </c>
      <c r="AO103">
        <v>7.3</v>
      </c>
      <c r="AR103">
        <v>21917.8082191781</v>
      </c>
      <c r="BF103">
        <v>4.4444444444444398E-2</v>
      </c>
      <c r="BG103">
        <v>0.08</v>
      </c>
      <c r="BI103">
        <v>1.8</v>
      </c>
    </row>
    <row r="104" spans="1:62" x14ac:dyDescent="0.35">
      <c r="A104" s="2" t="s">
        <v>55</v>
      </c>
      <c r="B104" s="31">
        <v>33798</v>
      </c>
      <c r="C104" s="60"/>
      <c r="D104" s="60"/>
      <c r="E104" s="11"/>
      <c r="X104"/>
      <c r="BJ104">
        <v>135</v>
      </c>
    </row>
    <row r="105" spans="1:62" x14ac:dyDescent="0.35">
      <c r="A105" s="2" t="s">
        <v>55</v>
      </c>
      <c r="B105" s="31">
        <v>33812</v>
      </c>
      <c r="C105" s="60"/>
      <c r="D105" s="60"/>
      <c r="E105" s="11"/>
      <c r="S105">
        <v>1.82</v>
      </c>
      <c r="T105">
        <v>48.19</v>
      </c>
      <c r="X105"/>
      <c r="AL105">
        <v>0.8</v>
      </c>
      <c r="AM105">
        <v>4.3076923076923103E-2</v>
      </c>
      <c r="AN105">
        <v>1.4</v>
      </c>
      <c r="AO105">
        <v>32.5</v>
      </c>
      <c r="AR105">
        <v>24615.384615384599</v>
      </c>
      <c r="BF105">
        <v>2.73885350318471E-2</v>
      </c>
      <c r="BG105">
        <v>0.43</v>
      </c>
      <c r="BI105">
        <v>15.7</v>
      </c>
    </row>
    <row r="106" spans="1:62" x14ac:dyDescent="0.35">
      <c r="A106" s="2" t="s">
        <v>55</v>
      </c>
      <c r="B106" s="31">
        <v>33813</v>
      </c>
      <c r="C106" s="60"/>
      <c r="D106" s="60"/>
      <c r="E106" s="11"/>
      <c r="X106"/>
      <c r="BJ106">
        <v>112.083332061768</v>
      </c>
    </row>
    <row r="107" spans="1:62" x14ac:dyDescent="0.35">
      <c r="A107" s="2" t="s">
        <v>55</v>
      </c>
      <c r="B107" s="31">
        <v>33840</v>
      </c>
      <c r="C107" s="60"/>
      <c r="D107" s="60"/>
      <c r="E107" s="11"/>
      <c r="S107">
        <v>7.99</v>
      </c>
      <c r="T107">
        <v>323.04000000000002</v>
      </c>
      <c r="X107"/>
      <c r="AG107">
        <v>1.05263157894737E-2</v>
      </c>
      <c r="AH107">
        <v>0.08</v>
      </c>
      <c r="AI107">
        <v>7.6</v>
      </c>
      <c r="AL107">
        <v>3.72</v>
      </c>
      <c r="AM107">
        <v>3.6924167257264301E-2</v>
      </c>
      <c r="AN107">
        <v>5.21</v>
      </c>
      <c r="AO107">
        <v>141.1</v>
      </c>
      <c r="AR107">
        <v>26364.280652019799</v>
      </c>
      <c r="BF107">
        <v>1.5433161216293701E-2</v>
      </c>
      <c r="BG107">
        <v>2.69</v>
      </c>
      <c r="BI107">
        <v>174.3</v>
      </c>
      <c r="BJ107">
        <v>518.87501525878895</v>
      </c>
    </row>
    <row r="108" spans="1:62" x14ac:dyDescent="0.35">
      <c r="A108" s="2" t="s">
        <v>55</v>
      </c>
      <c r="B108" s="31">
        <v>33856</v>
      </c>
      <c r="C108" s="60"/>
      <c r="D108" s="60"/>
      <c r="E108" s="11"/>
      <c r="S108">
        <v>10.33</v>
      </c>
      <c r="T108">
        <v>604.15</v>
      </c>
      <c r="X108"/>
      <c r="AG108">
        <v>7.9710144927536194E-3</v>
      </c>
      <c r="AH108">
        <v>0.11</v>
      </c>
      <c r="AI108">
        <v>13.8</v>
      </c>
      <c r="AL108">
        <v>5</v>
      </c>
      <c r="AM108">
        <v>3.2391930835734897E-2</v>
      </c>
      <c r="AN108">
        <v>5.62</v>
      </c>
      <c r="AO108">
        <v>173.5</v>
      </c>
      <c r="AR108">
        <v>28818.443804034599</v>
      </c>
      <c r="BF108">
        <v>9.5238095238095195E-3</v>
      </c>
      <c r="BG108">
        <v>3.4</v>
      </c>
      <c r="BI108">
        <v>357</v>
      </c>
      <c r="BJ108">
        <v>534.09584045410202</v>
      </c>
    </row>
    <row r="109" spans="1:62" x14ac:dyDescent="0.35">
      <c r="A109" s="2" t="s">
        <v>55</v>
      </c>
      <c r="B109" s="31">
        <v>33877</v>
      </c>
      <c r="C109" s="60"/>
      <c r="D109" s="60"/>
      <c r="E109" s="11"/>
      <c r="S109">
        <v>10.91</v>
      </c>
      <c r="T109">
        <v>1105.1600000000001</v>
      </c>
      <c r="X109"/>
      <c r="AG109">
        <v>5.5655296229802503E-3</v>
      </c>
      <c r="AH109">
        <v>0.31</v>
      </c>
      <c r="AI109">
        <v>55.7</v>
      </c>
      <c r="AL109">
        <v>3.64</v>
      </c>
      <c r="AM109">
        <v>2.1433182698515199E-2</v>
      </c>
      <c r="AN109">
        <v>3.32</v>
      </c>
      <c r="AO109">
        <v>154.9</v>
      </c>
      <c r="AR109">
        <v>23499.031633311799</v>
      </c>
      <c r="BF109">
        <v>5.0136590069098496E-3</v>
      </c>
      <c r="BG109">
        <v>3.12</v>
      </c>
      <c r="BI109">
        <v>622.29999999999995</v>
      </c>
      <c r="BJ109">
        <v>389.58332824707003</v>
      </c>
    </row>
    <row r="110" spans="1:62" x14ac:dyDescent="0.35">
      <c r="A110" s="2" t="s">
        <v>55</v>
      </c>
      <c r="B110" s="31">
        <v>33889</v>
      </c>
      <c r="C110" s="60"/>
      <c r="D110" s="60"/>
      <c r="E110" s="11"/>
      <c r="S110">
        <v>14.36</v>
      </c>
      <c r="T110">
        <v>1414.58</v>
      </c>
      <c r="X110"/>
      <c r="AC110">
        <v>321.08999999999997</v>
      </c>
      <c r="AG110">
        <v>5.5722891566265097E-3</v>
      </c>
      <c r="AH110">
        <v>0.37</v>
      </c>
      <c r="AI110">
        <v>66.400000000000006</v>
      </c>
      <c r="AL110">
        <v>2.58</v>
      </c>
      <c r="AM110">
        <v>1.7808219178082198E-2</v>
      </c>
      <c r="AN110">
        <v>2.34</v>
      </c>
      <c r="AO110">
        <v>131.4</v>
      </c>
      <c r="AR110">
        <v>19634.703196347</v>
      </c>
      <c r="BF110">
        <v>4.1370979918465998E-3</v>
      </c>
      <c r="BG110">
        <v>2.74</v>
      </c>
      <c r="BI110">
        <v>662.3</v>
      </c>
      <c r="BJ110">
        <v>455</v>
      </c>
    </row>
    <row r="111" spans="1:62" x14ac:dyDescent="0.35">
      <c r="A111" s="2" t="s">
        <v>55</v>
      </c>
      <c r="B111" s="31">
        <v>33907</v>
      </c>
      <c r="C111" s="60"/>
      <c r="D111" s="60"/>
      <c r="E111" s="11"/>
      <c r="S111">
        <v>13.78</v>
      </c>
      <c r="T111">
        <v>1720.61</v>
      </c>
      <c r="X111">
        <v>1.6199999999999999E-2</v>
      </c>
      <c r="Y111">
        <v>4.36E-2</v>
      </c>
      <c r="Z111">
        <v>11.06</v>
      </c>
      <c r="AA111">
        <v>15809.27</v>
      </c>
      <c r="AB111">
        <v>9.23</v>
      </c>
      <c r="AC111">
        <v>684.42</v>
      </c>
      <c r="AS111" t="s">
        <v>831</v>
      </c>
      <c r="AZ111">
        <v>90</v>
      </c>
      <c r="BI111">
        <v>556</v>
      </c>
      <c r="BJ111">
        <v>373.61125183105497</v>
      </c>
    </row>
    <row r="112" spans="1:62" x14ac:dyDescent="0.35">
      <c r="A112" s="2" t="s">
        <v>56</v>
      </c>
      <c r="B112" s="31"/>
      <c r="C112" s="60"/>
      <c r="D112" s="60"/>
      <c r="E112" s="11"/>
      <c r="X112"/>
      <c r="AS112" t="s">
        <v>831</v>
      </c>
      <c r="AX112">
        <v>91</v>
      </c>
      <c r="AY112">
        <v>129</v>
      </c>
    </row>
    <row r="113" spans="1:62" x14ac:dyDescent="0.35">
      <c r="A113" s="2" t="s">
        <v>56</v>
      </c>
      <c r="B113" s="31">
        <v>33797</v>
      </c>
      <c r="C113" s="60"/>
      <c r="D113" s="60"/>
      <c r="E113" s="11"/>
      <c r="S113">
        <v>0.56999999999999995</v>
      </c>
      <c r="T113">
        <v>9.11</v>
      </c>
      <c r="X113"/>
      <c r="AL113">
        <v>0.14000000000000001</v>
      </c>
      <c r="AM113">
        <v>6.5714285714285697E-2</v>
      </c>
      <c r="AN113">
        <v>0.46</v>
      </c>
      <c r="AO113">
        <v>7</v>
      </c>
      <c r="AR113">
        <v>20000</v>
      </c>
      <c r="BF113">
        <v>5.4545454545454501E-2</v>
      </c>
      <c r="BG113">
        <v>0.12</v>
      </c>
      <c r="BI113">
        <v>2.2000000000000002</v>
      </c>
    </row>
    <row r="114" spans="1:62" x14ac:dyDescent="0.35">
      <c r="A114" s="2" t="s">
        <v>56</v>
      </c>
      <c r="B114" s="31">
        <v>33798</v>
      </c>
      <c r="C114" s="60"/>
      <c r="D114" s="60"/>
      <c r="E114" s="11"/>
      <c r="X114"/>
      <c r="BJ114">
        <v>121.249996185303</v>
      </c>
    </row>
    <row r="115" spans="1:62" x14ac:dyDescent="0.35">
      <c r="A115" s="2" t="s">
        <v>56</v>
      </c>
      <c r="B115" s="31">
        <v>33812</v>
      </c>
      <c r="C115" s="60"/>
      <c r="D115" s="60"/>
      <c r="E115" s="11"/>
      <c r="S115">
        <v>3.5</v>
      </c>
      <c r="T115">
        <v>66.2</v>
      </c>
      <c r="X115"/>
      <c r="AL115">
        <v>1.03</v>
      </c>
      <c r="AM115">
        <v>5.8144796380090499E-2</v>
      </c>
      <c r="AN115">
        <v>2.57</v>
      </c>
      <c r="AO115">
        <v>44.2</v>
      </c>
      <c r="AR115">
        <v>23303.167420814501</v>
      </c>
      <c r="BF115">
        <v>4.2272727272727302E-2</v>
      </c>
      <c r="BG115">
        <v>0.93</v>
      </c>
      <c r="BI115">
        <v>22</v>
      </c>
    </row>
    <row r="116" spans="1:62" x14ac:dyDescent="0.35">
      <c r="A116" s="2" t="s">
        <v>56</v>
      </c>
      <c r="B116" s="31">
        <v>33813</v>
      </c>
      <c r="C116" s="60"/>
      <c r="D116" s="60"/>
      <c r="E116" s="11"/>
      <c r="X116"/>
      <c r="BJ116">
        <v>115.833332061768</v>
      </c>
    </row>
    <row r="117" spans="1:62" x14ac:dyDescent="0.35">
      <c r="A117" s="2" t="s">
        <v>56</v>
      </c>
      <c r="B117" s="31">
        <v>33840</v>
      </c>
      <c r="C117" s="60"/>
      <c r="D117" s="60"/>
      <c r="E117" s="11"/>
      <c r="S117">
        <v>15.68</v>
      </c>
      <c r="T117">
        <v>465.18</v>
      </c>
      <c r="X117"/>
      <c r="AG117">
        <v>1.37931034482759E-2</v>
      </c>
      <c r="AH117">
        <v>0.2</v>
      </c>
      <c r="AI117">
        <v>14.5</v>
      </c>
      <c r="AL117">
        <v>6.27</v>
      </c>
      <c r="AM117">
        <v>4.2731092436974802E-2</v>
      </c>
      <c r="AN117">
        <v>10.17</v>
      </c>
      <c r="AO117">
        <v>238</v>
      </c>
      <c r="AR117">
        <v>26344.537815126099</v>
      </c>
      <c r="BF117">
        <v>2.4917724494593299E-2</v>
      </c>
      <c r="BG117">
        <v>5.3</v>
      </c>
      <c r="BI117">
        <v>212.7</v>
      </c>
      <c r="BJ117">
        <v>786.08334350585903</v>
      </c>
    </row>
    <row r="118" spans="1:62" x14ac:dyDescent="0.35">
      <c r="A118" s="2" t="s">
        <v>56</v>
      </c>
      <c r="B118" s="31">
        <v>33856</v>
      </c>
      <c r="C118" s="60"/>
      <c r="D118" s="60"/>
      <c r="E118" s="11"/>
      <c r="S118">
        <v>16.2</v>
      </c>
      <c r="T118">
        <v>702.86</v>
      </c>
      <c r="X118"/>
      <c r="AG118">
        <v>1.27768313458262E-2</v>
      </c>
      <c r="AH118">
        <v>0.75</v>
      </c>
      <c r="AI118">
        <v>58.7</v>
      </c>
      <c r="AL118">
        <v>7.25</v>
      </c>
      <c r="AM118">
        <v>3.7963376507369397E-2</v>
      </c>
      <c r="AN118">
        <v>8.5</v>
      </c>
      <c r="AO118">
        <v>223.9</v>
      </c>
      <c r="AR118">
        <v>32380.5270209915</v>
      </c>
      <c r="BF118">
        <v>1.58826504805261E-2</v>
      </c>
      <c r="BG118">
        <v>6.28</v>
      </c>
      <c r="BI118">
        <v>395.4</v>
      </c>
      <c r="BJ118">
        <v>836.48747253418003</v>
      </c>
    </row>
    <row r="119" spans="1:62" x14ac:dyDescent="0.35">
      <c r="A119" s="2" t="s">
        <v>56</v>
      </c>
      <c r="B119" s="31">
        <v>33877</v>
      </c>
      <c r="C119" s="60"/>
      <c r="D119" s="60"/>
      <c r="E119" s="11"/>
      <c r="S119">
        <v>23.38</v>
      </c>
      <c r="T119">
        <v>1317.75</v>
      </c>
      <c r="X119"/>
      <c r="AG119">
        <v>1.1265164644714E-2</v>
      </c>
      <c r="AH119">
        <v>0.65</v>
      </c>
      <c r="AI119">
        <v>57.7</v>
      </c>
      <c r="AL119">
        <v>6.44</v>
      </c>
      <c r="AM119">
        <v>3.56317093311313E-2</v>
      </c>
      <c r="AN119">
        <v>8.6300000000000008</v>
      </c>
      <c r="AO119">
        <v>242.2</v>
      </c>
      <c r="AR119">
        <v>26589.5953757225</v>
      </c>
      <c r="BF119">
        <v>1.1982019946621699E-2</v>
      </c>
      <c r="BG119">
        <v>8.5299999999999994</v>
      </c>
      <c r="BI119">
        <v>711.9</v>
      </c>
      <c r="BJ119">
        <v>450.20832824707003</v>
      </c>
    </row>
    <row r="120" spans="1:62" x14ac:dyDescent="0.35">
      <c r="A120" s="2" t="s">
        <v>56</v>
      </c>
      <c r="B120" s="31">
        <v>33889</v>
      </c>
      <c r="C120" s="60"/>
      <c r="D120" s="60"/>
      <c r="E120" s="11"/>
      <c r="S120">
        <v>26.93</v>
      </c>
      <c r="T120">
        <v>1484.85</v>
      </c>
      <c r="X120"/>
      <c r="AC120">
        <v>273.06</v>
      </c>
      <c r="AG120">
        <v>1.29177958446251E-2</v>
      </c>
      <c r="AH120">
        <v>1.43</v>
      </c>
      <c r="AI120">
        <v>110.7</v>
      </c>
      <c r="AL120">
        <v>3.84</v>
      </c>
      <c r="AM120">
        <v>3.13946922642575E-2</v>
      </c>
      <c r="AN120">
        <v>5.56</v>
      </c>
      <c r="AO120">
        <v>177.1</v>
      </c>
      <c r="AR120">
        <v>21682.665160926001</v>
      </c>
      <c r="BF120">
        <v>1.23743016759777E-2</v>
      </c>
      <c r="BG120">
        <v>8.86</v>
      </c>
      <c r="BI120">
        <v>716</v>
      </c>
      <c r="BJ120">
        <v>504.86123657226602</v>
      </c>
    </row>
    <row r="121" spans="1:62" x14ac:dyDescent="0.35">
      <c r="A121" s="2" t="s">
        <v>56</v>
      </c>
      <c r="B121" s="31">
        <v>33907</v>
      </c>
      <c r="C121" s="60"/>
      <c r="D121" s="60"/>
      <c r="E121" s="11"/>
      <c r="S121">
        <v>25.97</v>
      </c>
      <c r="T121">
        <v>1768.45</v>
      </c>
      <c r="X121">
        <v>2.4199999999999999E-2</v>
      </c>
      <c r="Y121">
        <v>3.44E-2</v>
      </c>
      <c r="Z121">
        <v>16.7</v>
      </c>
      <c r="AA121">
        <v>20225.400000000001</v>
      </c>
      <c r="AB121">
        <v>13.8</v>
      </c>
      <c r="AC121">
        <v>689.52</v>
      </c>
      <c r="AS121" t="s">
        <v>831</v>
      </c>
      <c r="AX121">
        <v>91</v>
      </c>
      <c r="AY121">
        <v>129</v>
      </c>
      <c r="AZ121">
        <v>90</v>
      </c>
      <c r="BI121">
        <v>617.70000000000005</v>
      </c>
      <c r="BJ121">
        <v>422.36125183105497</v>
      </c>
    </row>
    <row r="122" spans="1:62" x14ac:dyDescent="0.35">
      <c r="A122" s="2" t="s">
        <v>52</v>
      </c>
      <c r="B122" s="31">
        <v>33797</v>
      </c>
      <c r="C122" s="60"/>
      <c r="D122" s="60"/>
      <c r="E122" s="11"/>
      <c r="S122">
        <v>0.43</v>
      </c>
      <c r="T122">
        <v>7.34</v>
      </c>
      <c r="X122"/>
      <c r="AL122">
        <v>0.11</v>
      </c>
      <c r="AM122">
        <v>6.14035087719298E-2</v>
      </c>
      <c r="AN122">
        <v>0.35</v>
      </c>
      <c r="AO122">
        <v>5.7</v>
      </c>
      <c r="AR122">
        <v>19298.245614035099</v>
      </c>
      <c r="BF122">
        <v>4.7058823529411799E-2</v>
      </c>
      <c r="BG122">
        <v>0.08</v>
      </c>
      <c r="BI122">
        <v>1.7</v>
      </c>
    </row>
    <row r="123" spans="1:62" x14ac:dyDescent="0.35">
      <c r="A123" s="2" t="s">
        <v>52</v>
      </c>
      <c r="B123" s="31">
        <v>33798</v>
      </c>
      <c r="C123" s="60"/>
      <c r="D123" s="60"/>
      <c r="E123" s="11"/>
      <c r="X123"/>
      <c r="BJ123">
        <v>109.583332061768</v>
      </c>
    </row>
    <row r="124" spans="1:62" x14ac:dyDescent="0.35">
      <c r="A124" s="2" t="s">
        <v>52</v>
      </c>
      <c r="B124" s="31">
        <v>33812</v>
      </c>
      <c r="C124" s="60"/>
      <c r="D124" s="60"/>
      <c r="E124" s="11"/>
      <c r="S124">
        <v>1.74</v>
      </c>
      <c r="T124">
        <v>42.48</v>
      </c>
      <c r="X124"/>
      <c r="AL124">
        <v>0.7</v>
      </c>
      <c r="AM124">
        <v>4.6735395189003402E-2</v>
      </c>
      <c r="AN124">
        <v>1.36</v>
      </c>
      <c r="AO124">
        <v>29.1</v>
      </c>
      <c r="AR124">
        <v>24054.982817869401</v>
      </c>
      <c r="BF124">
        <v>2.8358208955223899E-2</v>
      </c>
      <c r="BG124">
        <v>0.38</v>
      </c>
      <c r="BI124">
        <v>13.4</v>
      </c>
    </row>
    <row r="125" spans="1:62" x14ac:dyDescent="0.35">
      <c r="A125" s="2" t="s">
        <v>52</v>
      </c>
      <c r="B125" s="31">
        <v>33813</v>
      </c>
      <c r="C125" s="60"/>
      <c r="D125" s="60"/>
      <c r="E125" s="11"/>
      <c r="X125"/>
      <c r="BJ125">
        <v>100.416667938232</v>
      </c>
    </row>
    <row r="126" spans="1:62" x14ac:dyDescent="0.35">
      <c r="A126" s="2" t="s">
        <v>52</v>
      </c>
      <c r="B126" s="31">
        <v>33840</v>
      </c>
      <c r="C126" s="60"/>
      <c r="D126" s="60"/>
      <c r="E126" s="11"/>
      <c r="S126">
        <v>2.59</v>
      </c>
      <c r="T126">
        <v>231.15</v>
      </c>
      <c r="X126"/>
      <c r="AG126">
        <v>5.7692307692307704E-3</v>
      </c>
      <c r="AH126">
        <v>0.09</v>
      </c>
      <c r="AI126">
        <v>15.6</v>
      </c>
      <c r="AL126">
        <v>1.72</v>
      </c>
      <c r="AM126">
        <v>1.9538834951456301E-2</v>
      </c>
      <c r="AN126">
        <v>1.61</v>
      </c>
      <c r="AO126">
        <v>82.4</v>
      </c>
      <c r="AR126">
        <v>20873.786407766998</v>
      </c>
      <c r="BF126">
        <v>6.6867017280240401E-3</v>
      </c>
      <c r="BG126">
        <v>0.89</v>
      </c>
      <c r="BI126">
        <v>133.1</v>
      </c>
      <c r="BJ126">
        <v>468.5</v>
      </c>
    </row>
    <row r="127" spans="1:62" x14ac:dyDescent="0.35">
      <c r="A127" s="2" t="s">
        <v>52</v>
      </c>
      <c r="B127" s="31">
        <v>33856</v>
      </c>
      <c r="C127" s="60"/>
      <c r="D127" s="60"/>
      <c r="E127" s="11"/>
      <c r="S127">
        <v>2.59</v>
      </c>
      <c r="T127">
        <v>344.94</v>
      </c>
      <c r="X127"/>
      <c r="AG127">
        <v>3.8585209003215398E-3</v>
      </c>
      <c r="AH127">
        <v>0.12</v>
      </c>
      <c r="AI127">
        <v>31.1</v>
      </c>
      <c r="AL127">
        <v>1.5</v>
      </c>
      <c r="AM127">
        <v>1.6147859922179E-2</v>
      </c>
      <c r="AN127">
        <v>0.83</v>
      </c>
      <c r="AO127">
        <v>51.4</v>
      </c>
      <c r="AR127">
        <v>29182.879377431898</v>
      </c>
      <c r="BF127">
        <v>4.1489863272041504E-3</v>
      </c>
      <c r="BG127">
        <v>0.88</v>
      </c>
      <c r="BI127">
        <v>212.1</v>
      </c>
      <c r="BJ127">
        <v>424.16667175292997</v>
      </c>
    </row>
    <row r="128" spans="1:62" x14ac:dyDescent="0.35">
      <c r="A128" s="2" t="s">
        <v>52</v>
      </c>
      <c r="B128" s="31">
        <v>33877</v>
      </c>
      <c r="C128" s="60"/>
      <c r="D128" s="60"/>
      <c r="E128" s="11"/>
      <c r="S128">
        <v>3.21</v>
      </c>
      <c r="T128">
        <v>527.84</v>
      </c>
      <c r="X128"/>
      <c r="AG128">
        <v>3.2692307692307699E-3</v>
      </c>
      <c r="AH128">
        <v>0.17</v>
      </c>
      <c r="AI128">
        <v>52</v>
      </c>
      <c r="AL128">
        <v>0.47</v>
      </c>
      <c r="AM128">
        <v>1.1598746081504701E-2</v>
      </c>
      <c r="AN128">
        <v>0.37</v>
      </c>
      <c r="AO128">
        <v>31.9</v>
      </c>
      <c r="AR128">
        <v>14733.5423197492</v>
      </c>
      <c r="BF128">
        <v>2.6483405967147201E-3</v>
      </c>
      <c r="BG128">
        <v>0.79</v>
      </c>
      <c r="BI128">
        <v>298.3</v>
      </c>
      <c r="BJ128">
        <v>167.77791595458999</v>
      </c>
    </row>
    <row r="129" spans="1:62" x14ac:dyDescent="0.35">
      <c r="A129" s="2" t="s">
        <v>52</v>
      </c>
      <c r="B129" s="31">
        <v>33889</v>
      </c>
      <c r="C129" s="60"/>
      <c r="D129" s="60"/>
      <c r="E129" s="11"/>
      <c r="S129">
        <v>4.2699999999999996</v>
      </c>
      <c r="T129">
        <v>629.27</v>
      </c>
      <c r="X129"/>
      <c r="AC129">
        <v>175.69</v>
      </c>
      <c r="AG129">
        <v>3.2397408207343399E-3</v>
      </c>
      <c r="AH129">
        <v>0.3</v>
      </c>
      <c r="AI129">
        <v>92.6</v>
      </c>
      <c r="BF129">
        <v>2.2318214542836599E-3</v>
      </c>
      <c r="BG129">
        <v>0.62</v>
      </c>
      <c r="BI129">
        <v>277.8</v>
      </c>
      <c r="BJ129">
        <v>177.08332824707</v>
      </c>
    </row>
    <row r="130" spans="1:62" x14ac:dyDescent="0.35">
      <c r="A130" s="2" t="s">
        <v>52</v>
      </c>
      <c r="B130" s="31">
        <v>33907</v>
      </c>
      <c r="C130" s="60"/>
      <c r="D130" s="60"/>
      <c r="E130" s="11"/>
      <c r="S130">
        <v>4.37</v>
      </c>
      <c r="T130">
        <v>661.04</v>
      </c>
      <c r="X130">
        <v>1.4500000000000001E-2</v>
      </c>
      <c r="Y130">
        <v>4.0500000000000001E-2</v>
      </c>
      <c r="Z130">
        <v>3.62</v>
      </c>
      <c r="AA130">
        <v>6192.93</v>
      </c>
      <c r="AB130">
        <v>8.27</v>
      </c>
      <c r="AC130">
        <v>249.96</v>
      </c>
      <c r="AS130" t="s">
        <v>831</v>
      </c>
      <c r="AZ130">
        <v>90</v>
      </c>
      <c r="BI130">
        <v>220.1</v>
      </c>
      <c r="BJ130">
        <v>214.99999745686799</v>
      </c>
    </row>
    <row r="131" spans="1:62" x14ac:dyDescent="0.35">
      <c r="A131" s="2" t="s">
        <v>53</v>
      </c>
      <c r="B131" s="31">
        <v>33797</v>
      </c>
      <c r="C131" s="60"/>
      <c r="D131" s="60"/>
      <c r="E131" s="11"/>
      <c r="S131">
        <v>0.53</v>
      </c>
      <c r="T131">
        <v>8.91</v>
      </c>
      <c r="X131"/>
      <c r="AL131">
        <v>0.14000000000000001</v>
      </c>
      <c r="AM131">
        <v>6.1111111111111102E-2</v>
      </c>
      <c r="AN131">
        <v>0.44</v>
      </c>
      <c r="AO131">
        <v>7.2</v>
      </c>
      <c r="AR131">
        <v>19444.444444444402</v>
      </c>
      <c r="BF131">
        <v>5.8823529411764698E-2</v>
      </c>
      <c r="BG131">
        <v>0.1</v>
      </c>
      <c r="BI131">
        <v>1.7</v>
      </c>
    </row>
    <row r="132" spans="1:62" x14ac:dyDescent="0.35">
      <c r="A132" s="2" t="s">
        <v>53</v>
      </c>
      <c r="B132" s="31">
        <v>33798</v>
      </c>
      <c r="C132" s="60"/>
      <c r="D132" s="60"/>
      <c r="E132" s="11"/>
      <c r="X132"/>
      <c r="BJ132">
        <v>117.5</v>
      </c>
    </row>
    <row r="133" spans="1:62" x14ac:dyDescent="0.35">
      <c r="A133" s="2" t="s">
        <v>53</v>
      </c>
      <c r="B133" s="31">
        <v>33812</v>
      </c>
      <c r="C133" s="60"/>
      <c r="D133" s="60"/>
      <c r="E133" s="11"/>
      <c r="S133">
        <v>2.8</v>
      </c>
      <c r="T133">
        <v>59.11</v>
      </c>
      <c r="X133"/>
      <c r="AL133">
        <v>0.83</v>
      </c>
      <c r="AM133">
        <v>5.2525252525252503E-2</v>
      </c>
      <c r="AN133">
        <v>2.08</v>
      </c>
      <c r="AO133">
        <v>39.6</v>
      </c>
      <c r="AR133">
        <v>20959.595959596001</v>
      </c>
      <c r="BF133">
        <v>3.6923076923076899E-2</v>
      </c>
      <c r="BG133">
        <v>0.72</v>
      </c>
      <c r="BI133">
        <v>19.5</v>
      </c>
    </row>
    <row r="134" spans="1:62" x14ac:dyDescent="0.35">
      <c r="A134" s="2" t="s">
        <v>53</v>
      </c>
      <c r="B134" s="31">
        <v>33813</v>
      </c>
      <c r="C134" s="60"/>
      <c r="D134" s="60"/>
      <c r="E134" s="11"/>
      <c r="X134"/>
      <c r="BJ134">
        <v>108.333335876465</v>
      </c>
    </row>
    <row r="135" spans="1:62" x14ac:dyDescent="0.35">
      <c r="A135" s="2" t="s">
        <v>53</v>
      </c>
      <c r="B135" s="31">
        <v>33840</v>
      </c>
      <c r="C135" s="60"/>
      <c r="D135" s="60"/>
      <c r="E135" s="11"/>
      <c r="S135">
        <v>4.43</v>
      </c>
      <c r="T135">
        <v>333.4</v>
      </c>
      <c r="X135"/>
      <c r="AG135">
        <v>7.9439252336448597E-3</v>
      </c>
      <c r="AH135">
        <v>0.17</v>
      </c>
      <c r="AI135">
        <v>21.4</v>
      </c>
      <c r="AL135">
        <v>2.93</v>
      </c>
      <c r="AM135">
        <v>2.4354561101549099E-2</v>
      </c>
      <c r="AN135">
        <v>2.83</v>
      </c>
      <c r="AO135">
        <v>116.2</v>
      </c>
      <c r="AR135">
        <v>25215.1462994836</v>
      </c>
      <c r="BF135">
        <v>7.3033707865168499E-3</v>
      </c>
      <c r="BG135">
        <v>1.43</v>
      </c>
      <c r="BI135">
        <v>195.8</v>
      </c>
      <c r="BJ135">
        <v>522.66665649414097</v>
      </c>
    </row>
    <row r="136" spans="1:62" x14ac:dyDescent="0.35">
      <c r="A136" s="2" t="s">
        <v>53</v>
      </c>
      <c r="B136" s="31">
        <v>33856</v>
      </c>
      <c r="C136" s="60"/>
      <c r="D136" s="60"/>
      <c r="E136" s="11"/>
      <c r="S136">
        <v>3.77</v>
      </c>
      <c r="T136">
        <v>465.44</v>
      </c>
      <c r="X136"/>
      <c r="AG136">
        <v>4.6961325966850802E-3</v>
      </c>
      <c r="AH136">
        <v>0.17</v>
      </c>
      <c r="AI136">
        <v>36.200000000000003</v>
      </c>
      <c r="AL136">
        <v>2.14</v>
      </c>
      <c r="AM136">
        <v>1.8013856812933E-2</v>
      </c>
      <c r="AN136">
        <v>1.56</v>
      </c>
      <c r="AO136">
        <v>86.6</v>
      </c>
      <c r="AR136">
        <v>24711.316397228598</v>
      </c>
      <c r="BF136">
        <v>4.5226130653266304E-3</v>
      </c>
      <c r="BG136">
        <v>1.35</v>
      </c>
      <c r="BI136">
        <v>298.5</v>
      </c>
      <c r="BJ136">
        <v>344.69166564941401</v>
      </c>
    </row>
    <row r="137" spans="1:62" x14ac:dyDescent="0.35">
      <c r="A137" s="2" t="s">
        <v>53</v>
      </c>
      <c r="B137" s="31">
        <v>33877</v>
      </c>
      <c r="C137" s="60"/>
      <c r="D137" s="60"/>
      <c r="E137" s="11"/>
      <c r="S137">
        <v>6.48</v>
      </c>
      <c r="T137">
        <v>1016.97</v>
      </c>
      <c r="X137"/>
      <c r="AG137">
        <v>4.2328042328042296E-3</v>
      </c>
      <c r="AH137">
        <v>0.32</v>
      </c>
      <c r="AI137">
        <v>75.599999999999994</v>
      </c>
      <c r="AL137">
        <v>1.57</v>
      </c>
      <c r="AM137">
        <v>1.2739571589628001E-2</v>
      </c>
      <c r="AN137">
        <v>1.1299999999999999</v>
      </c>
      <c r="AO137">
        <v>88.7</v>
      </c>
      <c r="AR137">
        <v>17700.112739571599</v>
      </c>
      <c r="BF137">
        <v>2.9475799698542998E-3</v>
      </c>
      <c r="BG137">
        <v>1.76</v>
      </c>
      <c r="BI137">
        <v>597.1</v>
      </c>
      <c r="BJ137">
        <v>493.055419921875</v>
      </c>
    </row>
    <row r="138" spans="1:62" x14ac:dyDescent="0.35">
      <c r="A138" s="2" t="s">
        <v>53</v>
      </c>
      <c r="B138" s="31">
        <v>33889</v>
      </c>
      <c r="C138" s="60"/>
      <c r="D138" s="60"/>
      <c r="E138" s="11"/>
      <c r="S138">
        <v>9.17</v>
      </c>
      <c r="T138">
        <v>1272.1300000000001</v>
      </c>
      <c r="X138"/>
      <c r="AC138">
        <v>306.19</v>
      </c>
      <c r="AG138">
        <v>4.3026706231453996E-3</v>
      </c>
      <c r="AH138">
        <v>0.57999999999999996</v>
      </c>
      <c r="AI138">
        <v>134.80000000000001</v>
      </c>
      <c r="AL138">
        <v>0.72</v>
      </c>
      <c r="AM138">
        <v>8.8607594936708899E-3</v>
      </c>
      <c r="AN138">
        <v>0.42</v>
      </c>
      <c r="AO138">
        <v>47.4</v>
      </c>
      <c r="AR138">
        <v>15189.873417721499</v>
      </c>
      <c r="BF138">
        <v>2.4185746533376298E-3</v>
      </c>
      <c r="BG138">
        <v>1.5</v>
      </c>
      <c r="BI138">
        <v>620.20000000000005</v>
      </c>
      <c r="BJ138">
        <v>287.569580078125</v>
      </c>
    </row>
    <row r="139" spans="1:62" x14ac:dyDescent="0.35">
      <c r="A139" s="2" t="s">
        <v>53</v>
      </c>
      <c r="B139" s="31">
        <v>33907</v>
      </c>
      <c r="C139" s="60"/>
      <c r="D139" s="60"/>
      <c r="E139" s="11"/>
      <c r="S139">
        <v>7.49</v>
      </c>
      <c r="T139">
        <v>1229.53</v>
      </c>
      <c r="X139">
        <v>1.3899999999999999E-2</v>
      </c>
      <c r="Y139">
        <v>4.0099999999999997E-2</v>
      </c>
      <c r="Z139">
        <v>5.76</v>
      </c>
      <c r="AA139">
        <v>10299.34</v>
      </c>
      <c r="AB139">
        <v>7.92</v>
      </c>
      <c r="AC139">
        <v>412.91</v>
      </c>
      <c r="AS139" t="s">
        <v>831</v>
      </c>
      <c r="AZ139">
        <v>90</v>
      </c>
      <c r="BI139">
        <v>431.7</v>
      </c>
      <c r="BJ139">
        <v>304.72207641601602</v>
      </c>
    </row>
    <row r="140" spans="1:62" x14ac:dyDescent="0.35">
      <c r="A140" s="2" t="s">
        <v>276</v>
      </c>
      <c r="B140" s="31">
        <v>33981</v>
      </c>
      <c r="C140" s="60"/>
      <c r="D140" s="60"/>
      <c r="E140" s="11"/>
      <c r="T140">
        <v>3.0270000000000001</v>
      </c>
      <c r="X140"/>
      <c r="AC140">
        <v>0</v>
      </c>
      <c r="AL140">
        <v>6.8699999999999997E-2</v>
      </c>
      <c r="AZ140">
        <v>12.57</v>
      </c>
    </row>
    <row r="141" spans="1:62" x14ac:dyDescent="0.35">
      <c r="A141" s="2" t="s">
        <v>276</v>
      </c>
      <c r="B141" s="31">
        <v>33991</v>
      </c>
      <c r="C141" s="60"/>
      <c r="D141" s="60"/>
      <c r="E141" s="11"/>
      <c r="T141">
        <v>10.95</v>
      </c>
      <c r="X141"/>
      <c r="AC141">
        <v>0</v>
      </c>
      <c r="AL141">
        <v>0.23719999999999999</v>
      </c>
      <c r="AZ141">
        <v>22.27</v>
      </c>
    </row>
    <row r="142" spans="1:62" x14ac:dyDescent="0.35">
      <c r="A142" s="2" t="s">
        <v>276</v>
      </c>
      <c r="B142" s="31">
        <v>34001</v>
      </c>
      <c r="C142" s="60"/>
      <c r="D142" s="60"/>
      <c r="E142" s="11"/>
      <c r="T142">
        <v>43.87</v>
      </c>
      <c r="X142"/>
      <c r="AC142">
        <v>0</v>
      </c>
      <c r="AL142">
        <v>0.86950000000000005</v>
      </c>
      <c r="AZ142">
        <v>25.47</v>
      </c>
    </row>
    <row r="143" spans="1:62" x14ac:dyDescent="0.35">
      <c r="A143" s="2" t="s">
        <v>276</v>
      </c>
      <c r="B143" s="31">
        <v>34009</v>
      </c>
      <c r="C143" s="60"/>
      <c r="D143" s="60"/>
      <c r="E143" s="11"/>
      <c r="T143">
        <v>95.3</v>
      </c>
      <c r="X143"/>
      <c r="AC143">
        <v>0</v>
      </c>
      <c r="AL143">
        <v>2.0950000000000002</v>
      </c>
      <c r="AZ143">
        <v>28.9</v>
      </c>
    </row>
    <row r="144" spans="1:62" x14ac:dyDescent="0.35">
      <c r="A144" s="2" t="s">
        <v>276</v>
      </c>
      <c r="B144" s="31">
        <v>34016</v>
      </c>
      <c r="C144" s="60"/>
      <c r="D144" s="60"/>
      <c r="E144" s="11"/>
      <c r="T144">
        <v>181.2</v>
      </c>
      <c r="X144"/>
      <c r="AC144">
        <v>0</v>
      </c>
      <c r="AL144">
        <v>3.5640000000000001</v>
      </c>
      <c r="AZ144">
        <v>30.87</v>
      </c>
    </row>
    <row r="145" spans="1:52" x14ac:dyDescent="0.35">
      <c r="A145" s="2" t="s">
        <v>276</v>
      </c>
      <c r="B145" s="31">
        <v>34023</v>
      </c>
      <c r="C145" s="60"/>
      <c r="D145" s="60"/>
      <c r="E145" s="11"/>
      <c r="T145">
        <v>250.3</v>
      </c>
      <c r="X145"/>
      <c r="AC145">
        <v>0</v>
      </c>
      <c r="AL145">
        <v>4.8310000000000004</v>
      </c>
      <c r="AZ145">
        <v>32.020000000000003</v>
      </c>
    </row>
    <row r="146" spans="1:52" x14ac:dyDescent="0.35">
      <c r="A146" s="2" t="s">
        <v>276</v>
      </c>
      <c r="B146" s="31">
        <v>34030</v>
      </c>
      <c r="C146" s="60"/>
      <c r="D146" s="60"/>
      <c r="E146" s="11"/>
      <c r="T146">
        <v>365.1</v>
      </c>
      <c r="X146"/>
      <c r="AC146">
        <v>0</v>
      </c>
      <c r="AL146">
        <v>6.13</v>
      </c>
      <c r="AZ146">
        <v>32.17</v>
      </c>
    </row>
    <row r="147" spans="1:52" x14ac:dyDescent="0.35">
      <c r="A147" s="2" t="s">
        <v>276</v>
      </c>
      <c r="B147" s="31">
        <v>34037</v>
      </c>
      <c r="C147" s="60"/>
      <c r="D147" s="60"/>
      <c r="E147" s="11"/>
      <c r="T147">
        <v>510.2</v>
      </c>
      <c r="X147"/>
      <c r="AC147">
        <v>0</v>
      </c>
      <c r="AL147">
        <v>5.8120000000000003</v>
      </c>
      <c r="AZ147">
        <v>40.07</v>
      </c>
    </row>
    <row r="148" spans="1:52" x14ac:dyDescent="0.35">
      <c r="A148" s="2" t="s">
        <v>276</v>
      </c>
      <c r="B148" s="31">
        <v>34044</v>
      </c>
      <c r="C148" s="60"/>
      <c r="D148" s="60"/>
      <c r="E148" s="11"/>
      <c r="T148">
        <v>604.5</v>
      </c>
      <c r="X148"/>
      <c r="AC148">
        <v>0</v>
      </c>
      <c r="AZ148">
        <v>53.07</v>
      </c>
    </row>
    <row r="149" spans="1:52" x14ac:dyDescent="0.35">
      <c r="A149" s="2" t="s">
        <v>276</v>
      </c>
      <c r="B149" s="31">
        <v>34051</v>
      </c>
      <c r="C149" s="60"/>
      <c r="D149" s="60"/>
      <c r="E149" s="11"/>
      <c r="T149">
        <v>795.5</v>
      </c>
      <c r="X149"/>
      <c r="AC149">
        <v>0</v>
      </c>
      <c r="AZ149">
        <v>65.27</v>
      </c>
    </row>
    <row r="150" spans="1:52" x14ac:dyDescent="0.35">
      <c r="A150" s="2" t="s">
        <v>276</v>
      </c>
      <c r="B150" s="31">
        <v>34059</v>
      </c>
      <c r="C150" s="60"/>
      <c r="D150" s="60"/>
      <c r="E150" s="11"/>
      <c r="T150">
        <v>1091.7</v>
      </c>
      <c r="X150"/>
      <c r="AC150">
        <v>25.75</v>
      </c>
      <c r="AL150">
        <v>4.7279999999999998</v>
      </c>
      <c r="AZ150">
        <v>72.900000000000006</v>
      </c>
    </row>
    <row r="151" spans="1:52" x14ac:dyDescent="0.35">
      <c r="A151" s="2" t="s">
        <v>276</v>
      </c>
      <c r="B151" s="31">
        <v>34066</v>
      </c>
      <c r="C151" s="60"/>
      <c r="D151" s="60"/>
      <c r="E151" s="11"/>
      <c r="T151">
        <v>1340.2</v>
      </c>
      <c r="X151"/>
      <c r="AC151">
        <v>108.7</v>
      </c>
      <c r="AL151">
        <v>4.6239999999999997</v>
      </c>
      <c r="AZ151">
        <v>82.45</v>
      </c>
    </row>
    <row r="152" spans="1:52" x14ac:dyDescent="0.35">
      <c r="A152" s="2" t="s">
        <v>276</v>
      </c>
      <c r="B152" s="31">
        <v>34073</v>
      </c>
      <c r="C152" s="60"/>
      <c r="D152" s="60"/>
      <c r="E152" s="11"/>
      <c r="T152">
        <v>1554.9</v>
      </c>
      <c r="X152"/>
      <c r="AC152">
        <v>291.2</v>
      </c>
      <c r="AL152">
        <v>4.5910000000000002</v>
      </c>
      <c r="AZ152">
        <v>85.3</v>
      </c>
    </row>
    <row r="153" spans="1:52" x14ac:dyDescent="0.35">
      <c r="A153" s="2" t="s">
        <v>276</v>
      </c>
      <c r="B153" s="31">
        <v>34080</v>
      </c>
      <c r="C153" s="60"/>
      <c r="D153" s="60"/>
      <c r="E153" s="11"/>
      <c r="T153">
        <v>1921.3</v>
      </c>
      <c r="X153"/>
      <c r="AC153">
        <v>562.9</v>
      </c>
      <c r="AL153">
        <v>3.9249999999999998</v>
      </c>
      <c r="AZ153">
        <v>86.85</v>
      </c>
    </row>
    <row r="154" spans="1:52" x14ac:dyDescent="0.35">
      <c r="A154" s="2" t="s">
        <v>276</v>
      </c>
      <c r="B154" s="31">
        <v>34087</v>
      </c>
      <c r="C154" s="60"/>
      <c r="D154" s="60"/>
      <c r="E154" s="11"/>
      <c r="T154">
        <v>1881.4</v>
      </c>
      <c r="X154"/>
      <c r="AC154">
        <v>724.9</v>
      </c>
      <c r="AL154">
        <v>1.7829999999999999</v>
      </c>
      <c r="AZ154">
        <v>88.45</v>
      </c>
    </row>
    <row r="155" spans="1:52" x14ac:dyDescent="0.35">
      <c r="A155" s="2" t="s">
        <v>276</v>
      </c>
      <c r="B155" s="31">
        <v>34094</v>
      </c>
      <c r="C155" s="60"/>
      <c r="D155" s="60"/>
      <c r="E155" s="11"/>
      <c r="T155">
        <v>1711.6</v>
      </c>
      <c r="X155"/>
      <c r="AC155">
        <v>755.1</v>
      </c>
      <c r="AL155">
        <v>0.20250000000000001</v>
      </c>
      <c r="AZ155">
        <v>89.92</v>
      </c>
    </row>
    <row r="156" spans="1:52" x14ac:dyDescent="0.35">
      <c r="A156" s="2" t="s">
        <v>276</v>
      </c>
      <c r="B156" s="31">
        <v>34101</v>
      </c>
      <c r="C156" s="60"/>
      <c r="D156" s="60"/>
      <c r="E156" s="11"/>
      <c r="T156">
        <v>2069.5</v>
      </c>
      <c r="X156"/>
      <c r="AC156">
        <v>900.8</v>
      </c>
      <c r="AL156">
        <v>8.9999999999999993E-3</v>
      </c>
      <c r="AZ156">
        <v>93</v>
      </c>
    </row>
    <row r="157" spans="1:52" x14ac:dyDescent="0.35">
      <c r="A157" s="2" t="s">
        <v>276</v>
      </c>
      <c r="B157" s="31">
        <v>34108</v>
      </c>
      <c r="C157" s="60"/>
      <c r="D157" s="60"/>
      <c r="E157" s="11"/>
      <c r="T157">
        <v>1552.3</v>
      </c>
      <c r="X157"/>
      <c r="Y157">
        <v>4.6450000000000005E-2</v>
      </c>
      <c r="AA157">
        <v>15821.3132400431</v>
      </c>
      <c r="AC157">
        <v>734.9</v>
      </c>
      <c r="AL157">
        <v>0</v>
      </c>
      <c r="AS157" t="s">
        <v>831</v>
      </c>
      <c r="AZ157">
        <v>93</v>
      </c>
    </row>
    <row r="158" spans="1:52" x14ac:dyDescent="0.35">
      <c r="A158" s="2" t="s">
        <v>278</v>
      </c>
      <c r="B158" s="31">
        <v>33981</v>
      </c>
      <c r="C158" s="60"/>
      <c r="D158" s="60"/>
      <c r="E158" s="11"/>
      <c r="T158">
        <v>3.117</v>
      </c>
      <c r="X158"/>
      <c r="AC158">
        <v>0</v>
      </c>
      <c r="AL158">
        <v>7.2700000000000001E-2</v>
      </c>
      <c r="AZ158">
        <v>12.42</v>
      </c>
    </row>
    <row r="159" spans="1:52" x14ac:dyDescent="0.35">
      <c r="A159" s="2" t="s">
        <v>278</v>
      </c>
      <c r="B159" s="31">
        <v>33991</v>
      </c>
      <c r="C159" s="60"/>
      <c r="D159" s="60"/>
      <c r="E159" s="11"/>
      <c r="T159">
        <v>12.2</v>
      </c>
      <c r="X159"/>
      <c r="AC159">
        <v>0</v>
      </c>
      <c r="AL159">
        <v>0.2712</v>
      </c>
      <c r="AZ159">
        <v>22.37</v>
      </c>
    </row>
    <row r="160" spans="1:52" x14ac:dyDescent="0.35">
      <c r="A160" s="2" t="s">
        <v>278</v>
      </c>
      <c r="B160" s="31">
        <v>34001</v>
      </c>
      <c r="C160" s="60"/>
      <c r="D160" s="60"/>
      <c r="E160" s="11"/>
      <c r="T160">
        <v>45.56</v>
      </c>
      <c r="X160"/>
      <c r="AC160">
        <v>0</v>
      </c>
      <c r="AL160">
        <v>0.92249999999999999</v>
      </c>
      <c r="AZ160">
        <v>25.57</v>
      </c>
    </row>
    <row r="161" spans="1:52" x14ac:dyDescent="0.35">
      <c r="A161" s="2" t="s">
        <v>278</v>
      </c>
      <c r="B161" s="31">
        <v>34009</v>
      </c>
      <c r="C161" s="60"/>
      <c r="D161" s="60"/>
      <c r="E161" s="11"/>
      <c r="T161">
        <v>88.95</v>
      </c>
      <c r="X161"/>
      <c r="AC161">
        <v>0</v>
      </c>
      <c r="AL161">
        <v>1.946</v>
      </c>
      <c r="AZ161">
        <v>28.17</v>
      </c>
    </row>
    <row r="162" spans="1:52" x14ac:dyDescent="0.35">
      <c r="A162" s="2" t="s">
        <v>278</v>
      </c>
      <c r="B162" s="31">
        <v>34016</v>
      </c>
      <c r="C162" s="60"/>
      <c r="D162" s="60"/>
      <c r="E162" s="11"/>
      <c r="T162">
        <v>177.5</v>
      </c>
      <c r="X162"/>
      <c r="AC162">
        <v>0</v>
      </c>
      <c r="AL162">
        <v>3.48</v>
      </c>
      <c r="AZ162">
        <v>30.8</v>
      </c>
    </row>
    <row r="163" spans="1:52" x14ac:dyDescent="0.35">
      <c r="A163" s="2" t="s">
        <v>278</v>
      </c>
      <c r="B163" s="31">
        <v>34023</v>
      </c>
      <c r="C163" s="60"/>
      <c r="D163" s="60"/>
      <c r="E163" s="11"/>
      <c r="T163">
        <v>270.39999999999998</v>
      </c>
      <c r="X163"/>
      <c r="AC163">
        <v>0</v>
      </c>
      <c r="AL163">
        <v>5.3129999999999997</v>
      </c>
      <c r="AZ163">
        <v>31.92</v>
      </c>
    </row>
    <row r="164" spans="1:52" x14ac:dyDescent="0.35">
      <c r="A164" s="2" t="s">
        <v>278</v>
      </c>
      <c r="B164" s="31">
        <v>34030</v>
      </c>
      <c r="C164" s="60"/>
      <c r="D164" s="60"/>
      <c r="E164" s="11"/>
      <c r="T164">
        <v>359.2</v>
      </c>
      <c r="X164"/>
      <c r="AC164">
        <v>0</v>
      </c>
      <c r="AL164">
        <v>5.9569999999999999</v>
      </c>
      <c r="AZ164">
        <v>32.32</v>
      </c>
    </row>
    <row r="165" spans="1:52" x14ac:dyDescent="0.35">
      <c r="A165" s="2" t="s">
        <v>278</v>
      </c>
      <c r="B165" s="31">
        <v>34037</v>
      </c>
      <c r="C165" s="60"/>
      <c r="D165" s="60"/>
      <c r="E165" s="11"/>
      <c r="T165">
        <v>527.20000000000005</v>
      </c>
      <c r="X165"/>
      <c r="AC165">
        <v>0</v>
      </c>
      <c r="AL165">
        <v>6.7050000000000001</v>
      </c>
      <c r="AZ165">
        <v>40</v>
      </c>
    </row>
    <row r="166" spans="1:52" x14ac:dyDescent="0.35">
      <c r="A166" s="2" t="s">
        <v>278</v>
      </c>
      <c r="B166" s="31">
        <v>34044</v>
      </c>
      <c r="C166" s="60"/>
      <c r="D166" s="60"/>
      <c r="E166" s="11"/>
      <c r="T166">
        <v>616.6</v>
      </c>
      <c r="X166"/>
      <c r="AC166">
        <v>0</v>
      </c>
      <c r="AZ166">
        <v>52.57</v>
      </c>
    </row>
    <row r="167" spans="1:52" x14ac:dyDescent="0.35">
      <c r="A167" s="2" t="s">
        <v>278</v>
      </c>
      <c r="B167" s="31">
        <v>34051</v>
      </c>
      <c r="C167" s="60"/>
      <c r="D167" s="60"/>
      <c r="E167" s="11"/>
      <c r="T167">
        <v>757.4</v>
      </c>
      <c r="X167"/>
      <c r="AC167">
        <v>0</v>
      </c>
      <c r="AZ167">
        <v>62.22</v>
      </c>
    </row>
    <row r="168" spans="1:52" x14ac:dyDescent="0.35">
      <c r="A168" s="2" t="s">
        <v>278</v>
      </c>
      <c r="B168" s="31">
        <v>34059</v>
      </c>
      <c r="C168" s="60"/>
      <c r="D168" s="60"/>
      <c r="E168" s="11"/>
      <c r="T168">
        <v>1184.4000000000001</v>
      </c>
      <c r="X168"/>
      <c r="AC168">
        <v>16.77</v>
      </c>
      <c r="AL168">
        <v>6.4290000000000003</v>
      </c>
      <c r="AZ168">
        <v>72.7</v>
      </c>
    </row>
    <row r="169" spans="1:52" x14ac:dyDescent="0.35">
      <c r="A169" s="2" t="s">
        <v>278</v>
      </c>
      <c r="B169" s="31">
        <v>34066</v>
      </c>
      <c r="C169" s="60"/>
      <c r="D169" s="60"/>
      <c r="E169" s="11"/>
      <c r="T169">
        <v>1395.1</v>
      </c>
      <c r="X169"/>
      <c r="AC169">
        <v>78.25</v>
      </c>
      <c r="AL169">
        <v>5.7450000000000001</v>
      </c>
      <c r="AZ169">
        <v>82.97</v>
      </c>
    </row>
    <row r="170" spans="1:52" x14ac:dyDescent="0.35">
      <c r="A170" s="2" t="s">
        <v>278</v>
      </c>
      <c r="B170" s="31">
        <v>34073</v>
      </c>
      <c r="C170" s="60"/>
      <c r="D170" s="60"/>
      <c r="E170" s="11"/>
      <c r="T170">
        <v>1573.5</v>
      </c>
      <c r="X170"/>
      <c r="AC170">
        <v>228.5</v>
      </c>
      <c r="AL170">
        <v>5.6529999999999996</v>
      </c>
      <c r="AZ170">
        <v>85.15</v>
      </c>
    </row>
    <row r="171" spans="1:52" x14ac:dyDescent="0.35">
      <c r="A171" s="2" t="s">
        <v>278</v>
      </c>
      <c r="B171" s="31">
        <v>34080</v>
      </c>
      <c r="C171" s="60"/>
      <c r="D171" s="60"/>
      <c r="E171" s="11"/>
      <c r="T171">
        <v>1952.4</v>
      </c>
      <c r="X171"/>
      <c r="AC171">
        <v>479.6</v>
      </c>
      <c r="AL171">
        <v>5.8819999999999997</v>
      </c>
      <c r="AZ171">
        <v>86.92</v>
      </c>
    </row>
    <row r="172" spans="1:52" x14ac:dyDescent="0.35">
      <c r="A172" s="2" t="s">
        <v>278</v>
      </c>
      <c r="B172" s="31">
        <v>34087</v>
      </c>
      <c r="C172" s="60"/>
      <c r="D172" s="60"/>
      <c r="E172" s="11"/>
      <c r="T172">
        <v>1807.5</v>
      </c>
      <c r="X172"/>
      <c r="AC172">
        <v>616.9</v>
      </c>
      <c r="AL172">
        <v>4.2859999999999996</v>
      </c>
      <c r="AZ172">
        <v>88.39</v>
      </c>
    </row>
    <row r="173" spans="1:52" x14ac:dyDescent="0.35">
      <c r="A173" s="2" t="s">
        <v>278</v>
      </c>
      <c r="B173" s="31">
        <v>34094</v>
      </c>
      <c r="C173" s="60"/>
      <c r="D173" s="60"/>
      <c r="E173" s="11"/>
      <c r="T173">
        <v>2185.6999999999998</v>
      </c>
      <c r="X173"/>
      <c r="AC173">
        <v>919.6</v>
      </c>
      <c r="AL173">
        <v>2.5920000000000001</v>
      </c>
      <c r="AZ173">
        <v>88.97</v>
      </c>
    </row>
    <row r="174" spans="1:52" x14ac:dyDescent="0.35">
      <c r="A174" s="2" t="s">
        <v>278</v>
      </c>
      <c r="B174" s="31">
        <v>34101</v>
      </c>
      <c r="C174" s="60"/>
      <c r="D174" s="60"/>
      <c r="E174" s="11"/>
      <c r="T174">
        <v>2081.6999999999998</v>
      </c>
      <c r="X174"/>
      <c r="AC174">
        <v>853.4</v>
      </c>
      <c r="AL174">
        <v>0.23269999999999999</v>
      </c>
      <c r="AZ174">
        <v>92.52</v>
      </c>
    </row>
    <row r="175" spans="1:52" x14ac:dyDescent="0.35">
      <c r="A175" s="2" t="s">
        <v>278</v>
      </c>
      <c r="B175" s="31">
        <v>34108</v>
      </c>
      <c r="C175" s="60"/>
      <c r="D175" s="60"/>
      <c r="E175" s="11"/>
      <c r="T175">
        <v>1983.2</v>
      </c>
      <c r="X175"/>
      <c r="Y175">
        <v>4.7130000000000005E-2</v>
      </c>
      <c r="AA175">
        <v>19452.5779758116</v>
      </c>
      <c r="AC175">
        <v>916.8</v>
      </c>
      <c r="AL175">
        <v>2.1700000000000001E-2</v>
      </c>
      <c r="AS175" t="s">
        <v>831</v>
      </c>
      <c r="AZ175">
        <v>93</v>
      </c>
    </row>
    <row r="176" spans="1:52" x14ac:dyDescent="0.35">
      <c r="A176" s="2" t="s">
        <v>275</v>
      </c>
      <c r="B176" s="31">
        <v>33981</v>
      </c>
      <c r="C176" s="60"/>
      <c r="D176" s="60"/>
      <c r="E176" s="11"/>
      <c r="T176">
        <v>3.3479999999999999</v>
      </c>
      <c r="X176"/>
      <c r="AC176">
        <v>0</v>
      </c>
      <c r="AL176">
        <v>7.6200000000000004E-2</v>
      </c>
      <c r="AZ176">
        <v>12.72</v>
      </c>
    </row>
    <row r="177" spans="1:52" x14ac:dyDescent="0.35">
      <c r="A177" s="2" t="s">
        <v>275</v>
      </c>
      <c r="B177" s="31">
        <v>33991</v>
      </c>
      <c r="C177" s="60"/>
      <c r="D177" s="60"/>
      <c r="E177" s="11"/>
      <c r="T177">
        <v>11.65</v>
      </c>
      <c r="X177"/>
      <c r="AC177">
        <v>0</v>
      </c>
      <c r="AL177">
        <v>0.26369999999999999</v>
      </c>
      <c r="AZ177">
        <v>22.45</v>
      </c>
    </row>
    <row r="178" spans="1:52" x14ac:dyDescent="0.35">
      <c r="A178" s="2" t="s">
        <v>275</v>
      </c>
      <c r="B178" s="31">
        <v>34001</v>
      </c>
      <c r="C178" s="60"/>
      <c r="D178" s="60"/>
      <c r="E178" s="11"/>
      <c r="T178">
        <v>41.12</v>
      </c>
      <c r="X178"/>
      <c r="AC178">
        <v>0</v>
      </c>
      <c r="AL178">
        <v>0.85219999999999996</v>
      </c>
      <c r="AZ178">
        <v>25.02</v>
      </c>
    </row>
    <row r="179" spans="1:52" x14ac:dyDescent="0.35">
      <c r="A179" s="2" t="s">
        <v>275</v>
      </c>
      <c r="B179" s="31">
        <v>34009</v>
      </c>
      <c r="C179" s="60"/>
      <c r="D179" s="60"/>
      <c r="E179" s="11"/>
      <c r="T179">
        <v>81.66</v>
      </c>
      <c r="X179"/>
      <c r="AC179">
        <v>0</v>
      </c>
      <c r="AL179">
        <v>1.823</v>
      </c>
      <c r="AZ179">
        <v>27.72</v>
      </c>
    </row>
    <row r="180" spans="1:52" x14ac:dyDescent="0.35">
      <c r="A180" s="2" t="s">
        <v>275</v>
      </c>
      <c r="B180" s="31">
        <v>34016</v>
      </c>
      <c r="C180" s="60"/>
      <c r="D180" s="60"/>
      <c r="E180" s="11"/>
      <c r="T180">
        <v>164.2</v>
      </c>
      <c r="X180"/>
      <c r="AC180">
        <v>0</v>
      </c>
      <c r="AL180">
        <v>3.3210000000000002</v>
      </c>
      <c r="AZ180">
        <v>31.17</v>
      </c>
    </row>
    <row r="181" spans="1:52" x14ac:dyDescent="0.35">
      <c r="A181" s="2" t="s">
        <v>275</v>
      </c>
      <c r="B181" s="31">
        <v>34023</v>
      </c>
      <c r="C181" s="60"/>
      <c r="D181" s="60"/>
      <c r="E181" s="11"/>
      <c r="T181">
        <v>239.8</v>
      </c>
      <c r="X181"/>
      <c r="AC181">
        <v>0</v>
      </c>
      <c r="AL181">
        <v>4.9450000000000003</v>
      </c>
      <c r="AZ181">
        <v>32.049999999999997</v>
      </c>
    </row>
    <row r="182" spans="1:52" x14ac:dyDescent="0.35">
      <c r="A182" s="2" t="s">
        <v>275</v>
      </c>
      <c r="B182" s="31">
        <v>34030</v>
      </c>
      <c r="C182" s="60"/>
      <c r="D182" s="60"/>
      <c r="E182" s="11"/>
      <c r="T182">
        <v>311.3</v>
      </c>
      <c r="X182"/>
      <c r="AC182">
        <v>0</v>
      </c>
      <c r="AL182">
        <v>5.3760000000000003</v>
      </c>
      <c r="AZ182">
        <v>32.200000000000003</v>
      </c>
    </row>
    <row r="183" spans="1:52" x14ac:dyDescent="0.35">
      <c r="A183" s="2" t="s">
        <v>275</v>
      </c>
      <c r="B183" s="31">
        <v>34037</v>
      </c>
      <c r="C183" s="60"/>
      <c r="D183" s="60"/>
      <c r="E183" s="11"/>
      <c r="T183">
        <v>456.1</v>
      </c>
      <c r="X183"/>
      <c r="AC183">
        <v>0</v>
      </c>
      <c r="AL183">
        <v>5.5259999999999998</v>
      </c>
      <c r="AZ183">
        <v>38.57</v>
      </c>
    </row>
    <row r="184" spans="1:52" x14ac:dyDescent="0.35">
      <c r="A184" s="2" t="s">
        <v>275</v>
      </c>
      <c r="B184" s="31">
        <v>34044</v>
      </c>
      <c r="C184" s="60"/>
      <c r="D184" s="60"/>
      <c r="E184" s="11"/>
      <c r="T184">
        <v>535.9</v>
      </c>
      <c r="X184"/>
      <c r="AC184">
        <v>0</v>
      </c>
      <c r="AL184">
        <v>8.0739999999999998</v>
      </c>
      <c r="AZ184">
        <v>49.77</v>
      </c>
    </row>
    <row r="185" spans="1:52" x14ac:dyDescent="0.35">
      <c r="A185" s="2" t="s">
        <v>275</v>
      </c>
      <c r="B185" s="31">
        <v>34051</v>
      </c>
      <c r="C185" s="60"/>
      <c r="D185" s="60"/>
      <c r="E185" s="11"/>
      <c r="T185">
        <v>637.79999999999995</v>
      </c>
      <c r="X185"/>
      <c r="AC185">
        <v>0</v>
      </c>
      <c r="AZ185">
        <v>61.4</v>
      </c>
    </row>
    <row r="186" spans="1:52" x14ac:dyDescent="0.35">
      <c r="A186" s="2" t="s">
        <v>275</v>
      </c>
      <c r="B186" s="31">
        <v>34059</v>
      </c>
      <c r="C186" s="60"/>
      <c r="D186" s="60"/>
      <c r="E186" s="11"/>
      <c r="T186">
        <v>899.6</v>
      </c>
      <c r="X186"/>
      <c r="AC186">
        <v>12.78</v>
      </c>
      <c r="AL186">
        <v>5.2939999999999996</v>
      </c>
      <c r="AZ186">
        <v>71.819999999999993</v>
      </c>
    </row>
    <row r="187" spans="1:52" x14ac:dyDescent="0.35">
      <c r="A187" s="2" t="s">
        <v>275</v>
      </c>
      <c r="B187" s="31">
        <v>34066</v>
      </c>
      <c r="C187" s="60"/>
      <c r="D187" s="60"/>
      <c r="E187" s="11"/>
      <c r="T187">
        <v>1112.7</v>
      </c>
      <c r="X187"/>
      <c r="AC187">
        <v>59.48</v>
      </c>
      <c r="AL187">
        <v>5.1580000000000004</v>
      </c>
      <c r="AZ187">
        <v>82.32</v>
      </c>
    </row>
    <row r="188" spans="1:52" x14ac:dyDescent="0.35">
      <c r="A188" s="2" t="s">
        <v>275</v>
      </c>
      <c r="B188" s="31">
        <v>34073</v>
      </c>
      <c r="C188" s="60"/>
      <c r="D188" s="60"/>
      <c r="E188" s="11"/>
      <c r="T188">
        <v>1206.9000000000001</v>
      </c>
      <c r="X188"/>
      <c r="AC188">
        <v>172.2</v>
      </c>
      <c r="AL188">
        <v>4.1230000000000002</v>
      </c>
      <c r="AZ188">
        <v>84.07</v>
      </c>
    </row>
    <row r="189" spans="1:52" x14ac:dyDescent="0.35">
      <c r="A189" s="2" t="s">
        <v>275</v>
      </c>
      <c r="B189" s="31">
        <v>34080</v>
      </c>
      <c r="C189" s="60"/>
      <c r="D189" s="60"/>
      <c r="E189" s="11"/>
      <c r="T189">
        <v>1435.7</v>
      </c>
      <c r="X189"/>
      <c r="AC189">
        <v>364.1</v>
      </c>
      <c r="AL189">
        <v>3.403</v>
      </c>
      <c r="AZ189">
        <v>86.25</v>
      </c>
    </row>
    <row r="190" spans="1:52" x14ac:dyDescent="0.35">
      <c r="A190" s="2" t="s">
        <v>275</v>
      </c>
      <c r="B190" s="31">
        <v>34087</v>
      </c>
      <c r="C190" s="60"/>
      <c r="D190" s="60"/>
      <c r="E190" s="11"/>
      <c r="T190">
        <v>1519.5</v>
      </c>
      <c r="X190"/>
      <c r="AC190">
        <v>534.79999999999995</v>
      </c>
      <c r="AL190">
        <v>2.2160000000000002</v>
      </c>
      <c r="AZ190">
        <v>87.07</v>
      </c>
    </row>
    <row r="191" spans="1:52" x14ac:dyDescent="0.35">
      <c r="A191" s="2" t="s">
        <v>275</v>
      </c>
      <c r="B191" s="31">
        <v>34094</v>
      </c>
      <c r="C191" s="60"/>
      <c r="D191" s="60"/>
      <c r="E191" s="11"/>
      <c r="T191">
        <v>1522</v>
      </c>
      <c r="X191"/>
      <c r="AC191">
        <v>637.79999999999995</v>
      </c>
      <c r="AL191">
        <v>0.6552</v>
      </c>
      <c r="AZ191">
        <v>88.62</v>
      </c>
    </row>
    <row r="192" spans="1:52" x14ac:dyDescent="0.35">
      <c r="A192" s="2" t="s">
        <v>275</v>
      </c>
      <c r="B192" s="31">
        <v>34101</v>
      </c>
      <c r="C192" s="60"/>
      <c r="D192" s="60"/>
      <c r="E192" s="11"/>
      <c r="T192">
        <v>1540.9</v>
      </c>
      <c r="X192"/>
      <c r="AC192">
        <v>668.8</v>
      </c>
      <c r="AL192">
        <v>5.7000000000000002E-2</v>
      </c>
      <c r="AZ192">
        <v>92.95</v>
      </c>
    </row>
    <row r="193" spans="1:52" x14ac:dyDescent="0.35">
      <c r="A193" s="2" t="s">
        <v>275</v>
      </c>
      <c r="B193" s="31">
        <v>34108</v>
      </c>
      <c r="C193" s="60"/>
      <c r="D193" s="60"/>
      <c r="E193" s="11"/>
      <c r="T193">
        <v>1491.3</v>
      </c>
      <c r="X193"/>
      <c r="AC193">
        <v>676.8</v>
      </c>
      <c r="AL193">
        <v>6.9999999999999999E-4</v>
      </c>
      <c r="AS193" t="s">
        <v>831</v>
      </c>
      <c r="AZ193">
        <v>93</v>
      </c>
    </row>
    <row r="194" spans="1:52" x14ac:dyDescent="0.35">
      <c r="A194" s="2" t="s">
        <v>277</v>
      </c>
      <c r="B194" s="31">
        <v>33981</v>
      </c>
      <c r="C194" s="60"/>
      <c r="D194" s="60"/>
      <c r="E194" s="11"/>
      <c r="T194">
        <v>3.145</v>
      </c>
      <c r="X194"/>
      <c r="AC194">
        <v>0</v>
      </c>
      <c r="AL194">
        <v>7.0499999999999993E-2</v>
      </c>
      <c r="AZ194">
        <v>12.77</v>
      </c>
    </row>
    <row r="195" spans="1:52" x14ac:dyDescent="0.35">
      <c r="A195" s="2" t="s">
        <v>277</v>
      </c>
      <c r="B195" s="31">
        <v>33991</v>
      </c>
      <c r="C195" s="60"/>
      <c r="D195" s="60"/>
      <c r="E195" s="11"/>
      <c r="T195">
        <v>11.09</v>
      </c>
      <c r="X195"/>
      <c r="AC195">
        <v>0</v>
      </c>
      <c r="AL195">
        <v>0.25750000000000001</v>
      </c>
      <c r="AZ195">
        <v>22.25</v>
      </c>
    </row>
    <row r="196" spans="1:52" x14ac:dyDescent="0.35">
      <c r="A196" s="2" t="s">
        <v>277</v>
      </c>
      <c r="B196" s="31">
        <v>34001</v>
      </c>
      <c r="C196" s="60"/>
      <c r="D196" s="60"/>
      <c r="E196" s="11"/>
      <c r="T196">
        <v>39.700000000000003</v>
      </c>
      <c r="X196"/>
      <c r="AC196">
        <v>0</v>
      </c>
      <c r="AL196">
        <v>0.83499999999999996</v>
      </c>
      <c r="AZ196">
        <v>24.97</v>
      </c>
    </row>
    <row r="197" spans="1:52" x14ac:dyDescent="0.35">
      <c r="A197" s="2" t="s">
        <v>277</v>
      </c>
      <c r="B197" s="31">
        <v>34009</v>
      </c>
      <c r="C197" s="60"/>
      <c r="D197" s="60"/>
      <c r="E197" s="11"/>
      <c r="T197">
        <v>75.72</v>
      </c>
      <c r="X197"/>
      <c r="AC197">
        <v>0</v>
      </c>
      <c r="AL197">
        <v>1.7170000000000001</v>
      </c>
      <c r="AZ197">
        <v>28.02</v>
      </c>
    </row>
    <row r="198" spans="1:52" x14ac:dyDescent="0.35">
      <c r="A198" s="2" t="s">
        <v>277</v>
      </c>
      <c r="B198" s="31">
        <v>34016</v>
      </c>
      <c r="C198" s="60"/>
      <c r="D198" s="60"/>
      <c r="E198" s="11"/>
      <c r="T198">
        <v>166.9</v>
      </c>
      <c r="X198"/>
      <c r="AC198">
        <v>0</v>
      </c>
      <c r="AL198">
        <v>3.4830000000000001</v>
      </c>
      <c r="AZ198">
        <v>30.92</v>
      </c>
    </row>
    <row r="199" spans="1:52" x14ac:dyDescent="0.35">
      <c r="A199" s="2" t="s">
        <v>277</v>
      </c>
      <c r="B199" s="31">
        <v>34023</v>
      </c>
      <c r="C199" s="60"/>
      <c r="D199" s="60"/>
      <c r="E199" s="11"/>
      <c r="T199">
        <v>225.6</v>
      </c>
      <c r="X199"/>
      <c r="AC199">
        <v>0</v>
      </c>
      <c r="AL199">
        <v>4.9390000000000001</v>
      </c>
      <c r="AZ199">
        <v>32</v>
      </c>
    </row>
    <row r="200" spans="1:52" x14ac:dyDescent="0.35">
      <c r="A200" s="2" t="s">
        <v>277</v>
      </c>
      <c r="B200" s="31">
        <v>34030</v>
      </c>
      <c r="C200" s="60"/>
      <c r="D200" s="60"/>
      <c r="E200" s="11"/>
      <c r="T200">
        <v>321</v>
      </c>
      <c r="X200"/>
      <c r="AC200">
        <v>0</v>
      </c>
      <c r="AL200">
        <v>5.42</v>
      </c>
      <c r="AZ200">
        <v>32.119999999999997</v>
      </c>
    </row>
    <row r="201" spans="1:52" x14ac:dyDescent="0.35">
      <c r="A201" s="2" t="s">
        <v>277</v>
      </c>
      <c r="B201" s="31">
        <v>34037</v>
      </c>
      <c r="C201" s="60"/>
      <c r="D201" s="60"/>
      <c r="E201" s="11"/>
      <c r="T201">
        <v>464.7</v>
      </c>
      <c r="X201"/>
      <c r="AC201">
        <v>0</v>
      </c>
      <c r="AL201">
        <v>5.7080000000000002</v>
      </c>
      <c r="AZ201">
        <v>38.299999999999997</v>
      </c>
    </row>
    <row r="202" spans="1:52" x14ac:dyDescent="0.35">
      <c r="A202" s="2" t="s">
        <v>277</v>
      </c>
      <c r="B202" s="31">
        <v>34044</v>
      </c>
      <c r="C202" s="60"/>
      <c r="D202" s="60"/>
      <c r="E202" s="11"/>
      <c r="T202">
        <v>541.5</v>
      </c>
      <c r="X202"/>
      <c r="AC202">
        <v>0</v>
      </c>
      <c r="AL202">
        <v>6.9489999999999998</v>
      </c>
      <c r="AZ202">
        <v>47.72</v>
      </c>
    </row>
    <row r="203" spans="1:52" x14ac:dyDescent="0.35">
      <c r="A203" s="2" t="s">
        <v>277</v>
      </c>
      <c r="B203" s="31">
        <v>34051</v>
      </c>
      <c r="C203" s="60"/>
      <c r="D203" s="60"/>
      <c r="E203" s="11"/>
      <c r="T203">
        <v>637.5</v>
      </c>
      <c r="X203"/>
      <c r="AC203">
        <v>0</v>
      </c>
      <c r="AZ203">
        <v>58.52</v>
      </c>
    </row>
    <row r="204" spans="1:52" x14ac:dyDescent="0.35">
      <c r="A204" s="2" t="s">
        <v>277</v>
      </c>
      <c r="B204" s="31">
        <v>34059</v>
      </c>
      <c r="C204" s="60"/>
      <c r="D204" s="60"/>
      <c r="E204" s="11"/>
      <c r="T204">
        <v>1027.8</v>
      </c>
      <c r="X204"/>
      <c r="AC204">
        <v>5.7949999999999999</v>
      </c>
      <c r="AL204">
        <v>6.2</v>
      </c>
      <c r="AZ204">
        <v>71.22</v>
      </c>
    </row>
    <row r="205" spans="1:52" x14ac:dyDescent="0.35">
      <c r="A205" s="2" t="s">
        <v>277</v>
      </c>
      <c r="B205" s="31">
        <v>34066</v>
      </c>
      <c r="C205" s="60"/>
      <c r="D205" s="60"/>
      <c r="E205" s="11"/>
      <c r="T205">
        <v>1128.2</v>
      </c>
      <c r="X205"/>
      <c r="AC205">
        <v>39.74</v>
      </c>
      <c r="AL205">
        <v>5.9829999999999997</v>
      </c>
      <c r="AZ205">
        <v>79.97</v>
      </c>
    </row>
    <row r="206" spans="1:52" x14ac:dyDescent="0.35">
      <c r="A206" s="2" t="s">
        <v>277</v>
      </c>
      <c r="B206" s="31">
        <v>34073</v>
      </c>
      <c r="C206" s="60"/>
      <c r="D206" s="60"/>
      <c r="E206" s="11"/>
      <c r="T206">
        <v>1375.8</v>
      </c>
      <c r="X206"/>
      <c r="AC206">
        <v>127.3</v>
      </c>
      <c r="AL206">
        <v>6</v>
      </c>
      <c r="AZ206">
        <v>83.95</v>
      </c>
    </row>
    <row r="207" spans="1:52" x14ac:dyDescent="0.35">
      <c r="A207" s="2" t="s">
        <v>277</v>
      </c>
      <c r="B207" s="31">
        <v>34080</v>
      </c>
      <c r="C207" s="60"/>
      <c r="D207" s="60"/>
      <c r="E207" s="11"/>
      <c r="T207">
        <v>1616.9</v>
      </c>
      <c r="X207"/>
      <c r="AC207">
        <v>330.3</v>
      </c>
      <c r="AL207">
        <v>5.7519999999999998</v>
      </c>
      <c r="AZ207">
        <v>85.89</v>
      </c>
    </row>
    <row r="208" spans="1:52" x14ac:dyDescent="0.35">
      <c r="A208" s="2" t="s">
        <v>277</v>
      </c>
      <c r="B208" s="31">
        <v>34087</v>
      </c>
      <c r="C208" s="60"/>
      <c r="D208" s="60"/>
      <c r="E208" s="11"/>
      <c r="T208">
        <v>1693.8</v>
      </c>
      <c r="X208"/>
      <c r="AC208">
        <v>522.5</v>
      </c>
      <c r="AL208">
        <v>5.1920000000000002</v>
      </c>
      <c r="AZ208">
        <v>87.24</v>
      </c>
    </row>
    <row r="209" spans="1:52" x14ac:dyDescent="0.35">
      <c r="A209" s="2" t="s">
        <v>277</v>
      </c>
      <c r="B209" s="31">
        <v>34094</v>
      </c>
      <c r="C209" s="60"/>
      <c r="D209" s="60"/>
      <c r="E209" s="11"/>
      <c r="T209">
        <v>1961.5</v>
      </c>
      <c r="X209"/>
      <c r="AC209">
        <v>767.1</v>
      </c>
      <c r="AL209">
        <v>4.53</v>
      </c>
      <c r="AZ209">
        <v>87.15</v>
      </c>
    </row>
    <row r="210" spans="1:52" x14ac:dyDescent="0.35">
      <c r="A210" s="2" t="s">
        <v>277</v>
      </c>
      <c r="B210" s="31">
        <v>34101</v>
      </c>
      <c r="C210" s="60"/>
      <c r="D210" s="60"/>
      <c r="E210" s="11"/>
      <c r="T210">
        <v>2012.2</v>
      </c>
      <c r="X210"/>
      <c r="AC210">
        <v>833.6</v>
      </c>
      <c r="AL210">
        <v>2.14</v>
      </c>
      <c r="AZ210">
        <v>88.82</v>
      </c>
    </row>
    <row r="211" spans="1:52" x14ac:dyDescent="0.35">
      <c r="A211" s="2" t="s">
        <v>277</v>
      </c>
      <c r="B211" s="31">
        <v>34108</v>
      </c>
      <c r="C211" s="60"/>
      <c r="D211" s="60"/>
      <c r="E211" s="11"/>
      <c r="T211">
        <v>1827.5</v>
      </c>
      <c r="X211"/>
      <c r="AC211">
        <v>804</v>
      </c>
      <c r="AL211">
        <v>0.23369999999999999</v>
      </c>
      <c r="AS211" t="s">
        <v>831</v>
      </c>
      <c r="AZ211">
        <v>92.97</v>
      </c>
    </row>
    <row r="212" spans="1:52" x14ac:dyDescent="0.35">
      <c r="A212" s="2" t="s">
        <v>280</v>
      </c>
      <c r="B212" s="31">
        <v>34338</v>
      </c>
      <c r="C212" s="60"/>
      <c r="D212" s="60"/>
      <c r="E212" s="11"/>
      <c r="T212">
        <v>2.8340000000000001</v>
      </c>
      <c r="X212"/>
      <c r="AC212">
        <v>0</v>
      </c>
      <c r="AL212">
        <v>3.1699999999999999E-2</v>
      </c>
      <c r="AZ212">
        <v>10.62</v>
      </c>
    </row>
    <row r="213" spans="1:52" x14ac:dyDescent="0.35">
      <c r="A213" s="2" t="s">
        <v>280</v>
      </c>
      <c r="B213" s="31">
        <v>34345</v>
      </c>
      <c r="C213" s="60"/>
      <c r="D213" s="60"/>
      <c r="E213" s="11"/>
      <c r="T213">
        <v>5.8109999999999999</v>
      </c>
      <c r="X213"/>
      <c r="AC213">
        <v>0</v>
      </c>
      <c r="AL213">
        <v>6.1699999999999998E-2</v>
      </c>
      <c r="AZ213">
        <v>11.45</v>
      </c>
    </row>
    <row r="214" spans="1:52" x14ac:dyDescent="0.35">
      <c r="A214" s="2" t="s">
        <v>280</v>
      </c>
      <c r="B214" s="31">
        <v>34352</v>
      </c>
      <c r="C214" s="60"/>
      <c r="D214" s="60"/>
      <c r="E214" s="11"/>
      <c r="T214">
        <v>10.050000000000001</v>
      </c>
      <c r="X214"/>
      <c r="AC214">
        <v>0</v>
      </c>
      <c r="AL214">
        <v>0.10349999999999999</v>
      </c>
      <c r="AZ214">
        <v>15.42</v>
      </c>
    </row>
    <row r="215" spans="1:52" x14ac:dyDescent="0.35">
      <c r="A215" s="2" t="s">
        <v>280</v>
      </c>
      <c r="B215" s="31">
        <v>34359</v>
      </c>
      <c r="C215" s="60"/>
      <c r="D215" s="60"/>
      <c r="E215" s="11"/>
      <c r="T215">
        <v>17.3</v>
      </c>
      <c r="X215"/>
      <c r="AC215">
        <v>0</v>
      </c>
      <c r="AL215">
        <v>0.22470000000000001</v>
      </c>
      <c r="AZ215">
        <v>21.6</v>
      </c>
    </row>
    <row r="216" spans="1:52" x14ac:dyDescent="0.35">
      <c r="A216" s="2" t="s">
        <v>280</v>
      </c>
      <c r="B216" s="31">
        <v>34366</v>
      </c>
      <c r="C216" s="60"/>
      <c r="D216" s="60"/>
      <c r="E216" s="11"/>
      <c r="T216">
        <v>33.270000000000003</v>
      </c>
      <c r="X216"/>
      <c r="AC216">
        <v>0</v>
      </c>
      <c r="AL216">
        <v>0.41099999999999998</v>
      </c>
      <c r="AZ216">
        <v>23.02</v>
      </c>
    </row>
    <row r="217" spans="1:52" x14ac:dyDescent="0.35">
      <c r="A217" s="2" t="s">
        <v>280</v>
      </c>
      <c r="B217" s="31">
        <v>34373</v>
      </c>
      <c r="C217" s="60"/>
      <c r="D217" s="60"/>
      <c r="E217" s="11"/>
      <c r="T217">
        <v>46.9</v>
      </c>
      <c r="X217"/>
      <c r="AC217">
        <v>0</v>
      </c>
      <c r="AL217">
        <v>0.79520000000000002</v>
      </c>
      <c r="AZ217">
        <v>23.82</v>
      </c>
    </row>
    <row r="218" spans="1:52" x14ac:dyDescent="0.35">
      <c r="A218" s="2" t="s">
        <v>280</v>
      </c>
      <c r="B218" s="31">
        <v>34380</v>
      </c>
      <c r="C218" s="60"/>
      <c r="D218" s="60"/>
      <c r="E218" s="11"/>
      <c r="T218">
        <v>92.83</v>
      </c>
      <c r="X218"/>
      <c r="AC218">
        <v>0</v>
      </c>
      <c r="AL218">
        <v>1.45</v>
      </c>
      <c r="AZ218">
        <v>26.12</v>
      </c>
    </row>
    <row r="219" spans="1:52" x14ac:dyDescent="0.35">
      <c r="A219" s="2" t="s">
        <v>280</v>
      </c>
      <c r="B219" s="31">
        <v>34387</v>
      </c>
      <c r="C219" s="60"/>
      <c r="D219" s="60"/>
      <c r="E219" s="11"/>
      <c r="T219">
        <v>156.4</v>
      </c>
      <c r="X219"/>
      <c r="AC219">
        <v>0</v>
      </c>
      <c r="AL219">
        <v>2.423</v>
      </c>
      <c r="AZ219">
        <v>29.6</v>
      </c>
    </row>
    <row r="220" spans="1:52" x14ac:dyDescent="0.35">
      <c r="A220" s="2" t="s">
        <v>280</v>
      </c>
      <c r="B220" s="31">
        <v>34394</v>
      </c>
      <c r="C220" s="60"/>
      <c r="D220" s="60"/>
      <c r="E220" s="11"/>
      <c r="T220">
        <v>265.3</v>
      </c>
      <c r="X220"/>
      <c r="AC220">
        <v>0</v>
      </c>
      <c r="AL220">
        <v>3.9409999999999998</v>
      </c>
      <c r="AZ220">
        <v>31.22</v>
      </c>
    </row>
    <row r="221" spans="1:52" x14ac:dyDescent="0.35">
      <c r="A221" s="2" t="s">
        <v>280</v>
      </c>
      <c r="B221" s="31">
        <v>34401</v>
      </c>
      <c r="C221" s="60"/>
      <c r="D221" s="60"/>
      <c r="E221" s="11"/>
      <c r="T221">
        <v>370.3</v>
      </c>
      <c r="X221"/>
      <c r="AC221">
        <v>0</v>
      </c>
      <c r="AL221">
        <v>5.1539999999999999</v>
      </c>
      <c r="AZ221">
        <v>31.97</v>
      </c>
    </row>
    <row r="222" spans="1:52" x14ac:dyDescent="0.35">
      <c r="A222" s="2" t="s">
        <v>280</v>
      </c>
      <c r="B222" s="31">
        <v>34408</v>
      </c>
      <c r="C222" s="60"/>
      <c r="D222" s="60"/>
      <c r="E222" s="11"/>
      <c r="T222">
        <v>473.1</v>
      </c>
      <c r="X222"/>
      <c r="AC222">
        <v>0</v>
      </c>
      <c r="AL222">
        <v>5.1349999999999998</v>
      </c>
      <c r="AZ222">
        <v>38.75</v>
      </c>
    </row>
    <row r="223" spans="1:52" x14ac:dyDescent="0.35">
      <c r="A223" s="2" t="s">
        <v>280</v>
      </c>
      <c r="B223" s="31">
        <v>34415</v>
      </c>
      <c r="C223" s="60"/>
      <c r="D223" s="60"/>
      <c r="E223" s="11"/>
      <c r="T223">
        <v>639.79999999999995</v>
      </c>
      <c r="X223"/>
      <c r="AC223">
        <v>0</v>
      </c>
      <c r="AL223">
        <v>4.6539999999999999</v>
      </c>
      <c r="AZ223">
        <v>52.52</v>
      </c>
    </row>
    <row r="224" spans="1:52" x14ac:dyDescent="0.35">
      <c r="A224" s="2" t="s">
        <v>280</v>
      </c>
      <c r="B224" s="31">
        <v>34422</v>
      </c>
      <c r="C224" s="60"/>
      <c r="D224" s="60"/>
      <c r="E224" s="11"/>
      <c r="T224">
        <v>825.2</v>
      </c>
      <c r="X224"/>
      <c r="AC224">
        <v>0</v>
      </c>
      <c r="AL224">
        <v>4.9169999999999998</v>
      </c>
      <c r="AZ224">
        <v>57.85</v>
      </c>
    </row>
    <row r="225" spans="1:52" x14ac:dyDescent="0.35">
      <c r="A225" s="2" t="s">
        <v>280</v>
      </c>
      <c r="B225" s="31">
        <v>34429</v>
      </c>
      <c r="C225" s="60"/>
      <c r="D225" s="60"/>
      <c r="E225" s="11"/>
      <c r="T225">
        <v>929.4</v>
      </c>
      <c r="X225"/>
      <c r="AC225">
        <v>32.07</v>
      </c>
      <c r="AL225">
        <v>3.9180000000000001</v>
      </c>
      <c r="AZ225">
        <v>70.900000000000006</v>
      </c>
    </row>
    <row r="226" spans="1:52" x14ac:dyDescent="0.35">
      <c r="A226" s="2" t="s">
        <v>280</v>
      </c>
      <c r="B226" s="31">
        <v>34436</v>
      </c>
      <c r="C226" s="60"/>
      <c r="D226" s="60"/>
      <c r="E226" s="11"/>
      <c r="T226">
        <v>1069.4000000000001</v>
      </c>
      <c r="X226"/>
      <c r="AC226">
        <v>109.2</v>
      </c>
      <c r="AL226">
        <v>3.3010000000000002</v>
      </c>
      <c r="AZ226">
        <v>74.099999999999994</v>
      </c>
    </row>
    <row r="227" spans="1:52" x14ac:dyDescent="0.35">
      <c r="A227" s="2" t="s">
        <v>280</v>
      </c>
      <c r="B227" s="31">
        <v>34444</v>
      </c>
      <c r="C227" s="60"/>
      <c r="D227" s="60"/>
      <c r="E227" s="11"/>
      <c r="T227">
        <v>1339.8</v>
      </c>
      <c r="X227"/>
      <c r="AC227">
        <v>340.2</v>
      </c>
      <c r="AL227">
        <v>2.5489999999999999</v>
      </c>
      <c r="AZ227">
        <v>78.77</v>
      </c>
    </row>
    <row r="228" spans="1:52" x14ac:dyDescent="0.35">
      <c r="A228" s="2" t="s">
        <v>280</v>
      </c>
      <c r="B228" s="31">
        <v>34450</v>
      </c>
      <c r="C228" s="60"/>
      <c r="D228" s="60"/>
      <c r="E228" s="11"/>
      <c r="T228">
        <v>1383.7</v>
      </c>
      <c r="X228"/>
      <c r="AC228">
        <v>510.8</v>
      </c>
      <c r="AL228">
        <v>1.637</v>
      </c>
      <c r="AZ228">
        <v>82.62</v>
      </c>
    </row>
    <row r="229" spans="1:52" x14ac:dyDescent="0.35">
      <c r="A229" s="2" t="s">
        <v>280</v>
      </c>
      <c r="B229" s="31">
        <v>34458</v>
      </c>
      <c r="C229" s="60"/>
      <c r="D229" s="60"/>
      <c r="E229" s="11"/>
      <c r="T229">
        <v>1487.1</v>
      </c>
      <c r="X229"/>
      <c r="AC229">
        <v>670.1</v>
      </c>
      <c r="AL229">
        <v>0.30449999999999999</v>
      </c>
      <c r="AZ229">
        <v>85.77</v>
      </c>
    </row>
    <row r="230" spans="1:52" x14ac:dyDescent="0.35">
      <c r="A230" s="2" t="s">
        <v>280</v>
      </c>
      <c r="B230" s="31">
        <v>34465</v>
      </c>
      <c r="C230" s="60"/>
      <c r="D230" s="60"/>
      <c r="E230" s="11"/>
      <c r="T230">
        <v>1579.1</v>
      </c>
      <c r="X230"/>
      <c r="AC230">
        <v>720.3</v>
      </c>
      <c r="AL230">
        <v>1.0200000000000001E-2</v>
      </c>
      <c r="AZ230">
        <v>89.85</v>
      </c>
    </row>
    <row r="231" spans="1:52" x14ac:dyDescent="0.35">
      <c r="A231" s="2" t="s">
        <v>280</v>
      </c>
      <c r="B231" s="31">
        <v>34472</v>
      </c>
      <c r="C231" s="60"/>
      <c r="D231" s="60"/>
      <c r="E231" s="11"/>
      <c r="T231">
        <v>1650.5</v>
      </c>
      <c r="X231"/>
      <c r="AC231">
        <v>794.4</v>
      </c>
      <c r="AL231">
        <v>0</v>
      </c>
      <c r="AZ231">
        <v>92.85</v>
      </c>
    </row>
    <row r="232" spans="1:52" x14ac:dyDescent="0.35">
      <c r="A232" s="2" t="s">
        <v>280</v>
      </c>
      <c r="B232" s="31">
        <v>34479</v>
      </c>
      <c r="C232" s="60"/>
      <c r="D232" s="60"/>
      <c r="E232" s="11"/>
      <c r="T232">
        <v>1583</v>
      </c>
      <c r="X232"/>
      <c r="Y232">
        <v>4.5259999999999995E-2</v>
      </c>
      <c r="AA232">
        <v>16380.910296067201</v>
      </c>
      <c r="AC232">
        <v>741.4</v>
      </c>
      <c r="AL232">
        <v>0</v>
      </c>
      <c r="AS232" t="s">
        <v>831</v>
      </c>
      <c r="AZ232">
        <v>92.9</v>
      </c>
    </row>
    <row r="233" spans="1:52" x14ac:dyDescent="0.35">
      <c r="A233" s="2" t="s">
        <v>282</v>
      </c>
      <c r="B233" s="31">
        <v>34338</v>
      </c>
      <c r="C233" s="60"/>
      <c r="D233" s="60"/>
      <c r="E233" s="11"/>
      <c r="T233">
        <v>2.8069999999999999</v>
      </c>
      <c r="X233"/>
      <c r="AC233">
        <v>0</v>
      </c>
      <c r="AL233">
        <v>0.03</v>
      </c>
      <c r="AZ233">
        <v>10.65</v>
      </c>
    </row>
    <row r="234" spans="1:52" x14ac:dyDescent="0.35">
      <c r="A234" s="2" t="s">
        <v>282</v>
      </c>
      <c r="B234" s="31">
        <v>34345</v>
      </c>
      <c r="C234" s="60"/>
      <c r="D234" s="60"/>
      <c r="E234" s="11"/>
      <c r="T234">
        <v>5.8470000000000004</v>
      </c>
      <c r="X234"/>
      <c r="AC234">
        <v>0</v>
      </c>
      <c r="AL234">
        <v>6.4500000000000002E-2</v>
      </c>
      <c r="AZ234">
        <v>11.35</v>
      </c>
    </row>
    <row r="235" spans="1:52" x14ac:dyDescent="0.35">
      <c r="A235" s="2" t="s">
        <v>282</v>
      </c>
      <c r="B235" s="31">
        <v>34352</v>
      </c>
      <c r="C235" s="60"/>
      <c r="D235" s="60"/>
      <c r="E235" s="11"/>
      <c r="T235">
        <v>9.4700000000000006</v>
      </c>
      <c r="X235"/>
      <c r="AC235">
        <v>0</v>
      </c>
      <c r="AL235">
        <v>9.0200000000000002E-2</v>
      </c>
      <c r="AZ235">
        <v>15.37</v>
      </c>
    </row>
    <row r="236" spans="1:52" x14ac:dyDescent="0.35">
      <c r="A236" s="2" t="s">
        <v>282</v>
      </c>
      <c r="B236" s="31">
        <v>34359</v>
      </c>
      <c r="C236" s="60"/>
      <c r="D236" s="60"/>
      <c r="E236" s="11"/>
      <c r="T236">
        <v>18.170000000000002</v>
      </c>
      <c r="X236"/>
      <c r="AC236">
        <v>0</v>
      </c>
      <c r="AL236">
        <v>0.23949999999999999</v>
      </c>
      <c r="AZ236">
        <v>21.95</v>
      </c>
    </row>
    <row r="237" spans="1:52" x14ac:dyDescent="0.35">
      <c r="A237" s="2" t="s">
        <v>282</v>
      </c>
      <c r="B237" s="31">
        <v>34366</v>
      </c>
      <c r="C237" s="60"/>
      <c r="D237" s="60"/>
      <c r="E237" s="11"/>
      <c r="T237">
        <v>28.03</v>
      </c>
      <c r="X237"/>
      <c r="AC237">
        <v>0</v>
      </c>
      <c r="AL237">
        <v>0.35020000000000001</v>
      </c>
      <c r="AZ237">
        <v>22.92</v>
      </c>
    </row>
    <row r="238" spans="1:52" x14ac:dyDescent="0.35">
      <c r="A238" s="2" t="s">
        <v>282</v>
      </c>
      <c r="B238" s="31">
        <v>34373</v>
      </c>
      <c r="C238" s="60"/>
      <c r="D238" s="60"/>
      <c r="E238" s="11"/>
      <c r="T238">
        <v>47.07</v>
      </c>
      <c r="X238"/>
      <c r="AC238">
        <v>0</v>
      </c>
      <c r="AL238">
        <v>0.78749999999999998</v>
      </c>
      <c r="AZ238">
        <v>24.5</v>
      </c>
    </row>
    <row r="239" spans="1:52" x14ac:dyDescent="0.35">
      <c r="A239" s="2" t="s">
        <v>282</v>
      </c>
      <c r="B239" s="31">
        <v>34380</v>
      </c>
      <c r="C239" s="60"/>
      <c r="D239" s="60"/>
      <c r="E239" s="11"/>
      <c r="T239">
        <v>106.7</v>
      </c>
      <c r="X239"/>
      <c r="AC239">
        <v>0</v>
      </c>
      <c r="AL239">
        <v>1.6919999999999999</v>
      </c>
      <c r="AZ239">
        <v>26.02</v>
      </c>
    </row>
    <row r="240" spans="1:52" x14ac:dyDescent="0.35">
      <c r="A240" s="2" t="s">
        <v>282</v>
      </c>
      <c r="B240" s="31">
        <v>34387</v>
      </c>
      <c r="C240" s="60"/>
      <c r="D240" s="60"/>
      <c r="E240" s="11"/>
      <c r="T240">
        <v>173.1</v>
      </c>
      <c r="X240"/>
      <c r="AC240">
        <v>0</v>
      </c>
      <c r="AL240">
        <v>2.7240000000000002</v>
      </c>
      <c r="AZ240">
        <v>30.4</v>
      </c>
    </row>
    <row r="241" spans="1:52" x14ac:dyDescent="0.35">
      <c r="A241" s="2" t="s">
        <v>282</v>
      </c>
      <c r="B241" s="31">
        <v>34394</v>
      </c>
      <c r="C241" s="60"/>
      <c r="D241" s="60"/>
      <c r="E241" s="11"/>
      <c r="T241">
        <v>256.89999999999998</v>
      </c>
      <c r="X241"/>
      <c r="AC241">
        <v>0</v>
      </c>
      <c r="AL241">
        <v>3.9039999999999999</v>
      </c>
      <c r="AZ241">
        <v>31.27</v>
      </c>
    </row>
    <row r="242" spans="1:52" x14ac:dyDescent="0.35">
      <c r="A242" s="2" t="s">
        <v>282</v>
      </c>
      <c r="B242" s="31">
        <v>34401</v>
      </c>
      <c r="C242" s="60"/>
      <c r="D242" s="60"/>
      <c r="E242" s="11"/>
      <c r="T242">
        <v>368.5</v>
      </c>
      <c r="X242"/>
      <c r="AC242">
        <v>0</v>
      </c>
      <c r="AL242">
        <v>5.7050000000000001</v>
      </c>
      <c r="AZ242">
        <v>31.82</v>
      </c>
    </row>
    <row r="243" spans="1:52" x14ac:dyDescent="0.35">
      <c r="A243" s="2" t="s">
        <v>282</v>
      </c>
      <c r="B243" s="31">
        <v>34408</v>
      </c>
      <c r="C243" s="60"/>
      <c r="D243" s="60"/>
      <c r="E243" s="11"/>
      <c r="T243">
        <v>504.6</v>
      </c>
      <c r="X243"/>
      <c r="AC243">
        <v>0</v>
      </c>
      <c r="AL243">
        <v>6.7759999999999998</v>
      </c>
      <c r="AZ243">
        <v>37.57</v>
      </c>
    </row>
    <row r="244" spans="1:52" x14ac:dyDescent="0.35">
      <c r="A244" s="2" t="s">
        <v>282</v>
      </c>
      <c r="B244" s="31">
        <v>34415</v>
      </c>
      <c r="C244" s="60"/>
      <c r="D244" s="60"/>
      <c r="E244" s="11"/>
      <c r="T244">
        <v>614.70000000000005</v>
      </c>
      <c r="X244"/>
      <c r="AC244">
        <v>0</v>
      </c>
      <c r="AL244">
        <v>5.8250000000000002</v>
      </c>
      <c r="AZ244">
        <v>48.05</v>
      </c>
    </row>
    <row r="245" spans="1:52" x14ac:dyDescent="0.35">
      <c r="A245" s="2" t="s">
        <v>282</v>
      </c>
      <c r="B245" s="31">
        <v>34422</v>
      </c>
      <c r="C245" s="60"/>
      <c r="D245" s="60"/>
      <c r="E245" s="11"/>
      <c r="T245">
        <v>845.9</v>
      </c>
      <c r="X245"/>
      <c r="AC245">
        <v>0</v>
      </c>
      <c r="AL245">
        <v>6.8819999999999997</v>
      </c>
      <c r="AZ245">
        <v>56</v>
      </c>
    </row>
    <row r="246" spans="1:52" x14ac:dyDescent="0.35">
      <c r="A246" s="2" t="s">
        <v>282</v>
      </c>
      <c r="B246" s="31">
        <v>34429</v>
      </c>
      <c r="C246" s="60"/>
      <c r="D246" s="60"/>
      <c r="E246" s="11"/>
      <c r="T246">
        <v>1085.8</v>
      </c>
      <c r="X246"/>
      <c r="AC246">
        <v>13.64</v>
      </c>
      <c r="AL246">
        <v>6.45</v>
      </c>
      <c r="AZ246">
        <v>69.67</v>
      </c>
    </row>
    <row r="247" spans="1:52" x14ac:dyDescent="0.35">
      <c r="A247" s="2" t="s">
        <v>282</v>
      </c>
      <c r="B247" s="31">
        <v>34436</v>
      </c>
      <c r="C247" s="60"/>
      <c r="D247" s="60"/>
      <c r="E247" s="11"/>
      <c r="T247">
        <v>1208.3</v>
      </c>
      <c r="X247"/>
      <c r="AC247">
        <v>68.11</v>
      </c>
      <c r="AL247">
        <v>5.1989999999999998</v>
      </c>
      <c r="AZ247">
        <v>73.319999999999993</v>
      </c>
    </row>
    <row r="248" spans="1:52" x14ac:dyDescent="0.35">
      <c r="A248" s="2" t="s">
        <v>282</v>
      </c>
      <c r="B248" s="31">
        <v>34444</v>
      </c>
      <c r="C248" s="60"/>
      <c r="D248" s="60"/>
      <c r="E248" s="11"/>
      <c r="T248">
        <v>1427.2</v>
      </c>
      <c r="X248"/>
      <c r="AC248">
        <v>241.4</v>
      </c>
      <c r="AL248">
        <v>5.3159999999999998</v>
      </c>
      <c r="AZ248">
        <v>78.25</v>
      </c>
    </row>
    <row r="249" spans="1:52" x14ac:dyDescent="0.35">
      <c r="A249" s="2" t="s">
        <v>282</v>
      </c>
      <c r="B249" s="31">
        <v>34450</v>
      </c>
      <c r="C249" s="60"/>
      <c r="D249" s="60"/>
      <c r="E249" s="11"/>
      <c r="T249">
        <v>1705.5</v>
      </c>
      <c r="X249"/>
      <c r="AC249">
        <v>462.2</v>
      </c>
      <c r="AL249">
        <v>5.1109999999999998</v>
      </c>
      <c r="AZ249">
        <v>83.07</v>
      </c>
    </row>
    <row r="250" spans="1:52" x14ac:dyDescent="0.35">
      <c r="A250" s="2" t="s">
        <v>282</v>
      </c>
      <c r="B250" s="31">
        <v>34458</v>
      </c>
      <c r="C250" s="60"/>
      <c r="D250" s="60"/>
      <c r="E250" s="11"/>
      <c r="T250">
        <v>1990.2</v>
      </c>
      <c r="X250"/>
      <c r="AC250">
        <v>737.8</v>
      </c>
      <c r="AL250">
        <v>3.5390000000000001</v>
      </c>
      <c r="AZ250">
        <v>84.3</v>
      </c>
    </row>
    <row r="251" spans="1:52" x14ac:dyDescent="0.35">
      <c r="A251" s="2" t="s">
        <v>282</v>
      </c>
      <c r="B251" s="31">
        <v>34465</v>
      </c>
      <c r="C251" s="60"/>
      <c r="D251" s="60"/>
      <c r="E251" s="11"/>
      <c r="T251">
        <v>2187.9</v>
      </c>
      <c r="X251"/>
      <c r="AC251">
        <v>910</v>
      </c>
      <c r="AL251">
        <v>1.581</v>
      </c>
      <c r="AZ251">
        <v>85.67</v>
      </c>
    </row>
    <row r="252" spans="1:52" x14ac:dyDescent="0.35">
      <c r="A252" s="2" t="s">
        <v>282</v>
      </c>
      <c r="B252" s="31">
        <v>34472</v>
      </c>
      <c r="C252" s="60"/>
      <c r="D252" s="60"/>
      <c r="E252" s="11"/>
      <c r="T252">
        <v>2009.9</v>
      </c>
      <c r="X252"/>
      <c r="AC252">
        <v>858.3</v>
      </c>
      <c r="AL252">
        <v>9.2700000000000005E-2</v>
      </c>
      <c r="AZ252">
        <v>90.32</v>
      </c>
    </row>
    <row r="253" spans="1:52" x14ac:dyDescent="0.35">
      <c r="A253" s="2" t="s">
        <v>282</v>
      </c>
      <c r="B253" s="31">
        <v>34479</v>
      </c>
      <c r="C253" s="60"/>
      <c r="D253" s="60"/>
      <c r="E253" s="11"/>
      <c r="T253">
        <v>1932.8</v>
      </c>
      <c r="X253"/>
      <c r="AC253">
        <v>848.7</v>
      </c>
      <c r="AL253">
        <v>4.4999999999999997E-3</v>
      </c>
      <c r="AZ253">
        <v>92.8</v>
      </c>
    </row>
    <row r="254" spans="1:52" x14ac:dyDescent="0.35">
      <c r="A254" s="2" t="s">
        <v>282</v>
      </c>
      <c r="B254" s="31">
        <v>34484</v>
      </c>
      <c r="C254" s="60"/>
      <c r="D254" s="60"/>
      <c r="E254" s="11"/>
      <c r="T254">
        <v>1927.6</v>
      </c>
      <c r="X254"/>
      <c r="Y254">
        <v>4.3110000000000002E-2</v>
      </c>
      <c r="AA254">
        <v>19958.246346555301</v>
      </c>
      <c r="AC254">
        <v>860.4</v>
      </c>
      <c r="AL254">
        <v>0</v>
      </c>
      <c r="AS254" t="s">
        <v>831</v>
      </c>
      <c r="AZ254">
        <v>93</v>
      </c>
    </row>
    <row r="255" spans="1:52" x14ac:dyDescent="0.35">
      <c r="A255" s="2" t="s">
        <v>279</v>
      </c>
      <c r="B255" s="31">
        <v>34338</v>
      </c>
      <c r="C255" s="60"/>
      <c r="D255" s="60"/>
      <c r="E255" s="11"/>
      <c r="T255">
        <v>3.0249999999999999</v>
      </c>
      <c r="X255"/>
      <c r="AC255">
        <v>0</v>
      </c>
      <c r="AL255">
        <v>3.6499999999999998E-2</v>
      </c>
      <c r="AZ255">
        <v>10.82</v>
      </c>
    </row>
    <row r="256" spans="1:52" x14ac:dyDescent="0.35">
      <c r="A256" s="2" t="s">
        <v>279</v>
      </c>
      <c r="B256" s="31">
        <v>34345</v>
      </c>
      <c r="C256" s="60"/>
      <c r="D256" s="60"/>
      <c r="E256" s="11"/>
      <c r="T256">
        <v>5.282</v>
      </c>
      <c r="X256"/>
      <c r="AC256">
        <v>0</v>
      </c>
      <c r="AL256">
        <v>5.9499999999999997E-2</v>
      </c>
      <c r="AZ256">
        <v>11.47</v>
      </c>
    </row>
    <row r="257" spans="1:52" x14ac:dyDescent="0.35">
      <c r="A257" s="2" t="s">
        <v>279</v>
      </c>
      <c r="B257" s="31">
        <v>34352</v>
      </c>
      <c r="C257" s="60"/>
      <c r="D257" s="60"/>
      <c r="E257" s="11"/>
      <c r="T257">
        <v>8.6419999999999995</v>
      </c>
      <c r="X257"/>
      <c r="AC257">
        <v>0</v>
      </c>
      <c r="AL257">
        <v>9.64E-2</v>
      </c>
      <c r="AZ257">
        <v>15.07</v>
      </c>
    </row>
    <row r="258" spans="1:52" x14ac:dyDescent="0.35">
      <c r="A258" s="2" t="s">
        <v>279</v>
      </c>
      <c r="B258" s="31">
        <v>34359</v>
      </c>
      <c r="C258" s="60"/>
      <c r="D258" s="60"/>
      <c r="E258" s="11"/>
      <c r="T258">
        <v>14.18</v>
      </c>
      <c r="X258"/>
      <c r="AC258">
        <v>0</v>
      </c>
      <c r="AL258">
        <v>0.19170000000000001</v>
      </c>
      <c r="AZ258">
        <v>21.75</v>
      </c>
    </row>
    <row r="259" spans="1:52" x14ac:dyDescent="0.35">
      <c r="A259" s="2" t="s">
        <v>279</v>
      </c>
      <c r="B259" s="31">
        <v>34366</v>
      </c>
      <c r="C259" s="60"/>
      <c r="D259" s="60"/>
      <c r="E259" s="11"/>
      <c r="T259">
        <v>25.81</v>
      </c>
      <c r="X259"/>
      <c r="AC259">
        <v>0</v>
      </c>
      <c r="AL259">
        <v>0.30669999999999997</v>
      </c>
      <c r="AZ259">
        <v>22.4</v>
      </c>
    </row>
    <row r="260" spans="1:52" x14ac:dyDescent="0.35">
      <c r="A260" s="2" t="s">
        <v>279</v>
      </c>
      <c r="B260" s="31">
        <v>34373</v>
      </c>
      <c r="C260" s="60"/>
      <c r="D260" s="60"/>
      <c r="E260" s="11"/>
      <c r="T260">
        <v>35.29</v>
      </c>
      <c r="X260"/>
      <c r="AC260">
        <v>0</v>
      </c>
      <c r="AL260">
        <v>0.59819999999999995</v>
      </c>
      <c r="AZ260">
        <v>22.9</v>
      </c>
    </row>
    <row r="261" spans="1:52" x14ac:dyDescent="0.35">
      <c r="A261" s="2" t="s">
        <v>279</v>
      </c>
      <c r="B261" s="31">
        <v>34380</v>
      </c>
      <c r="C261" s="60"/>
      <c r="D261" s="60"/>
      <c r="E261" s="11"/>
      <c r="T261">
        <v>62.96</v>
      </c>
      <c r="X261"/>
      <c r="AC261">
        <v>0</v>
      </c>
      <c r="AL261">
        <v>1.0429999999999999</v>
      </c>
      <c r="AZ261">
        <v>24.55</v>
      </c>
    </row>
    <row r="262" spans="1:52" x14ac:dyDescent="0.35">
      <c r="A262" s="2" t="s">
        <v>279</v>
      </c>
      <c r="B262" s="31">
        <v>34387</v>
      </c>
      <c r="C262" s="60"/>
      <c r="D262" s="60"/>
      <c r="E262" s="11"/>
      <c r="T262">
        <v>115</v>
      </c>
      <c r="X262"/>
      <c r="AC262">
        <v>0</v>
      </c>
      <c r="AL262">
        <v>1.927</v>
      </c>
      <c r="AZ262">
        <v>29.45</v>
      </c>
    </row>
    <row r="263" spans="1:52" x14ac:dyDescent="0.35">
      <c r="A263" s="2" t="s">
        <v>279</v>
      </c>
      <c r="B263" s="31">
        <v>34394</v>
      </c>
      <c r="C263" s="60"/>
      <c r="D263" s="60"/>
      <c r="E263" s="11"/>
      <c r="T263">
        <v>195.1</v>
      </c>
      <c r="X263"/>
      <c r="AC263">
        <v>0</v>
      </c>
      <c r="AL263">
        <v>2.9039999999999999</v>
      </c>
      <c r="AZ263">
        <v>31.2</v>
      </c>
    </row>
    <row r="264" spans="1:52" x14ac:dyDescent="0.35">
      <c r="A264" s="2" t="s">
        <v>279</v>
      </c>
      <c r="B264" s="31">
        <v>34401</v>
      </c>
      <c r="C264" s="60"/>
      <c r="D264" s="60"/>
      <c r="E264" s="11"/>
      <c r="T264">
        <v>289.3</v>
      </c>
      <c r="X264"/>
      <c r="AC264">
        <v>0</v>
      </c>
      <c r="AL264">
        <v>4.1159999999999997</v>
      </c>
      <c r="AZ264">
        <v>31.87</v>
      </c>
    </row>
    <row r="265" spans="1:52" x14ac:dyDescent="0.35">
      <c r="A265" s="2" t="s">
        <v>279</v>
      </c>
      <c r="B265" s="31">
        <v>34408</v>
      </c>
      <c r="C265" s="60"/>
      <c r="D265" s="60"/>
      <c r="E265" s="11"/>
      <c r="T265">
        <v>348</v>
      </c>
      <c r="X265"/>
      <c r="AC265">
        <v>0</v>
      </c>
      <c r="AL265">
        <v>4.0069999999999997</v>
      </c>
      <c r="AZ265">
        <v>35.770000000000003</v>
      </c>
    </row>
    <row r="266" spans="1:52" x14ac:dyDescent="0.35">
      <c r="A266" s="2" t="s">
        <v>279</v>
      </c>
      <c r="B266" s="31">
        <v>34415</v>
      </c>
      <c r="C266" s="60"/>
      <c r="D266" s="60"/>
      <c r="E266" s="11"/>
      <c r="T266">
        <v>446.1</v>
      </c>
      <c r="X266"/>
      <c r="AC266">
        <v>0</v>
      </c>
      <c r="AL266">
        <v>4.0830000000000002</v>
      </c>
      <c r="AZ266">
        <v>47.77</v>
      </c>
    </row>
    <row r="267" spans="1:52" x14ac:dyDescent="0.35">
      <c r="A267" s="2" t="s">
        <v>279</v>
      </c>
      <c r="B267" s="31">
        <v>34422</v>
      </c>
      <c r="C267" s="60"/>
      <c r="D267" s="60"/>
      <c r="E267" s="11"/>
      <c r="T267">
        <v>529.70000000000005</v>
      </c>
      <c r="X267"/>
      <c r="AC267">
        <v>0</v>
      </c>
      <c r="AL267">
        <v>3.9209999999999998</v>
      </c>
      <c r="AZ267">
        <v>55.02</v>
      </c>
    </row>
    <row r="268" spans="1:52" x14ac:dyDescent="0.35">
      <c r="A268" s="2" t="s">
        <v>279</v>
      </c>
      <c r="B268" s="31">
        <v>34429</v>
      </c>
      <c r="C268" s="60"/>
      <c r="D268" s="60"/>
      <c r="E268" s="11"/>
      <c r="T268">
        <v>731.9</v>
      </c>
      <c r="X268"/>
      <c r="AC268">
        <v>9.907</v>
      </c>
      <c r="AL268">
        <v>3.649</v>
      </c>
      <c r="AZ268">
        <v>67.849999999999994</v>
      </c>
    </row>
    <row r="269" spans="1:52" x14ac:dyDescent="0.35">
      <c r="A269" s="2" t="s">
        <v>279</v>
      </c>
      <c r="B269" s="31">
        <v>34436</v>
      </c>
      <c r="C269" s="60"/>
      <c r="D269" s="60"/>
      <c r="E269" s="11"/>
      <c r="T269">
        <v>982</v>
      </c>
      <c r="X269"/>
      <c r="AC269">
        <v>54.09</v>
      </c>
      <c r="AL269">
        <v>3.524</v>
      </c>
      <c r="AZ269">
        <v>72.47</v>
      </c>
    </row>
    <row r="270" spans="1:52" x14ac:dyDescent="0.35">
      <c r="A270" s="2" t="s">
        <v>279</v>
      </c>
      <c r="B270" s="31">
        <v>34444</v>
      </c>
      <c r="C270" s="60"/>
      <c r="D270" s="60"/>
      <c r="E270" s="11"/>
      <c r="T270">
        <v>1071.9000000000001</v>
      </c>
      <c r="X270"/>
      <c r="AC270">
        <v>201.8</v>
      </c>
      <c r="AL270">
        <v>2.4700000000000002</v>
      </c>
      <c r="AZ270">
        <v>78.27</v>
      </c>
    </row>
    <row r="271" spans="1:52" x14ac:dyDescent="0.35">
      <c r="A271" s="2" t="s">
        <v>279</v>
      </c>
      <c r="B271" s="31">
        <v>34450</v>
      </c>
      <c r="C271" s="60"/>
      <c r="D271" s="60"/>
      <c r="E271" s="11"/>
      <c r="T271">
        <v>1129.4000000000001</v>
      </c>
      <c r="X271"/>
      <c r="AC271">
        <v>329.2</v>
      </c>
      <c r="AL271">
        <v>2.1150000000000002</v>
      </c>
      <c r="AZ271">
        <v>82.02</v>
      </c>
    </row>
    <row r="272" spans="1:52" x14ac:dyDescent="0.35">
      <c r="A272" s="2" t="s">
        <v>279</v>
      </c>
      <c r="B272" s="31">
        <v>34458</v>
      </c>
      <c r="C272" s="60"/>
      <c r="D272" s="60"/>
      <c r="E272" s="11"/>
      <c r="T272">
        <v>1323.2</v>
      </c>
      <c r="X272"/>
      <c r="AC272">
        <v>520.5</v>
      </c>
      <c r="AL272">
        <v>0.76300000000000001</v>
      </c>
      <c r="AZ272">
        <v>84.5</v>
      </c>
    </row>
    <row r="273" spans="1:52" x14ac:dyDescent="0.35">
      <c r="A273" s="2" t="s">
        <v>279</v>
      </c>
      <c r="B273" s="31">
        <v>34465</v>
      </c>
      <c r="C273" s="60"/>
      <c r="D273" s="60"/>
      <c r="E273" s="11"/>
      <c r="T273">
        <v>1334.3</v>
      </c>
      <c r="X273"/>
      <c r="AC273">
        <v>595.6</v>
      </c>
      <c r="AL273">
        <v>0.17399999999999999</v>
      </c>
      <c r="AZ273">
        <v>87.75</v>
      </c>
    </row>
    <row r="274" spans="1:52" x14ac:dyDescent="0.35">
      <c r="A274" s="2" t="s">
        <v>279</v>
      </c>
      <c r="B274" s="31">
        <v>34472</v>
      </c>
      <c r="C274" s="60"/>
      <c r="D274" s="60"/>
      <c r="E274" s="11"/>
      <c r="T274">
        <v>1363.1</v>
      </c>
      <c r="X274"/>
      <c r="AC274">
        <v>615.5</v>
      </c>
      <c r="AL274">
        <v>0</v>
      </c>
      <c r="AZ274">
        <v>92.52</v>
      </c>
    </row>
    <row r="275" spans="1:52" x14ac:dyDescent="0.35">
      <c r="A275" s="2" t="s">
        <v>279</v>
      </c>
      <c r="B275" s="31">
        <v>34479</v>
      </c>
      <c r="C275" s="60"/>
      <c r="D275" s="60"/>
      <c r="E275" s="11"/>
      <c r="T275">
        <v>1385.7</v>
      </c>
      <c r="X275"/>
      <c r="AC275">
        <v>619</v>
      </c>
      <c r="AL275">
        <v>0</v>
      </c>
      <c r="AS275" t="s">
        <v>831</v>
      </c>
      <c r="AZ275">
        <v>92.72</v>
      </c>
    </row>
    <row r="276" spans="1:52" x14ac:dyDescent="0.35">
      <c r="A276" s="2" t="s">
        <v>281</v>
      </c>
      <c r="B276" s="31">
        <v>34338</v>
      </c>
      <c r="C276" s="60"/>
      <c r="D276" s="60"/>
      <c r="E276" s="11"/>
      <c r="T276">
        <v>2.512</v>
      </c>
      <c r="X276"/>
      <c r="AC276">
        <v>0</v>
      </c>
      <c r="AL276">
        <v>3.0700000000000002E-2</v>
      </c>
      <c r="AZ276">
        <v>10.52</v>
      </c>
    </row>
    <row r="277" spans="1:52" x14ac:dyDescent="0.35">
      <c r="A277" s="2" t="s">
        <v>281</v>
      </c>
      <c r="B277" s="31">
        <v>34345</v>
      </c>
      <c r="C277" s="60"/>
      <c r="D277" s="60"/>
      <c r="E277" s="11"/>
      <c r="T277">
        <v>4.8440000000000003</v>
      </c>
      <c r="X277"/>
      <c r="AC277">
        <v>0</v>
      </c>
      <c r="AL277">
        <v>5.3499999999999999E-2</v>
      </c>
      <c r="AZ277">
        <v>11.02</v>
      </c>
    </row>
    <row r="278" spans="1:52" x14ac:dyDescent="0.35">
      <c r="A278" s="2" t="s">
        <v>281</v>
      </c>
      <c r="B278" s="31">
        <v>34352</v>
      </c>
      <c r="C278" s="60"/>
      <c r="D278" s="60"/>
      <c r="E278" s="11"/>
      <c r="T278">
        <v>8.7119999999999997</v>
      </c>
      <c r="X278"/>
      <c r="AC278">
        <v>0</v>
      </c>
      <c r="AL278">
        <v>9.7699999999999995E-2</v>
      </c>
      <c r="AZ278">
        <v>14.77</v>
      </c>
    </row>
    <row r="279" spans="1:52" x14ac:dyDescent="0.35">
      <c r="A279" s="2" t="s">
        <v>281</v>
      </c>
      <c r="B279" s="31">
        <v>34359</v>
      </c>
      <c r="C279" s="60"/>
      <c r="D279" s="60"/>
      <c r="E279" s="11"/>
      <c r="T279">
        <v>13.7</v>
      </c>
      <c r="X279"/>
      <c r="AC279">
        <v>0</v>
      </c>
      <c r="AL279">
        <v>0.1837</v>
      </c>
      <c r="AZ279">
        <v>21.32</v>
      </c>
    </row>
    <row r="280" spans="1:52" x14ac:dyDescent="0.35">
      <c r="A280" s="2" t="s">
        <v>281</v>
      </c>
      <c r="B280" s="31">
        <v>34366</v>
      </c>
      <c r="C280" s="60"/>
      <c r="D280" s="60"/>
      <c r="E280" s="11"/>
      <c r="T280">
        <v>26.62</v>
      </c>
      <c r="X280"/>
      <c r="AC280">
        <v>0</v>
      </c>
      <c r="AL280">
        <v>0.33250000000000002</v>
      </c>
      <c r="AZ280">
        <v>22.5</v>
      </c>
    </row>
    <row r="281" spans="1:52" x14ac:dyDescent="0.35">
      <c r="A281" s="2" t="s">
        <v>281</v>
      </c>
      <c r="B281" s="31">
        <v>34373</v>
      </c>
      <c r="C281" s="60"/>
      <c r="D281" s="60"/>
      <c r="E281" s="11"/>
      <c r="T281">
        <v>38</v>
      </c>
      <c r="X281"/>
      <c r="AC281">
        <v>0</v>
      </c>
      <c r="AL281">
        <v>0.65200000000000002</v>
      </c>
      <c r="AZ281">
        <v>23.8</v>
      </c>
    </row>
    <row r="282" spans="1:52" x14ac:dyDescent="0.35">
      <c r="A282" s="2" t="s">
        <v>281</v>
      </c>
      <c r="B282" s="31">
        <v>34380</v>
      </c>
      <c r="C282" s="60"/>
      <c r="D282" s="60"/>
      <c r="E282" s="11"/>
      <c r="T282">
        <v>70.069999999999993</v>
      </c>
      <c r="X282"/>
      <c r="AC282">
        <v>0</v>
      </c>
      <c r="AL282">
        <v>1.147</v>
      </c>
      <c r="AZ282">
        <v>25.47</v>
      </c>
    </row>
    <row r="283" spans="1:52" x14ac:dyDescent="0.35">
      <c r="A283" s="2" t="s">
        <v>281</v>
      </c>
      <c r="B283" s="31">
        <v>34387</v>
      </c>
      <c r="C283" s="60"/>
      <c r="D283" s="60"/>
      <c r="E283" s="11"/>
      <c r="T283">
        <v>137</v>
      </c>
      <c r="X283"/>
      <c r="AC283">
        <v>0</v>
      </c>
      <c r="AL283">
        <v>2.246</v>
      </c>
      <c r="AZ283">
        <v>29.37</v>
      </c>
    </row>
    <row r="284" spans="1:52" x14ac:dyDescent="0.35">
      <c r="A284" s="2" t="s">
        <v>281</v>
      </c>
      <c r="B284" s="31">
        <v>34394</v>
      </c>
      <c r="C284" s="60"/>
      <c r="D284" s="60"/>
      <c r="E284" s="11"/>
      <c r="T284">
        <v>218.5</v>
      </c>
      <c r="X284"/>
      <c r="AC284">
        <v>0</v>
      </c>
      <c r="AL284">
        <v>3.419</v>
      </c>
      <c r="AZ284">
        <v>30.97</v>
      </c>
    </row>
    <row r="285" spans="1:52" x14ac:dyDescent="0.35">
      <c r="A285" s="2" t="s">
        <v>281</v>
      </c>
      <c r="B285" s="31">
        <v>34401</v>
      </c>
      <c r="C285" s="60"/>
      <c r="D285" s="60"/>
      <c r="E285" s="11"/>
      <c r="T285">
        <v>339.7</v>
      </c>
      <c r="X285"/>
      <c r="AC285">
        <v>0</v>
      </c>
      <c r="AL285">
        <v>5.3369999999999997</v>
      </c>
      <c r="AZ285">
        <v>32</v>
      </c>
    </row>
    <row r="286" spans="1:52" x14ac:dyDescent="0.35">
      <c r="A286" s="2" t="s">
        <v>281</v>
      </c>
      <c r="B286" s="31">
        <v>34408</v>
      </c>
      <c r="C286" s="60"/>
      <c r="D286" s="60"/>
      <c r="E286" s="11"/>
      <c r="T286">
        <v>435.1</v>
      </c>
      <c r="X286"/>
      <c r="AC286">
        <v>0</v>
      </c>
      <c r="AL286">
        <v>6.3929999999999998</v>
      </c>
      <c r="AZ286">
        <v>35.6</v>
      </c>
    </row>
    <row r="287" spans="1:52" x14ac:dyDescent="0.35">
      <c r="A287" s="2" t="s">
        <v>281</v>
      </c>
      <c r="B287" s="31">
        <v>34415</v>
      </c>
      <c r="C287" s="60"/>
      <c r="D287" s="60"/>
      <c r="E287" s="11"/>
      <c r="T287">
        <v>529.5</v>
      </c>
      <c r="X287"/>
      <c r="AC287">
        <v>0</v>
      </c>
      <c r="AL287">
        <v>6.6550000000000002</v>
      </c>
      <c r="AZ287">
        <v>42.52</v>
      </c>
    </row>
    <row r="288" spans="1:52" x14ac:dyDescent="0.35">
      <c r="A288" s="2" t="s">
        <v>281</v>
      </c>
      <c r="B288" s="31">
        <v>34422</v>
      </c>
      <c r="C288" s="60"/>
      <c r="D288" s="60"/>
      <c r="E288" s="11"/>
      <c r="T288">
        <v>732</v>
      </c>
      <c r="X288"/>
      <c r="AC288">
        <v>0</v>
      </c>
      <c r="AL288">
        <v>7.1440000000000001</v>
      </c>
      <c r="AZ288">
        <v>50.87</v>
      </c>
    </row>
    <row r="289" spans="1:52" x14ac:dyDescent="0.35">
      <c r="A289" s="2" t="s">
        <v>281</v>
      </c>
      <c r="B289" s="31">
        <v>34429</v>
      </c>
      <c r="C289" s="60"/>
      <c r="D289" s="60"/>
      <c r="E289" s="11"/>
      <c r="T289">
        <v>782.3</v>
      </c>
      <c r="X289"/>
      <c r="AC289">
        <v>2.6179999999999999</v>
      </c>
      <c r="AL289">
        <v>5.9459999999999997</v>
      </c>
      <c r="AZ289">
        <v>62.52</v>
      </c>
    </row>
    <row r="290" spans="1:52" x14ac:dyDescent="0.35">
      <c r="A290" s="2" t="s">
        <v>281</v>
      </c>
      <c r="B290" s="31">
        <v>34436</v>
      </c>
      <c r="C290" s="60"/>
      <c r="D290" s="60"/>
      <c r="E290" s="11"/>
      <c r="T290">
        <v>978.4</v>
      </c>
      <c r="X290"/>
      <c r="AC290">
        <v>22.68</v>
      </c>
      <c r="AL290">
        <v>5.569</v>
      </c>
      <c r="AZ290">
        <v>71.42</v>
      </c>
    </row>
    <row r="291" spans="1:52" x14ac:dyDescent="0.35">
      <c r="A291" s="2" t="s">
        <v>281</v>
      </c>
      <c r="B291" s="31">
        <v>34444</v>
      </c>
      <c r="C291" s="60"/>
      <c r="D291" s="60"/>
      <c r="E291" s="11"/>
      <c r="T291">
        <v>1337.6</v>
      </c>
      <c r="X291"/>
      <c r="AC291">
        <v>127.5</v>
      </c>
      <c r="AL291">
        <v>6.36</v>
      </c>
      <c r="AZ291">
        <v>76.72</v>
      </c>
    </row>
    <row r="292" spans="1:52" x14ac:dyDescent="0.35">
      <c r="A292" s="2" t="s">
        <v>281</v>
      </c>
      <c r="B292" s="31">
        <v>34450</v>
      </c>
      <c r="C292" s="60"/>
      <c r="D292" s="60"/>
      <c r="E292" s="11"/>
      <c r="T292">
        <v>1437.8</v>
      </c>
      <c r="X292"/>
      <c r="AC292">
        <v>294.60000000000002</v>
      </c>
      <c r="AL292">
        <v>5.3609999999999998</v>
      </c>
      <c r="AZ292">
        <v>79.75</v>
      </c>
    </row>
    <row r="293" spans="1:52" x14ac:dyDescent="0.35">
      <c r="A293" s="2" t="s">
        <v>281</v>
      </c>
      <c r="B293" s="31">
        <v>34458</v>
      </c>
      <c r="C293" s="60"/>
      <c r="D293" s="60"/>
      <c r="E293" s="11"/>
      <c r="T293">
        <v>1503.2</v>
      </c>
      <c r="X293"/>
      <c r="AC293">
        <v>455</v>
      </c>
      <c r="AL293">
        <v>4.1239999999999997</v>
      </c>
      <c r="AZ293">
        <v>83.22</v>
      </c>
    </row>
    <row r="294" spans="1:52" x14ac:dyDescent="0.35">
      <c r="A294" s="2" t="s">
        <v>281</v>
      </c>
      <c r="B294" s="31">
        <v>34465</v>
      </c>
      <c r="C294" s="60"/>
      <c r="D294" s="60"/>
      <c r="E294" s="11"/>
      <c r="T294">
        <v>1800</v>
      </c>
      <c r="X294"/>
      <c r="AC294">
        <v>647.6</v>
      </c>
      <c r="AL294">
        <v>3.056</v>
      </c>
      <c r="AZ294">
        <v>84.4</v>
      </c>
    </row>
    <row r="295" spans="1:52" x14ac:dyDescent="0.35">
      <c r="A295" s="2" t="s">
        <v>281</v>
      </c>
      <c r="B295" s="31">
        <v>34472</v>
      </c>
      <c r="C295" s="60"/>
      <c r="D295" s="60"/>
      <c r="E295" s="11"/>
      <c r="T295">
        <v>1847.5</v>
      </c>
      <c r="X295"/>
      <c r="AC295">
        <v>762.4</v>
      </c>
      <c r="AL295">
        <v>1.0049999999999999</v>
      </c>
      <c r="AZ295">
        <v>86.62</v>
      </c>
    </row>
    <row r="296" spans="1:52" x14ac:dyDescent="0.35">
      <c r="A296" s="2" t="s">
        <v>281</v>
      </c>
      <c r="B296" s="31">
        <v>34479</v>
      </c>
      <c r="C296" s="60"/>
      <c r="D296" s="60"/>
      <c r="E296" s="11"/>
      <c r="T296">
        <v>1921.2</v>
      </c>
      <c r="X296"/>
      <c r="AC296">
        <v>829.3</v>
      </c>
      <c r="AL296">
        <v>4.4999999999999998E-2</v>
      </c>
      <c r="AZ296">
        <v>92.1</v>
      </c>
    </row>
    <row r="297" spans="1:52" x14ac:dyDescent="0.35">
      <c r="A297" s="2" t="s">
        <v>281</v>
      </c>
      <c r="B297" s="31">
        <v>34484</v>
      </c>
      <c r="C297" s="60"/>
      <c r="D297" s="60"/>
      <c r="E297" s="11"/>
      <c r="T297">
        <v>1800</v>
      </c>
      <c r="X297"/>
      <c r="AC297">
        <v>768.1</v>
      </c>
      <c r="AL297">
        <v>0</v>
      </c>
      <c r="AS297" t="s">
        <v>831</v>
      </c>
      <c r="AZ297">
        <v>92.97</v>
      </c>
    </row>
    <row r="298" spans="1:52" x14ac:dyDescent="0.35">
      <c r="A298" s="2" t="s">
        <v>344</v>
      </c>
      <c r="B298" s="31"/>
      <c r="C298" s="63">
        <v>37391</v>
      </c>
      <c r="D298" s="30">
        <v>135</v>
      </c>
      <c r="E298" s="11" t="s">
        <v>744</v>
      </c>
      <c r="X298"/>
      <c r="AS298" t="s">
        <v>831</v>
      </c>
      <c r="AV298" s="68">
        <v>166</v>
      </c>
      <c r="AX298">
        <v>193</v>
      </c>
    </row>
    <row r="299" spans="1:52" x14ac:dyDescent="0.35">
      <c r="A299" s="2" t="s">
        <v>349</v>
      </c>
      <c r="B299" s="31"/>
      <c r="C299" s="63">
        <v>37508</v>
      </c>
      <c r="D299" s="30">
        <v>252</v>
      </c>
      <c r="E299" s="11" t="s">
        <v>744</v>
      </c>
      <c r="X299"/>
      <c r="AS299" t="s">
        <v>831</v>
      </c>
      <c r="AV299" s="68">
        <v>89</v>
      </c>
      <c r="AX299">
        <v>106</v>
      </c>
    </row>
    <row r="300" spans="1:52" x14ac:dyDescent="0.35">
      <c r="A300" s="2" t="s">
        <v>361</v>
      </c>
      <c r="B300" s="31"/>
      <c r="C300" s="63">
        <v>37694</v>
      </c>
      <c r="D300" s="30">
        <v>73</v>
      </c>
      <c r="E300" s="11" t="s">
        <v>744</v>
      </c>
      <c r="X300"/>
      <c r="AS300" t="s">
        <v>831</v>
      </c>
      <c r="AV300" s="68">
        <v>201</v>
      </c>
      <c r="AX300">
        <v>230</v>
      </c>
    </row>
    <row r="301" spans="1:52" x14ac:dyDescent="0.35">
      <c r="A301" s="2" t="s">
        <v>373</v>
      </c>
      <c r="B301" s="31"/>
      <c r="C301" s="63">
        <v>37762</v>
      </c>
      <c r="D301" s="30">
        <v>141</v>
      </c>
      <c r="E301" s="11" t="s">
        <v>744</v>
      </c>
      <c r="X301"/>
      <c r="AS301" t="s">
        <v>831</v>
      </c>
      <c r="AV301" s="68">
        <v>163</v>
      </c>
      <c r="AX301">
        <v>182</v>
      </c>
    </row>
    <row r="302" spans="1:52" x14ac:dyDescent="0.35">
      <c r="A302" s="2" t="s">
        <v>380</v>
      </c>
      <c r="B302" s="31"/>
      <c r="C302" s="63">
        <v>37866</v>
      </c>
      <c r="D302" s="30">
        <v>245</v>
      </c>
      <c r="E302" s="11" t="s">
        <v>744</v>
      </c>
      <c r="X302"/>
      <c r="AS302" t="s">
        <v>831</v>
      </c>
      <c r="AV302" s="68">
        <v>87</v>
      </c>
      <c r="AX302">
        <v>104</v>
      </c>
    </row>
    <row r="303" spans="1:52" x14ac:dyDescent="0.35">
      <c r="A303" s="2" t="s">
        <v>391</v>
      </c>
      <c r="B303" s="31"/>
      <c r="C303" s="63">
        <v>38069</v>
      </c>
      <c r="D303" s="30">
        <v>83</v>
      </c>
      <c r="E303" s="11" t="s">
        <v>744</v>
      </c>
      <c r="X303"/>
      <c r="AS303" t="s">
        <v>831</v>
      </c>
      <c r="AV303" s="68">
        <v>199</v>
      </c>
      <c r="AX303">
        <v>227</v>
      </c>
    </row>
    <row r="304" spans="1:52" x14ac:dyDescent="0.35">
      <c r="A304" s="2" t="s">
        <v>404</v>
      </c>
      <c r="B304" s="31"/>
      <c r="C304" s="63">
        <v>38135</v>
      </c>
      <c r="D304" s="30">
        <v>149</v>
      </c>
      <c r="E304" s="11" t="s">
        <v>744</v>
      </c>
      <c r="X304"/>
      <c r="AS304" t="s">
        <v>831</v>
      </c>
      <c r="AV304" s="68">
        <v>159</v>
      </c>
      <c r="AX304">
        <v>175</v>
      </c>
    </row>
    <row r="305" spans="1:50" x14ac:dyDescent="0.35">
      <c r="A305" s="2" t="s">
        <v>413</v>
      </c>
      <c r="B305" s="31"/>
      <c r="C305" s="63">
        <v>38236</v>
      </c>
      <c r="D305" s="30">
        <v>250</v>
      </c>
      <c r="E305" s="11" t="s">
        <v>744</v>
      </c>
      <c r="X305"/>
      <c r="AS305" t="s">
        <v>831</v>
      </c>
      <c r="AV305" s="68">
        <v>85</v>
      </c>
      <c r="AX305">
        <v>109</v>
      </c>
    </row>
    <row r="306" spans="1:50" x14ac:dyDescent="0.35">
      <c r="A306" s="2" t="s">
        <v>422</v>
      </c>
      <c r="B306" s="31"/>
      <c r="C306" s="63">
        <v>38446</v>
      </c>
      <c r="D306" s="30">
        <v>94</v>
      </c>
      <c r="E306" s="11" t="s">
        <v>744</v>
      </c>
      <c r="X306"/>
      <c r="AS306" t="s">
        <v>831</v>
      </c>
      <c r="AV306" s="68">
        <v>186</v>
      </c>
      <c r="AX306">
        <v>215</v>
      </c>
    </row>
    <row r="307" spans="1:50" x14ac:dyDescent="0.35">
      <c r="A307" s="2" t="s">
        <v>432</v>
      </c>
      <c r="B307" s="31"/>
      <c r="C307" s="63">
        <v>38499</v>
      </c>
      <c r="D307" s="30">
        <v>147</v>
      </c>
      <c r="E307" s="11" t="s">
        <v>744</v>
      </c>
      <c r="X307"/>
      <c r="AS307" t="s">
        <v>831</v>
      </c>
      <c r="AV307" s="68">
        <v>155</v>
      </c>
      <c r="AX307">
        <v>173</v>
      </c>
    </row>
    <row r="308" spans="1:50" x14ac:dyDescent="0.35">
      <c r="A308" s="2" t="s">
        <v>444</v>
      </c>
      <c r="B308" s="31"/>
      <c r="C308" s="63">
        <v>38600</v>
      </c>
      <c r="D308" s="30">
        <v>248</v>
      </c>
      <c r="E308" s="11" t="s">
        <v>744</v>
      </c>
      <c r="X308"/>
      <c r="AS308" t="s">
        <v>831</v>
      </c>
      <c r="AV308" s="68">
        <v>82</v>
      </c>
      <c r="AX308">
        <v>101</v>
      </c>
    </row>
    <row r="309" spans="1:50" x14ac:dyDescent="0.35">
      <c r="A309" s="2" t="s">
        <v>305</v>
      </c>
      <c r="B309" s="31"/>
      <c r="C309" s="63">
        <v>36990</v>
      </c>
      <c r="D309" s="30">
        <v>99</v>
      </c>
      <c r="E309" s="11" t="s">
        <v>745</v>
      </c>
      <c r="X309"/>
      <c r="AS309" t="s">
        <v>831</v>
      </c>
      <c r="AV309" s="68">
        <v>180</v>
      </c>
      <c r="AX309">
        <v>205</v>
      </c>
    </row>
    <row r="310" spans="1:50" x14ac:dyDescent="0.35">
      <c r="A310" s="2" t="s">
        <v>314</v>
      </c>
      <c r="B310" s="31"/>
      <c r="C310" s="63">
        <v>37057</v>
      </c>
      <c r="D310" s="30">
        <v>166</v>
      </c>
      <c r="E310" s="11" t="s">
        <v>745</v>
      </c>
      <c r="X310"/>
      <c r="AS310" t="s">
        <v>831</v>
      </c>
      <c r="AV310" s="68">
        <v>136</v>
      </c>
      <c r="AX310">
        <v>152</v>
      </c>
    </row>
    <row r="311" spans="1:50" x14ac:dyDescent="0.35">
      <c r="A311" s="2" t="s">
        <v>325</v>
      </c>
      <c r="B311" s="31"/>
      <c r="C311" s="63">
        <v>37322</v>
      </c>
      <c r="D311" s="30">
        <v>66</v>
      </c>
      <c r="E311" s="11" t="s">
        <v>745</v>
      </c>
      <c r="X311"/>
      <c r="AS311" t="s">
        <v>831</v>
      </c>
      <c r="AV311" s="68">
        <v>200</v>
      </c>
      <c r="AX311">
        <v>229</v>
      </c>
    </row>
    <row r="312" spans="1:50" x14ac:dyDescent="0.35">
      <c r="A312" s="2" t="s">
        <v>334</v>
      </c>
      <c r="B312" s="31"/>
      <c r="C312" s="63">
        <v>37391</v>
      </c>
      <c r="D312" s="30">
        <v>135</v>
      </c>
      <c r="E312" s="11" t="s">
        <v>745</v>
      </c>
      <c r="X312"/>
      <c r="AS312" t="s">
        <v>831</v>
      </c>
      <c r="AV312" s="68">
        <v>157</v>
      </c>
      <c r="AX312">
        <v>181</v>
      </c>
    </row>
    <row r="313" spans="1:50" x14ac:dyDescent="0.35">
      <c r="A313" s="2" t="s">
        <v>352</v>
      </c>
      <c r="B313" s="31"/>
      <c r="C313" s="63">
        <v>37694</v>
      </c>
      <c r="D313" s="30">
        <v>73</v>
      </c>
      <c r="E313" s="11" t="s">
        <v>745</v>
      </c>
      <c r="X313"/>
      <c r="AS313" t="s">
        <v>831</v>
      </c>
      <c r="AV313" s="68">
        <v>198</v>
      </c>
      <c r="AX313">
        <v>224</v>
      </c>
    </row>
    <row r="314" spans="1:50" x14ac:dyDescent="0.35">
      <c r="A314" s="2" t="s">
        <v>363</v>
      </c>
      <c r="B314" s="31"/>
      <c r="C314" s="63">
        <v>37762</v>
      </c>
      <c r="D314" s="30">
        <v>141</v>
      </c>
      <c r="E314" s="11" t="s">
        <v>745</v>
      </c>
      <c r="X314"/>
      <c r="AS314" t="s">
        <v>831</v>
      </c>
      <c r="AV314" s="68">
        <v>150</v>
      </c>
      <c r="AX314">
        <v>174</v>
      </c>
    </row>
    <row r="315" spans="1:50" x14ac:dyDescent="0.35">
      <c r="A315" s="2" t="s">
        <v>383</v>
      </c>
      <c r="B315" s="31"/>
      <c r="C315" s="63">
        <v>38069</v>
      </c>
      <c r="D315" s="30">
        <v>83</v>
      </c>
      <c r="E315" s="11" t="s">
        <v>745</v>
      </c>
      <c r="X315"/>
      <c r="AS315" t="s">
        <v>831</v>
      </c>
      <c r="AV315" s="68">
        <v>193</v>
      </c>
      <c r="AX315">
        <v>225</v>
      </c>
    </row>
    <row r="316" spans="1:50" x14ac:dyDescent="0.35">
      <c r="A316" s="2" t="s">
        <v>396</v>
      </c>
      <c r="B316" s="31"/>
      <c r="C316" s="63">
        <v>38135</v>
      </c>
      <c r="D316" s="30">
        <v>149</v>
      </c>
      <c r="E316" s="11" t="s">
        <v>745</v>
      </c>
      <c r="X316"/>
      <c r="AS316" t="s">
        <v>831</v>
      </c>
      <c r="AV316" s="68">
        <v>153</v>
      </c>
      <c r="AX316">
        <v>169</v>
      </c>
    </row>
    <row r="317" spans="1:50" x14ac:dyDescent="0.35">
      <c r="A317" s="2" t="s">
        <v>418</v>
      </c>
      <c r="B317" s="31"/>
      <c r="C317" s="63">
        <v>38446</v>
      </c>
      <c r="D317" s="30">
        <v>94</v>
      </c>
      <c r="E317" s="11" t="s">
        <v>745</v>
      </c>
      <c r="X317"/>
      <c r="AS317" t="s">
        <v>831</v>
      </c>
      <c r="AV317" s="68">
        <v>163</v>
      </c>
      <c r="AX317">
        <v>199</v>
      </c>
    </row>
    <row r="318" spans="1:50" x14ac:dyDescent="0.35">
      <c r="A318" s="2" t="s">
        <v>428</v>
      </c>
      <c r="B318" s="31"/>
      <c r="C318" s="63">
        <v>38499</v>
      </c>
      <c r="D318" s="30">
        <v>147</v>
      </c>
      <c r="E318" s="11" t="s">
        <v>745</v>
      </c>
      <c r="X318"/>
      <c r="AS318" t="s">
        <v>831</v>
      </c>
      <c r="AV318" s="68">
        <v>143</v>
      </c>
      <c r="AX318">
        <v>165</v>
      </c>
    </row>
    <row r="319" spans="1:50" x14ac:dyDescent="0.35">
      <c r="A319" s="2" t="s">
        <v>447</v>
      </c>
      <c r="B319" s="31"/>
      <c r="C319" s="63">
        <v>38789</v>
      </c>
      <c r="D319" s="30">
        <v>72</v>
      </c>
      <c r="E319" s="11" t="s">
        <v>745</v>
      </c>
      <c r="X319"/>
      <c r="AS319" t="s">
        <v>831</v>
      </c>
      <c r="AV319" s="68">
        <v>182</v>
      </c>
      <c r="AX319">
        <v>214</v>
      </c>
    </row>
    <row r="320" spans="1:50" x14ac:dyDescent="0.35">
      <c r="A320" s="2" t="s">
        <v>455</v>
      </c>
      <c r="B320" s="31"/>
      <c r="C320" s="63">
        <v>38847</v>
      </c>
      <c r="D320" s="30">
        <v>130</v>
      </c>
      <c r="E320" s="11" t="s">
        <v>745</v>
      </c>
      <c r="X320"/>
      <c r="AS320" t="s">
        <v>831</v>
      </c>
      <c r="AV320" s="68">
        <v>157</v>
      </c>
      <c r="AX320">
        <v>182</v>
      </c>
    </row>
    <row r="321" spans="1:50" x14ac:dyDescent="0.35">
      <c r="A321" s="2" t="s">
        <v>468</v>
      </c>
      <c r="B321" s="31"/>
      <c r="C321" s="63">
        <v>39196</v>
      </c>
      <c r="D321" s="30">
        <v>114</v>
      </c>
      <c r="E321" s="11" t="s">
        <v>745</v>
      </c>
      <c r="X321"/>
      <c r="AS321" t="s">
        <v>831</v>
      </c>
      <c r="AV321" s="68">
        <v>165</v>
      </c>
      <c r="AX321">
        <v>196</v>
      </c>
    </row>
    <row r="322" spans="1:50" x14ac:dyDescent="0.35">
      <c r="A322" s="2" t="s">
        <v>476</v>
      </c>
      <c r="B322" s="31"/>
      <c r="C322" s="63">
        <v>39261</v>
      </c>
      <c r="D322" s="30">
        <v>179</v>
      </c>
      <c r="E322" s="11" t="s">
        <v>745</v>
      </c>
      <c r="X322"/>
      <c r="AS322" t="s">
        <v>831</v>
      </c>
      <c r="AV322" s="68">
        <v>124</v>
      </c>
      <c r="AX322">
        <v>145</v>
      </c>
    </row>
    <row r="323" spans="1:50" x14ac:dyDescent="0.35">
      <c r="A323" s="2" t="s">
        <v>489</v>
      </c>
      <c r="B323" s="31"/>
      <c r="C323" s="63">
        <v>39549</v>
      </c>
      <c r="D323" s="30">
        <v>102</v>
      </c>
      <c r="E323" s="11" t="s">
        <v>745</v>
      </c>
      <c r="X323"/>
      <c r="AS323" t="s">
        <v>831</v>
      </c>
      <c r="AV323" s="68">
        <v>178</v>
      </c>
      <c r="AX323">
        <v>205</v>
      </c>
    </row>
    <row r="324" spans="1:50" x14ac:dyDescent="0.35">
      <c r="A324" s="2" t="s">
        <v>498</v>
      </c>
      <c r="B324" s="31"/>
      <c r="C324" s="63">
        <v>39605</v>
      </c>
      <c r="D324" s="30">
        <v>158</v>
      </c>
      <c r="E324" s="11" t="s">
        <v>745</v>
      </c>
      <c r="X324"/>
      <c r="AS324" t="s">
        <v>831</v>
      </c>
      <c r="AV324" s="68">
        <v>141</v>
      </c>
      <c r="AX324">
        <v>166</v>
      </c>
    </row>
    <row r="325" spans="1:50" x14ac:dyDescent="0.35">
      <c r="A325" s="2" t="s">
        <v>512</v>
      </c>
      <c r="B325" s="31"/>
      <c r="C325" s="63">
        <v>39892</v>
      </c>
      <c r="D325" s="30">
        <v>79</v>
      </c>
      <c r="E325" s="11" t="s">
        <v>745</v>
      </c>
      <c r="X325"/>
      <c r="AS325" t="s">
        <v>831</v>
      </c>
      <c r="AV325" s="68">
        <v>178</v>
      </c>
      <c r="AX325">
        <v>220</v>
      </c>
    </row>
    <row r="326" spans="1:50" x14ac:dyDescent="0.35">
      <c r="A326" s="2" t="s">
        <v>528</v>
      </c>
      <c r="B326" s="31"/>
      <c r="C326" s="63">
        <v>39969</v>
      </c>
      <c r="D326" s="30">
        <v>156</v>
      </c>
      <c r="E326" s="11" t="s">
        <v>745</v>
      </c>
      <c r="X326"/>
      <c r="AS326" t="s">
        <v>831</v>
      </c>
      <c r="AV326" s="68">
        <v>145</v>
      </c>
      <c r="AX326">
        <v>171</v>
      </c>
    </row>
    <row r="327" spans="1:50" x14ac:dyDescent="0.35">
      <c r="A327" s="2" t="s">
        <v>544</v>
      </c>
      <c r="B327" s="31"/>
      <c r="C327" s="63">
        <v>40049</v>
      </c>
      <c r="D327" s="30">
        <v>236</v>
      </c>
      <c r="E327" s="11" t="s">
        <v>745</v>
      </c>
      <c r="X327"/>
      <c r="AS327" t="s">
        <v>831</v>
      </c>
      <c r="AV327" s="68">
        <v>99</v>
      </c>
      <c r="AX327">
        <v>119</v>
      </c>
    </row>
    <row r="328" spans="1:50" x14ac:dyDescent="0.35">
      <c r="A328" s="2" t="s">
        <v>559</v>
      </c>
      <c r="B328" s="31"/>
      <c r="C328" s="63">
        <v>40267</v>
      </c>
      <c r="D328" s="30">
        <v>89</v>
      </c>
      <c r="E328" s="11" t="s">
        <v>745</v>
      </c>
      <c r="X328"/>
      <c r="AS328" t="s">
        <v>831</v>
      </c>
      <c r="AV328" s="68">
        <v>189</v>
      </c>
      <c r="AX328">
        <v>215</v>
      </c>
    </row>
    <row r="329" spans="1:50" x14ac:dyDescent="0.35">
      <c r="A329" s="2" t="s">
        <v>574</v>
      </c>
      <c r="B329" s="31"/>
      <c r="C329" s="63">
        <v>40365</v>
      </c>
      <c r="D329" s="30">
        <v>187</v>
      </c>
      <c r="E329" s="11" t="s">
        <v>745</v>
      </c>
      <c r="X329"/>
      <c r="AS329" t="s">
        <v>831</v>
      </c>
      <c r="AV329" s="68">
        <v>120</v>
      </c>
      <c r="AX329">
        <v>139</v>
      </c>
    </row>
    <row r="330" spans="1:50" x14ac:dyDescent="0.35">
      <c r="A330" s="2" t="s">
        <v>611</v>
      </c>
      <c r="B330" s="31"/>
      <c r="C330" s="63">
        <v>40632</v>
      </c>
      <c r="D330" s="30">
        <v>89</v>
      </c>
      <c r="E330" s="11" t="s">
        <v>745</v>
      </c>
      <c r="X330"/>
      <c r="AS330" t="s">
        <v>831</v>
      </c>
      <c r="AV330" s="68">
        <v>192</v>
      </c>
      <c r="AX330">
        <v>221</v>
      </c>
    </row>
    <row r="331" spans="1:50" x14ac:dyDescent="0.35">
      <c r="A331" s="2" t="s">
        <v>625</v>
      </c>
      <c r="B331" s="31"/>
      <c r="C331" s="63">
        <v>40674</v>
      </c>
      <c r="D331" s="30">
        <v>131</v>
      </c>
      <c r="E331" s="11" t="s">
        <v>745</v>
      </c>
      <c r="X331"/>
      <c r="AS331" t="s">
        <v>831</v>
      </c>
      <c r="AV331" s="68">
        <v>170</v>
      </c>
      <c r="AX331">
        <v>195</v>
      </c>
    </row>
    <row r="332" spans="1:50" x14ac:dyDescent="0.35">
      <c r="A332" s="2" t="s">
        <v>651</v>
      </c>
      <c r="B332" s="31"/>
      <c r="C332" s="63">
        <v>41004</v>
      </c>
      <c r="D332" s="30">
        <v>96</v>
      </c>
      <c r="E332" s="11" t="s">
        <v>745</v>
      </c>
      <c r="X332"/>
      <c r="AS332" t="s">
        <v>831</v>
      </c>
      <c r="AV332" s="68">
        <v>181</v>
      </c>
      <c r="AX332">
        <v>209</v>
      </c>
    </row>
    <row r="333" spans="1:50" x14ac:dyDescent="0.35">
      <c r="A333" s="2" t="s">
        <v>663</v>
      </c>
      <c r="B333" s="31"/>
      <c r="C333" s="63">
        <v>41088</v>
      </c>
      <c r="D333" s="30">
        <v>180</v>
      </c>
      <c r="E333" s="11" t="s">
        <v>745</v>
      </c>
      <c r="X333"/>
      <c r="AS333" t="s">
        <v>831</v>
      </c>
      <c r="AV333" s="68">
        <v>127</v>
      </c>
      <c r="AX333">
        <v>151</v>
      </c>
    </row>
    <row r="334" spans="1:50" x14ac:dyDescent="0.35">
      <c r="A334" s="2" t="s">
        <v>439</v>
      </c>
      <c r="B334" s="31"/>
      <c r="C334" s="63">
        <v>38499</v>
      </c>
      <c r="D334" s="30">
        <v>147</v>
      </c>
      <c r="E334" s="11" t="s">
        <v>746</v>
      </c>
      <c r="X334"/>
      <c r="AS334" t="s">
        <v>831</v>
      </c>
      <c r="AV334" s="68">
        <v>153</v>
      </c>
      <c r="AX334">
        <v>174</v>
      </c>
    </row>
    <row r="335" spans="1:50" x14ac:dyDescent="0.35">
      <c r="A335" s="2" t="s">
        <v>451</v>
      </c>
      <c r="B335" s="31"/>
      <c r="C335" s="63">
        <v>38789</v>
      </c>
      <c r="D335" s="30">
        <v>72</v>
      </c>
      <c r="E335" s="11" t="s">
        <v>746</v>
      </c>
      <c r="X335"/>
      <c r="AS335" t="s">
        <v>831</v>
      </c>
      <c r="AV335" s="68">
        <v>192</v>
      </c>
      <c r="AX335">
        <v>224</v>
      </c>
    </row>
    <row r="336" spans="1:50" x14ac:dyDescent="0.35">
      <c r="A336" s="2" t="s">
        <v>460</v>
      </c>
      <c r="B336" s="31"/>
      <c r="C336" s="63">
        <v>38847</v>
      </c>
      <c r="D336" s="30">
        <v>130</v>
      </c>
      <c r="E336" s="11" t="s">
        <v>746</v>
      </c>
      <c r="X336"/>
      <c r="AS336" t="s">
        <v>831</v>
      </c>
      <c r="AV336" s="68">
        <v>166</v>
      </c>
      <c r="AX336">
        <v>192</v>
      </c>
    </row>
    <row r="337" spans="1:50" x14ac:dyDescent="0.35">
      <c r="A337" s="2" t="s">
        <v>475</v>
      </c>
      <c r="B337" s="31"/>
      <c r="C337" s="63">
        <v>39196</v>
      </c>
      <c r="D337" s="30">
        <v>114</v>
      </c>
      <c r="E337" s="11" t="s">
        <v>746</v>
      </c>
      <c r="X337"/>
      <c r="AS337" t="s">
        <v>831</v>
      </c>
      <c r="AV337" s="68">
        <v>179</v>
      </c>
      <c r="AX337">
        <v>212</v>
      </c>
    </row>
    <row r="338" spans="1:50" x14ac:dyDescent="0.35">
      <c r="A338" s="2" t="s">
        <v>483</v>
      </c>
      <c r="B338" s="31"/>
      <c r="C338" s="63">
        <v>39261</v>
      </c>
      <c r="D338" s="30">
        <v>179</v>
      </c>
      <c r="E338" s="11" t="s">
        <v>746</v>
      </c>
      <c r="X338"/>
      <c r="AS338" t="s">
        <v>831</v>
      </c>
      <c r="AV338" s="68">
        <v>130</v>
      </c>
      <c r="AX338">
        <v>151</v>
      </c>
    </row>
    <row r="339" spans="1:50" x14ac:dyDescent="0.35">
      <c r="A339" s="2" t="s">
        <v>494</v>
      </c>
      <c r="B339" s="31"/>
      <c r="C339" s="63">
        <v>39549</v>
      </c>
      <c r="D339" s="30">
        <v>102</v>
      </c>
      <c r="E339" s="11" t="s">
        <v>746</v>
      </c>
      <c r="X339"/>
      <c r="AS339" t="s">
        <v>831</v>
      </c>
      <c r="AV339" s="68">
        <v>185</v>
      </c>
      <c r="AX339">
        <v>211</v>
      </c>
    </row>
    <row r="340" spans="1:50" x14ac:dyDescent="0.35">
      <c r="A340" s="2" t="s">
        <v>503</v>
      </c>
      <c r="B340" s="31"/>
      <c r="C340" s="63">
        <v>39605</v>
      </c>
      <c r="D340" s="30">
        <v>158</v>
      </c>
      <c r="E340" s="11" t="s">
        <v>746</v>
      </c>
      <c r="X340"/>
      <c r="AS340" t="s">
        <v>831</v>
      </c>
      <c r="AV340" s="68">
        <v>148</v>
      </c>
      <c r="AX340">
        <v>171</v>
      </c>
    </row>
    <row r="341" spans="1:50" x14ac:dyDescent="0.35">
      <c r="A341" s="2" t="s">
        <v>527</v>
      </c>
      <c r="B341" s="31"/>
      <c r="C341" s="63">
        <v>39892</v>
      </c>
      <c r="D341" s="30">
        <v>79</v>
      </c>
      <c r="E341" s="11" t="s">
        <v>747</v>
      </c>
      <c r="X341"/>
      <c r="AS341" t="s">
        <v>831</v>
      </c>
      <c r="AV341" s="68">
        <v>183</v>
      </c>
      <c r="AX341">
        <v>226</v>
      </c>
    </row>
    <row r="342" spans="1:50" x14ac:dyDescent="0.35">
      <c r="A342" s="2" t="s">
        <v>543</v>
      </c>
      <c r="B342" s="31"/>
      <c r="C342" s="63">
        <v>39969</v>
      </c>
      <c r="D342" s="30">
        <v>156</v>
      </c>
      <c r="E342" s="11" t="s">
        <v>747</v>
      </c>
      <c r="X342"/>
      <c r="AS342" t="s">
        <v>831</v>
      </c>
      <c r="AV342" s="68">
        <v>151</v>
      </c>
      <c r="AX342">
        <v>174</v>
      </c>
    </row>
    <row r="343" spans="1:50" x14ac:dyDescent="0.35">
      <c r="A343" s="2" t="s">
        <v>558</v>
      </c>
      <c r="B343" s="31"/>
      <c r="C343" s="63">
        <v>40049</v>
      </c>
      <c r="D343" s="30">
        <v>236</v>
      </c>
      <c r="E343" s="11" t="s">
        <v>747</v>
      </c>
      <c r="X343"/>
      <c r="AS343" t="s">
        <v>831</v>
      </c>
      <c r="AV343" s="68">
        <v>87</v>
      </c>
      <c r="AX343">
        <v>109</v>
      </c>
    </row>
    <row r="344" spans="1:50" x14ac:dyDescent="0.35">
      <c r="A344" s="2" t="s">
        <v>573</v>
      </c>
      <c r="B344" s="31"/>
      <c r="C344" s="63">
        <v>40267</v>
      </c>
      <c r="D344" s="30">
        <v>89</v>
      </c>
      <c r="E344" s="11" t="s">
        <v>747</v>
      </c>
      <c r="X344"/>
      <c r="AS344" t="s">
        <v>831</v>
      </c>
      <c r="AV344" s="68">
        <v>193</v>
      </c>
      <c r="AX344">
        <v>222</v>
      </c>
    </row>
    <row r="345" spans="1:50" x14ac:dyDescent="0.35">
      <c r="A345" s="2" t="s">
        <v>588</v>
      </c>
      <c r="B345" s="31"/>
      <c r="C345" s="63">
        <v>40365</v>
      </c>
      <c r="D345" s="30">
        <v>187</v>
      </c>
      <c r="E345" s="11" t="s">
        <v>747</v>
      </c>
      <c r="X345"/>
      <c r="AS345" t="s">
        <v>831</v>
      </c>
      <c r="AV345" s="68">
        <v>124</v>
      </c>
      <c r="AX345">
        <v>142</v>
      </c>
    </row>
    <row r="346" spans="1:50" x14ac:dyDescent="0.35">
      <c r="A346" s="2" t="s">
        <v>599</v>
      </c>
      <c r="B346" s="31"/>
      <c r="C346" s="63">
        <v>40455</v>
      </c>
      <c r="D346" s="30">
        <v>277</v>
      </c>
      <c r="E346" s="11" t="s">
        <v>747</v>
      </c>
      <c r="X346"/>
      <c r="AS346" t="s">
        <v>831</v>
      </c>
      <c r="AV346" s="68">
        <v>60</v>
      </c>
      <c r="AX346">
        <v>75</v>
      </c>
    </row>
    <row r="347" spans="1:50" x14ac:dyDescent="0.35">
      <c r="A347" s="2" t="s">
        <v>610</v>
      </c>
      <c r="B347" s="31"/>
      <c r="C347" s="63">
        <v>40512</v>
      </c>
      <c r="D347" s="30">
        <v>334</v>
      </c>
      <c r="E347" s="11" t="s">
        <v>747</v>
      </c>
      <c r="X347"/>
      <c r="AS347" t="s">
        <v>831</v>
      </c>
      <c r="AV347" s="68">
        <v>49</v>
      </c>
      <c r="AX347">
        <v>59</v>
      </c>
    </row>
    <row r="348" spans="1:50" x14ac:dyDescent="0.35">
      <c r="A348" s="2" t="s">
        <v>624</v>
      </c>
      <c r="B348" s="31"/>
      <c r="C348" s="63">
        <v>40632</v>
      </c>
      <c r="D348" s="30">
        <v>89</v>
      </c>
      <c r="E348" s="11" t="s">
        <v>747</v>
      </c>
      <c r="X348"/>
      <c r="AS348" t="s">
        <v>831</v>
      </c>
      <c r="AV348" s="68">
        <v>186</v>
      </c>
      <c r="AX348">
        <v>219</v>
      </c>
    </row>
    <row r="349" spans="1:50" x14ac:dyDescent="0.35">
      <c r="A349" s="2" t="s">
        <v>638</v>
      </c>
      <c r="B349" s="31"/>
      <c r="C349" s="63">
        <v>40674</v>
      </c>
      <c r="D349" s="30">
        <v>131</v>
      </c>
      <c r="E349" s="11" t="s">
        <v>747</v>
      </c>
      <c r="X349"/>
      <c r="AS349" t="s">
        <v>831</v>
      </c>
      <c r="AV349" s="68">
        <v>172</v>
      </c>
      <c r="AX349">
        <v>196</v>
      </c>
    </row>
    <row r="350" spans="1:50" x14ac:dyDescent="0.35">
      <c r="A350" s="2" t="s">
        <v>650</v>
      </c>
      <c r="B350" s="31"/>
      <c r="C350" s="63">
        <v>40795</v>
      </c>
      <c r="D350" s="30">
        <v>252</v>
      </c>
      <c r="E350" s="11" t="s">
        <v>747</v>
      </c>
      <c r="X350"/>
      <c r="AS350" t="s">
        <v>831</v>
      </c>
      <c r="AV350" s="68">
        <v>76</v>
      </c>
      <c r="AX350">
        <v>95</v>
      </c>
    </row>
    <row r="351" spans="1:50" x14ac:dyDescent="0.35">
      <c r="A351" s="2" t="s">
        <v>662</v>
      </c>
      <c r="B351" s="31"/>
      <c r="C351" s="63">
        <v>41004</v>
      </c>
      <c r="D351" s="30">
        <v>96</v>
      </c>
      <c r="E351" s="11" t="s">
        <v>747</v>
      </c>
      <c r="X351"/>
      <c r="AS351" t="s">
        <v>831</v>
      </c>
      <c r="AV351" s="68">
        <v>187</v>
      </c>
      <c r="AX351">
        <v>218</v>
      </c>
    </row>
    <row r="352" spans="1:50" x14ac:dyDescent="0.35">
      <c r="A352" s="2" t="s">
        <v>674</v>
      </c>
      <c r="B352" s="31"/>
      <c r="C352" s="63">
        <v>41088</v>
      </c>
      <c r="D352" s="30">
        <v>180</v>
      </c>
      <c r="E352" s="11" t="s">
        <v>747</v>
      </c>
      <c r="X352"/>
      <c r="AS352" t="s">
        <v>831</v>
      </c>
      <c r="AV352" s="68">
        <v>133</v>
      </c>
      <c r="AX352">
        <v>157</v>
      </c>
    </row>
    <row r="353" spans="1:50" x14ac:dyDescent="0.35">
      <c r="A353" s="2" t="s">
        <v>683</v>
      </c>
      <c r="B353" s="31"/>
      <c r="C353" s="63">
        <v>41177</v>
      </c>
      <c r="D353" s="30">
        <v>269</v>
      </c>
      <c r="E353" s="11" t="s">
        <v>747</v>
      </c>
      <c r="X353"/>
      <c r="AS353" t="s">
        <v>831</v>
      </c>
      <c r="AV353" s="68">
        <v>70</v>
      </c>
      <c r="AX353">
        <v>85</v>
      </c>
    </row>
    <row r="354" spans="1:50" x14ac:dyDescent="0.35">
      <c r="A354" s="2" t="s">
        <v>526</v>
      </c>
      <c r="B354" s="31"/>
      <c r="C354" s="63">
        <v>39892</v>
      </c>
      <c r="D354" s="30">
        <v>79</v>
      </c>
      <c r="E354" s="11" t="s">
        <v>748</v>
      </c>
      <c r="X354"/>
      <c r="AS354" t="s">
        <v>831</v>
      </c>
      <c r="AV354" s="68">
        <v>198</v>
      </c>
      <c r="AX354">
        <v>236</v>
      </c>
    </row>
    <row r="355" spans="1:50" x14ac:dyDescent="0.35">
      <c r="A355" s="2" t="s">
        <v>542</v>
      </c>
      <c r="B355" s="31"/>
      <c r="C355" s="63">
        <v>39969</v>
      </c>
      <c r="D355" s="30">
        <v>156</v>
      </c>
      <c r="E355" s="11" t="s">
        <v>748</v>
      </c>
      <c r="X355"/>
      <c r="AS355" t="s">
        <v>831</v>
      </c>
      <c r="AV355" s="68">
        <v>152</v>
      </c>
      <c r="AX355">
        <v>174</v>
      </c>
    </row>
    <row r="356" spans="1:50" x14ac:dyDescent="0.35">
      <c r="A356" s="2" t="s">
        <v>557</v>
      </c>
      <c r="B356" s="31"/>
      <c r="C356" s="63">
        <v>40049</v>
      </c>
      <c r="D356" s="30">
        <v>236</v>
      </c>
      <c r="E356" s="11" t="s">
        <v>748</v>
      </c>
      <c r="X356"/>
      <c r="AS356" t="s">
        <v>831</v>
      </c>
      <c r="AV356" s="68">
        <v>92</v>
      </c>
      <c r="AX356">
        <v>113</v>
      </c>
    </row>
    <row r="357" spans="1:50" x14ac:dyDescent="0.35">
      <c r="A357" s="2" t="s">
        <v>572</v>
      </c>
      <c r="B357" s="31"/>
      <c r="C357" s="63">
        <v>40267</v>
      </c>
      <c r="D357" s="30">
        <v>89</v>
      </c>
      <c r="E357" s="11" t="s">
        <v>748</v>
      </c>
      <c r="X357"/>
      <c r="AS357" t="s">
        <v>831</v>
      </c>
      <c r="AV357" s="68">
        <v>202</v>
      </c>
      <c r="AX357">
        <v>227</v>
      </c>
    </row>
    <row r="358" spans="1:50" x14ac:dyDescent="0.35">
      <c r="A358" s="2" t="s">
        <v>587</v>
      </c>
      <c r="B358" s="31"/>
      <c r="C358" s="63">
        <v>40365</v>
      </c>
      <c r="D358" s="30">
        <v>187</v>
      </c>
      <c r="E358" s="11" t="s">
        <v>748</v>
      </c>
      <c r="X358"/>
      <c r="AS358" t="s">
        <v>831</v>
      </c>
      <c r="AV358" s="68">
        <v>124</v>
      </c>
      <c r="AX358">
        <v>142</v>
      </c>
    </row>
    <row r="359" spans="1:50" x14ac:dyDescent="0.35">
      <c r="A359" s="2" t="s">
        <v>623</v>
      </c>
      <c r="B359" s="31"/>
      <c r="C359" s="63">
        <v>40632</v>
      </c>
      <c r="D359" s="30">
        <v>89</v>
      </c>
      <c r="E359" s="11" t="s">
        <v>748</v>
      </c>
      <c r="X359"/>
      <c r="AS359" t="s">
        <v>831</v>
      </c>
      <c r="AV359" s="68">
        <v>195</v>
      </c>
      <c r="AX359">
        <v>224</v>
      </c>
    </row>
    <row r="360" spans="1:50" x14ac:dyDescent="0.35">
      <c r="A360" s="2" t="s">
        <v>637</v>
      </c>
      <c r="B360" s="31"/>
      <c r="C360" s="63">
        <v>40674</v>
      </c>
      <c r="D360" s="30">
        <v>131</v>
      </c>
      <c r="E360" s="11" t="s">
        <v>748</v>
      </c>
      <c r="X360"/>
      <c r="AS360" t="s">
        <v>831</v>
      </c>
      <c r="AV360" s="68">
        <v>174</v>
      </c>
      <c r="AX360">
        <v>197</v>
      </c>
    </row>
    <row r="361" spans="1:50" x14ac:dyDescent="0.35">
      <c r="A361" s="2" t="s">
        <v>649</v>
      </c>
      <c r="B361" s="31"/>
      <c r="C361" s="63">
        <v>40795</v>
      </c>
      <c r="D361" s="30">
        <v>252</v>
      </c>
      <c r="E361" s="11" t="s">
        <v>748</v>
      </c>
      <c r="X361"/>
      <c r="AS361" t="s">
        <v>831</v>
      </c>
      <c r="AV361" s="68">
        <v>84</v>
      </c>
      <c r="AX361">
        <v>102</v>
      </c>
    </row>
    <row r="362" spans="1:50" x14ac:dyDescent="0.35">
      <c r="A362" s="2" t="s">
        <v>661</v>
      </c>
      <c r="B362" s="31"/>
      <c r="C362" s="63">
        <v>41004</v>
      </c>
      <c r="D362" s="30">
        <v>96</v>
      </c>
      <c r="E362" s="11" t="s">
        <v>748</v>
      </c>
      <c r="X362"/>
      <c r="AS362" t="s">
        <v>831</v>
      </c>
      <c r="AV362" s="68">
        <v>196</v>
      </c>
      <c r="AX362">
        <v>225</v>
      </c>
    </row>
    <row r="363" spans="1:50" x14ac:dyDescent="0.35">
      <c r="A363" s="2" t="s">
        <v>673</v>
      </c>
      <c r="B363" s="31"/>
      <c r="C363" s="63">
        <v>41088</v>
      </c>
      <c r="D363" s="30">
        <v>180</v>
      </c>
      <c r="E363" s="11" t="s">
        <v>748</v>
      </c>
      <c r="X363"/>
      <c r="AS363" t="s">
        <v>831</v>
      </c>
      <c r="AV363" s="68">
        <v>135</v>
      </c>
      <c r="AX363">
        <v>158</v>
      </c>
    </row>
    <row r="364" spans="1:50" x14ac:dyDescent="0.35">
      <c r="A364" s="2" t="s">
        <v>682</v>
      </c>
      <c r="B364" s="31"/>
      <c r="C364" s="63">
        <v>41177</v>
      </c>
      <c r="D364" s="30">
        <v>269</v>
      </c>
      <c r="E364" s="11" t="s">
        <v>748</v>
      </c>
      <c r="X364"/>
      <c r="AS364" t="s">
        <v>831</v>
      </c>
      <c r="AV364" s="68">
        <v>81</v>
      </c>
    </row>
    <row r="365" spans="1:50" x14ac:dyDescent="0.35">
      <c r="A365" s="2" t="s">
        <v>292</v>
      </c>
      <c r="B365" s="31"/>
      <c r="C365" s="63">
        <v>36588</v>
      </c>
      <c r="D365" s="30">
        <v>63</v>
      </c>
      <c r="E365" s="11" t="s">
        <v>749</v>
      </c>
      <c r="X365"/>
      <c r="AS365" t="s">
        <v>831</v>
      </c>
      <c r="AV365" s="68">
        <v>220</v>
      </c>
      <c r="AX365">
        <v>253</v>
      </c>
    </row>
    <row r="366" spans="1:50" x14ac:dyDescent="0.35">
      <c r="A366" s="2" t="s">
        <v>295</v>
      </c>
      <c r="B366" s="31"/>
      <c r="C366" s="63">
        <v>36661</v>
      </c>
      <c r="D366" s="30">
        <v>136</v>
      </c>
      <c r="E366" s="11" t="s">
        <v>749</v>
      </c>
      <c r="X366"/>
      <c r="AS366" t="s">
        <v>831</v>
      </c>
      <c r="AV366" s="68">
        <v>175</v>
      </c>
      <c r="AX366">
        <v>203</v>
      </c>
    </row>
    <row r="367" spans="1:50" x14ac:dyDescent="0.35">
      <c r="A367" s="2" t="s">
        <v>308</v>
      </c>
      <c r="B367" s="31"/>
      <c r="C367" s="63">
        <v>36990</v>
      </c>
      <c r="D367" s="30">
        <v>99</v>
      </c>
      <c r="E367" s="11" t="s">
        <v>749</v>
      </c>
      <c r="X367"/>
      <c r="AS367" t="s">
        <v>831</v>
      </c>
      <c r="AV367" s="68">
        <v>194</v>
      </c>
      <c r="AX367">
        <v>220</v>
      </c>
    </row>
    <row r="368" spans="1:50" x14ac:dyDescent="0.35">
      <c r="A368" s="2" t="s">
        <v>317</v>
      </c>
      <c r="B368" s="31"/>
      <c r="C368" s="63">
        <v>37057</v>
      </c>
      <c r="D368" s="30">
        <v>166</v>
      </c>
      <c r="E368" s="11" t="s">
        <v>749</v>
      </c>
      <c r="X368"/>
      <c r="AS368" t="s">
        <v>831</v>
      </c>
      <c r="AV368" s="68">
        <v>147</v>
      </c>
      <c r="AX368">
        <v>169</v>
      </c>
    </row>
    <row r="369" spans="1:50" x14ac:dyDescent="0.35">
      <c r="A369" s="2" t="s">
        <v>328</v>
      </c>
      <c r="B369" s="31"/>
      <c r="C369" s="63">
        <v>37322</v>
      </c>
      <c r="D369" s="30">
        <v>66</v>
      </c>
      <c r="E369" s="11" t="s">
        <v>749</v>
      </c>
      <c r="X369"/>
      <c r="AS369" t="s">
        <v>831</v>
      </c>
      <c r="AV369" s="68">
        <v>218</v>
      </c>
      <c r="AX369">
        <v>248</v>
      </c>
    </row>
    <row r="370" spans="1:50" x14ac:dyDescent="0.35">
      <c r="A370" s="2" t="s">
        <v>337</v>
      </c>
      <c r="B370" s="31"/>
      <c r="C370" s="63">
        <v>37391</v>
      </c>
      <c r="D370" s="30">
        <v>135</v>
      </c>
      <c r="E370" s="11" t="s">
        <v>749</v>
      </c>
      <c r="X370"/>
      <c r="AS370" t="s">
        <v>831</v>
      </c>
      <c r="AV370" s="68">
        <v>173</v>
      </c>
      <c r="AX370">
        <v>197</v>
      </c>
    </row>
    <row r="371" spans="1:50" x14ac:dyDescent="0.35">
      <c r="A371" s="2" t="s">
        <v>355</v>
      </c>
      <c r="B371" s="31"/>
      <c r="C371" s="63">
        <v>37694</v>
      </c>
      <c r="D371" s="30">
        <v>73</v>
      </c>
      <c r="E371" s="11" t="s">
        <v>749</v>
      </c>
      <c r="X371"/>
      <c r="AS371" t="s">
        <v>831</v>
      </c>
      <c r="AV371" s="68">
        <v>214</v>
      </c>
      <c r="AX371">
        <v>240</v>
      </c>
    </row>
    <row r="372" spans="1:50" x14ac:dyDescent="0.35">
      <c r="A372" s="2" t="s">
        <v>366</v>
      </c>
      <c r="B372" s="31"/>
      <c r="C372" s="63">
        <v>37762</v>
      </c>
      <c r="D372" s="30">
        <v>141</v>
      </c>
      <c r="E372" s="11" t="s">
        <v>749</v>
      </c>
      <c r="X372"/>
      <c r="AS372" t="s">
        <v>831</v>
      </c>
      <c r="AV372" s="68">
        <v>170</v>
      </c>
      <c r="AX372">
        <v>191</v>
      </c>
    </row>
    <row r="373" spans="1:50" x14ac:dyDescent="0.35">
      <c r="A373" s="2" t="s">
        <v>386</v>
      </c>
      <c r="B373" s="31"/>
      <c r="C373" s="63">
        <v>38069</v>
      </c>
      <c r="D373" s="30">
        <v>83</v>
      </c>
      <c r="E373" s="11" t="s">
        <v>749</v>
      </c>
      <c r="X373"/>
      <c r="AS373" t="s">
        <v>831</v>
      </c>
      <c r="AV373" s="68">
        <v>213</v>
      </c>
      <c r="AX373">
        <v>233</v>
      </c>
    </row>
    <row r="374" spans="1:50" x14ac:dyDescent="0.35">
      <c r="A374" s="2" t="s">
        <v>399</v>
      </c>
      <c r="B374" s="31"/>
      <c r="C374" s="63">
        <v>38135</v>
      </c>
      <c r="D374" s="30">
        <v>149</v>
      </c>
      <c r="E374" s="11" t="s">
        <v>749</v>
      </c>
      <c r="X374"/>
      <c r="AS374" t="s">
        <v>831</v>
      </c>
      <c r="AV374" s="68">
        <v>163</v>
      </c>
      <c r="AX374">
        <v>181</v>
      </c>
    </row>
    <row r="375" spans="1:50" x14ac:dyDescent="0.35">
      <c r="A375" s="2" t="s">
        <v>294</v>
      </c>
      <c r="B375" s="31"/>
      <c r="C375" s="63">
        <v>36588</v>
      </c>
      <c r="D375" s="30">
        <v>63</v>
      </c>
      <c r="E375" s="11" t="s">
        <v>750</v>
      </c>
      <c r="X375"/>
      <c r="AS375" t="s">
        <v>831</v>
      </c>
      <c r="AV375" s="68">
        <v>221</v>
      </c>
      <c r="AX375">
        <v>256</v>
      </c>
    </row>
    <row r="376" spans="1:50" x14ac:dyDescent="0.35">
      <c r="A376" s="2" t="s">
        <v>297</v>
      </c>
      <c r="B376" s="31"/>
      <c r="C376" s="63">
        <v>36661</v>
      </c>
      <c r="D376" s="30">
        <v>136</v>
      </c>
      <c r="E376" s="11" t="s">
        <v>750</v>
      </c>
      <c r="X376"/>
      <c r="AS376" t="s">
        <v>831</v>
      </c>
      <c r="AV376" s="68">
        <v>177</v>
      </c>
      <c r="AX376">
        <v>204</v>
      </c>
    </row>
    <row r="377" spans="1:50" x14ac:dyDescent="0.35">
      <c r="A377" s="2" t="s">
        <v>306</v>
      </c>
      <c r="B377" s="31"/>
      <c r="C377" s="63">
        <v>36990</v>
      </c>
      <c r="D377" s="30">
        <v>99</v>
      </c>
      <c r="E377" s="11" t="s">
        <v>750</v>
      </c>
      <c r="X377"/>
      <c r="AS377" t="s">
        <v>831</v>
      </c>
      <c r="AV377" s="68">
        <v>194</v>
      </c>
      <c r="AX377">
        <v>221</v>
      </c>
    </row>
    <row r="378" spans="1:50" x14ac:dyDescent="0.35">
      <c r="A378" s="2" t="s">
        <v>315</v>
      </c>
      <c r="B378" s="31"/>
      <c r="C378" s="63">
        <v>37057</v>
      </c>
      <c r="D378" s="30">
        <v>166</v>
      </c>
      <c r="E378" s="11" t="s">
        <v>750</v>
      </c>
      <c r="X378"/>
      <c r="AS378" t="s">
        <v>831</v>
      </c>
      <c r="AV378" s="68">
        <v>147</v>
      </c>
      <c r="AX378">
        <v>169</v>
      </c>
    </row>
    <row r="379" spans="1:50" x14ac:dyDescent="0.35">
      <c r="A379" s="2" t="s">
        <v>323</v>
      </c>
      <c r="B379" s="31"/>
      <c r="C379" s="63">
        <v>37112</v>
      </c>
      <c r="D379" s="30">
        <v>221</v>
      </c>
      <c r="E379" s="11" t="s">
        <v>750</v>
      </c>
      <c r="X379"/>
      <c r="AS379" t="s">
        <v>831</v>
      </c>
      <c r="AV379" s="68">
        <v>103</v>
      </c>
      <c r="AX379">
        <v>122</v>
      </c>
    </row>
    <row r="380" spans="1:50" x14ac:dyDescent="0.35">
      <c r="A380" s="2" t="s">
        <v>326</v>
      </c>
      <c r="B380" s="31"/>
      <c r="C380" s="63">
        <v>37322</v>
      </c>
      <c r="D380" s="30">
        <v>66</v>
      </c>
      <c r="E380" s="11" t="s">
        <v>750</v>
      </c>
      <c r="X380"/>
      <c r="AS380" t="s">
        <v>831</v>
      </c>
      <c r="AV380" s="68">
        <v>212</v>
      </c>
      <c r="AX380">
        <v>243</v>
      </c>
    </row>
    <row r="381" spans="1:50" x14ac:dyDescent="0.35">
      <c r="A381" s="2" t="s">
        <v>335</v>
      </c>
      <c r="B381" s="31"/>
      <c r="C381" s="63">
        <v>37391</v>
      </c>
      <c r="D381" s="30">
        <v>135</v>
      </c>
      <c r="E381" s="11" t="s">
        <v>750</v>
      </c>
      <c r="X381"/>
      <c r="AS381" t="s">
        <v>831</v>
      </c>
      <c r="AV381" s="68">
        <v>175</v>
      </c>
      <c r="AX381">
        <v>199</v>
      </c>
    </row>
    <row r="382" spans="1:50" x14ac:dyDescent="0.35">
      <c r="A382" s="2" t="s">
        <v>347</v>
      </c>
      <c r="B382" s="31"/>
      <c r="C382" s="63">
        <v>37508</v>
      </c>
      <c r="D382" s="30">
        <v>252</v>
      </c>
      <c r="E382" s="11" t="s">
        <v>750</v>
      </c>
      <c r="X382"/>
      <c r="AS382" t="s">
        <v>831</v>
      </c>
      <c r="AV382" s="68">
        <v>93</v>
      </c>
      <c r="AX382">
        <v>110</v>
      </c>
    </row>
    <row r="383" spans="1:50" x14ac:dyDescent="0.35">
      <c r="A383" s="2" t="s">
        <v>353</v>
      </c>
      <c r="B383" s="31"/>
      <c r="C383" s="63">
        <v>37694</v>
      </c>
      <c r="D383" s="30">
        <v>73</v>
      </c>
      <c r="E383" s="11" t="s">
        <v>750</v>
      </c>
      <c r="X383"/>
      <c r="AS383" t="s">
        <v>831</v>
      </c>
      <c r="AV383" s="68">
        <v>214</v>
      </c>
      <c r="AX383">
        <v>241</v>
      </c>
    </row>
    <row r="384" spans="1:50" x14ac:dyDescent="0.35">
      <c r="A384" s="2" t="s">
        <v>364</v>
      </c>
      <c r="B384" s="31"/>
      <c r="C384" s="63">
        <v>37762</v>
      </c>
      <c r="D384" s="30">
        <v>141</v>
      </c>
      <c r="E384" s="11" t="s">
        <v>750</v>
      </c>
      <c r="X384"/>
      <c r="AS384" t="s">
        <v>831</v>
      </c>
      <c r="AV384" s="68">
        <v>171</v>
      </c>
      <c r="AX384">
        <v>192</v>
      </c>
    </row>
    <row r="385" spans="1:50" x14ac:dyDescent="0.35">
      <c r="A385" s="2" t="s">
        <v>378</v>
      </c>
      <c r="B385" s="31"/>
      <c r="C385" s="63">
        <v>37866</v>
      </c>
      <c r="D385" s="30">
        <v>245</v>
      </c>
      <c r="E385" s="11" t="s">
        <v>750</v>
      </c>
      <c r="X385"/>
      <c r="AS385" t="s">
        <v>831</v>
      </c>
      <c r="AV385" s="68">
        <v>95</v>
      </c>
      <c r="AX385">
        <v>113</v>
      </c>
    </row>
    <row r="386" spans="1:50" x14ac:dyDescent="0.35">
      <c r="A386" s="2" t="s">
        <v>384</v>
      </c>
      <c r="B386" s="31"/>
      <c r="C386" s="63">
        <v>38069</v>
      </c>
      <c r="D386" s="30">
        <v>83</v>
      </c>
      <c r="E386" s="11" t="s">
        <v>750</v>
      </c>
      <c r="X386"/>
      <c r="AS386" t="s">
        <v>831</v>
      </c>
      <c r="AV386" s="68">
        <v>212</v>
      </c>
      <c r="AX386">
        <v>233</v>
      </c>
    </row>
    <row r="387" spans="1:50" x14ac:dyDescent="0.35">
      <c r="A387" s="2" t="s">
        <v>397</v>
      </c>
      <c r="B387" s="31"/>
      <c r="C387" s="63">
        <v>38135</v>
      </c>
      <c r="D387" s="30">
        <v>149</v>
      </c>
      <c r="E387" s="11" t="s">
        <v>750</v>
      </c>
      <c r="X387"/>
      <c r="AS387" t="s">
        <v>831</v>
      </c>
      <c r="AV387" s="68">
        <v>163</v>
      </c>
      <c r="AX387">
        <v>183</v>
      </c>
    </row>
    <row r="388" spans="1:50" x14ac:dyDescent="0.35">
      <c r="A388" s="2" t="s">
        <v>412</v>
      </c>
      <c r="B388" s="31"/>
      <c r="C388" s="63">
        <v>38236</v>
      </c>
      <c r="D388" s="30">
        <v>250</v>
      </c>
      <c r="E388" s="11" t="s">
        <v>750</v>
      </c>
      <c r="X388"/>
      <c r="AS388" t="s">
        <v>831</v>
      </c>
      <c r="AV388" s="68">
        <v>92</v>
      </c>
      <c r="AX388">
        <v>115</v>
      </c>
    </row>
    <row r="389" spans="1:50" x14ac:dyDescent="0.35">
      <c r="A389" s="2" t="s">
        <v>419</v>
      </c>
      <c r="B389" s="31"/>
      <c r="C389" s="63">
        <v>38446</v>
      </c>
      <c r="D389" s="30">
        <v>94</v>
      </c>
      <c r="E389" s="11" t="s">
        <v>750</v>
      </c>
      <c r="X389"/>
      <c r="AS389" t="s">
        <v>831</v>
      </c>
      <c r="AV389" s="68">
        <v>207</v>
      </c>
      <c r="AX389">
        <v>226</v>
      </c>
    </row>
    <row r="390" spans="1:50" x14ac:dyDescent="0.35">
      <c r="A390" s="2" t="s">
        <v>429</v>
      </c>
      <c r="B390" s="31"/>
      <c r="C390" s="63">
        <v>38499</v>
      </c>
      <c r="D390" s="30">
        <v>147</v>
      </c>
      <c r="E390" s="11" t="s">
        <v>750</v>
      </c>
      <c r="X390"/>
      <c r="AS390" t="s">
        <v>831</v>
      </c>
      <c r="AV390" s="68">
        <v>160</v>
      </c>
      <c r="AX390">
        <v>179</v>
      </c>
    </row>
    <row r="391" spans="1:50" x14ac:dyDescent="0.35">
      <c r="A391" s="2" t="s">
        <v>441</v>
      </c>
      <c r="B391" s="31"/>
      <c r="C391" s="63">
        <v>38600</v>
      </c>
      <c r="D391" s="30">
        <v>248</v>
      </c>
      <c r="E391" s="11" t="s">
        <v>750</v>
      </c>
      <c r="X391"/>
      <c r="AS391" t="s">
        <v>831</v>
      </c>
      <c r="AV391" s="68">
        <v>92</v>
      </c>
      <c r="AX391">
        <v>108</v>
      </c>
    </row>
    <row r="392" spans="1:50" x14ac:dyDescent="0.35">
      <c r="A392" s="2" t="s">
        <v>448</v>
      </c>
      <c r="B392" s="31"/>
      <c r="C392" s="63">
        <v>38789</v>
      </c>
      <c r="D392" s="30">
        <v>72</v>
      </c>
      <c r="E392" s="11" t="s">
        <v>750</v>
      </c>
      <c r="X392"/>
      <c r="AS392" t="s">
        <v>831</v>
      </c>
      <c r="AV392" s="68">
        <v>210</v>
      </c>
      <c r="AX392">
        <v>241</v>
      </c>
    </row>
    <row r="393" spans="1:50" x14ac:dyDescent="0.35">
      <c r="A393" s="2" t="s">
        <v>456</v>
      </c>
      <c r="B393" s="31"/>
      <c r="C393" s="63">
        <v>38847</v>
      </c>
      <c r="D393" s="30">
        <v>130</v>
      </c>
      <c r="E393" s="11" t="s">
        <v>750</v>
      </c>
      <c r="X393"/>
      <c r="AS393" t="s">
        <v>831</v>
      </c>
      <c r="AV393" s="68">
        <v>179</v>
      </c>
      <c r="AX393">
        <v>201</v>
      </c>
    </row>
    <row r="394" spans="1:50" x14ac:dyDescent="0.35">
      <c r="A394" s="2" t="s">
        <v>469</v>
      </c>
      <c r="B394" s="31"/>
      <c r="C394" s="63">
        <v>39196</v>
      </c>
      <c r="D394" s="30">
        <v>114</v>
      </c>
      <c r="E394" s="11" t="s">
        <v>750</v>
      </c>
      <c r="X394"/>
      <c r="AS394" t="s">
        <v>831</v>
      </c>
      <c r="AV394" s="68">
        <v>191</v>
      </c>
      <c r="AX394">
        <v>216</v>
      </c>
    </row>
    <row r="395" spans="1:50" x14ac:dyDescent="0.35">
      <c r="A395" s="2" t="s">
        <v>477</v>
      </c>
      <c r="B395" s="31"/>
      <c r="C395" s="63">
        <v>39261</v>
      </c>
      <c r="D395" s="30">
        <v>179</v>
      </c>
      <c r="E395" s="11" t="s">
        <v>750</v>
      </c>
      <c r="X395"/>
      <c r="AS395" t="s">
        <v>831</v>
      </c>
      <c r="AV395" s="68">
        <v>135</v>
      </c>
      <c r="AX395">
        <v>155</v>
      </c>
    </row>
    <row r="396" spans="1:50" x14ac:dyDescent="0.35">
      <c r="A396" s="2" t="s">
        <v>484</v>
      </c>
      <c r="B396" s="31"/>
      <c r="C396" s="63">
        <v>39338</v>
      </c>
      <c r="D396" s="30">
        <v>256</v>
      </c>
      <c r="E396" s="11" t="s">
        <v>750</v>
      </c>
      <c r="X396"/>
      <c r="AS396" t="s">
        <v>831</v>
      </c>
      <c r="AV396" s="68">
        <v>82</v>
      </c>
      <c r="AX396">
        <v>99</v>
      </c>
    </row>
    <row r="397" spans="1:50" x14ac:dyDescent="0.35">
      <c r="A397" s="2" t="s">
        <v>490</v>
      </c>
      <c r="B397" s="31"/>
      <c r="C397" s="63">
        <v>39549</v>
      </c>
      <c r="D397" s="30">
        <v>102</v>
      </c>
      <c r="E397" s="11" t="s">
        <v>750</v>
      </c>
      <c r="X397"/>
      <c r="AS397" t="s">
        <v>831</v>
      </c>
      <c r="AV397" s="68">
        <v>197</v>
      </c>
      <c r="AX397">
        <v>220</v>
      </c>
    </row>
    <row r="398" spans="1:50" x14ac:dyDescent="0.35">
      <c r="A398" s="2" t="s">
        <v>499</v>
      </c>
      <c r="B398" s="31"/>
      <c r="C398" s="63">
        <v>39605</v>
      </c>
      <c r="D398" s="30">
        <v>158</v>
      </c>
      <c r="E398" s="11" t="s">
        <v>750</v>
      </c>
      <c r="X398"/>
      <c r="AS398" t="s">
        <v>831</v>
      </c>
      <c r="AV398" s="68">
        <v>156</v>
      </c>
      <c r="AX398">
        <v>174</v>
      </c>
    </row>
    <row r="399" spans="1:50" x14ac:dyDescent="0.35">
      <c r="A399" s="2" t="s">
        <v>507</v>
      </c>
      <c r="B399" s="31"/>
      <c r="C399" s="63">
        <v>39702</v>
      </c>
      <c r="D399" s="30">
        <v>255</v>
      </c>
      <c r="E399" s="11" t="s">
        <v>750</v>
      </c>
      <c r="X399"/>
      <c r="AS399" t="s">
        <v>831</v>
      </c>
      <c r="AV399" s="68">
        <v>80</v>
      </c>
      <c r="AX399">
        <v>98</v>
      </c>
    </row>
    <row r="400" spans="1:50" x14ac:dyDescent="0.35">
      <c r="A400" s="2" t="s">
        <v>513</v>
      </c>
      <c r="B400" s="31"/>
      <c r="C400" s="63">
        <v>39892</v>
      </c>
      <c r="D400" s="30">
        <v>79</v>
      </c>
      <c r="E400" s="11" t="s">
        <v>750</v>
      </c>
      <c r="X400"/>
      <c r="AS400" t="s">
        <v>831</v>
      </c>
      <c r="AV400" s="68">
        <v>209</v>
      </c>
      <c r="AX400">
        <v>240</v>
      </c>
    </row>
    <row r="401" spans="1:50" x14ac:dyDescent="0.35">
      <c r="A401" s="2" t="s">
        <v>529</v>
      </c>
      <c r="B401" s="31"/>
      <c r="C401" s="63">
        <v>39969</v>
      </c>
      <c r="D401" s="30">
        <v>156</v>
      </c>
      <c r="E401" s="11" t="s">
        <v>750</v>
      </c>
      <c r="X401"/>
      <c r="AS401" t="s">
        <v>831</v>
      </c>
      <c r="AV401" s="68">
        <v>164</v>
      </c>
      <c r="AX401">
        <v>187</v>
      </c>
    </row>
    <row r="402" spans="1:50" x14ac:dyDescent="0.35">
      <c r="A402" s="2" t="s">
        <v>545</v>
      </c>
      <c r="B402" s="31"/>
      <c r="C402" s="63">
        <v>40049</v>
      </c>
      <c r="D402" s="30">
        <v>236</v>
      </c>
      <c r="E402" s="11" t="s">
        <v>750</v>
      </c>
      <c r="X402"/>
      <c r="AS402" t="s">
        <v>831</v>
      </c>
      <c r="AV402" s="68">
        <v>101</v>
      </c>
      <c r="AX402">
        <v>121</v>
      </c>
    </row>
    <row r="403" spans="1:50" x14ac:dyDescent="0.35">
      <c r="A403" s="2" t="s">
        <v>560</v>
      </c>
      <c r="B403" s="31"/>
      <c r="C403" s="63">
        <v>40267</v>
      </c>
      <c r="D403" s="30">
        <v>89</v>
      </c>
      <c r="E403" s="11" t="s">
        <v>750</v>
      </c>
      <c r="X403"/>
      <c r="AS403" t="s">
        <v>831</v>
      </c>
      <c r="AV403" s="68">
        <v>207</v>
      </c>
      <c r="AX403">
        <v>230</v>
      </c>
    </row>
    <row r="404" spans="1:50" x14ac:dyDescent="0.35">
      <c r="A404" s="2" t="s">
        <v>575</v>
      </c>
      <c r="B404" s="31"/>
      <c r="C404" s="63">
        <v>40365</v>
      </c>
      <c r="D404" s="30">
        <v>187</v>
      </c>
      <c r="E404" s="11" t="s">
        <v>750</v>
      </c>
      <c r="X404"/>
      <c r="AS404" t="s">
        <v>831</v>
      </c>
      <c r="AV404" s="68">
        <v>131</v>
      </c>
      <c r="AX404">
        <v>148</v>
      </c>
    </row>
    <row r="405" spans="1:50" x14ac:dyDescent="0.35">
      <c r="A405" s="2" t="s">
        <v>612</v>
      </c>
      <c r="B405" s="31"/>
      <c r="C405" s="63">
        <v>40632</v>
      </c>
      <c r="D405" s="30">
        <v>89</v>
      </c>
      <c r="E405" s="11" t="s">
        <v>750</v>
      </c>
      <c r="X405"/>
      <c r="AS405" t="s">
        <v>831</v>
      </c>
      <c r="AV405" s="68">
        <v>207</v>
      </c>
      <c r="AX405">
        <v>234</v>
      </c>
    </row>
    <row r="406" spans="1:50" x14ac:dyDescent="0.35">
      <c r="A406" s="2" t="s">
        <v>626</v>
      </c>
      <c r="B406" s="31"/>
      <c r="C406" s="63">
        <v>40674</v>
      </c>
      <c r="D406" s="30">
        <v>131</v>
      </c>
      <c r="E406" s="11" t="s">
        <v>750</v>
      </c>
      <c r="X406"/>
      <c r="AS406" t="s">
        <v>831</v>
      </c>
      <c r="AV406" s="68">
        <v>183</v>
      </c>
      <c r="AX406">
        <v>203</v>
      </c>
    </row>
    <row r="407" spans="1:50" x14ac:dyDescent="0.35">
      <c r="A407" s="2" t="s">
        <v>639</v>
      </c>
      <c r="B407" s="31"/>
      <c r="C407" s="63">
        <v>40795</v>
      </c>
      <c r="D407" s="30">
        <v>252</v>
      </c>
      <c r="E407" s="11" t="s">
        <v>750</v>
      </c>
      <c r="X407"/>
      <c r="AS407" t="s">
        <v>831</v>
      </c>
      <c r="AV407" s="68">
        <v>88</v>
      </c>
      <c r="AX407">
        <v>108</v>
      </c>
    </row>
    <row r="408" spans="1:50" x14ac:dyDescent="0.35">
      <c r="A408" s="2" t="s">
        <v>652</v>
      </c>
      <c r="B408" s="31"/>
      <c r="C408" s="63">
        <v>41004</v>
      </c>
      <c r="D408" s="30">
        <v>96</v>
      </c>
      <c r="E408" s="11" t="s">
        <v>750</v>
      </c>
      <c r="X408"/>
      <c r="AS408" t="s">
        <v>831</v>
      </c>
      <c r="AV408" s="68">
        <v>204</v>
      </c>
      <c r="AX408">
        <v>232</v>
      </c>
    </row>
    <row r="409" spans="1:50" x14ac:dyDescent="0.35">
      <c r="A409" s="2" t="s">
        <v>664</v>
      </c>
      <c r="B409" s="31"/>
      <c r="C409" s="63">
        <v>41088</v>
      </c>
      <c r="D409" s="30">
        <v>180</v>
      </c>
      <c r="E409" s="11" t="s">
        <v>750</v>
      </c>
      <c r="X409"/>
      <c r="AS409" t="s">
        <v>831</v>
      </c>
      <c r="AV409" s="68">
        <v>142</v>
      </c>
      <c r="AX409">
        <v>163</v>
      </c>
    </row>
    <row r="410" spans="1:50" x14ac:dyDescent="0.35">
      <c r="A410" s="2" t="s">
        <v>411</v>
      </c>
      <c r="B410" s="31"/>
      <c r="C410" s="63">
        <v>38135</v>
      </c>
      <c r="D410" s="30">
        <v>149</v>
      </c>
      <c r="E410" s="11" t="s">
        <v>751</v>
      </c>
      <c r="X410"/>
      <c r="AS410" t="s">
        <v>831</v>
      </c>
      <c r="AV410" s="68">
        <v>158</v>
      </c>
      <c r="AX410">
        <v>174</v>
      </c>
    </row>
    <row r="411" spans="1:50" x14ac:dyDescent="0.35">
      <c r="A411" s="2" t="s">
        <v>417</v>
      </c>
      <c r="B411" s="31"/>
      <c r="C411" s="63">
        <v>38236</v>
      </c>
      <c r="D411" s="30">
        <v>250</v>
      </c>
      <c r="E411" s="11" t="s">
        <v>751</v>
      </c>
      <c r="X411"/>
      <c r="AS411" t="s">
        <v>831</v>
      </c>
      <c r="AV411" s="68">
        <v>72</v>
      </c>
      <c r="AX411">
        <v>92</v>
      </c>
    </row>
    <row r="412" spans="1:50" x14ac:dyDescent="0.35">
      <c r="A412" s="2" t="s">
        <v>438</v>
      </c>
      <c r="B412" s="31"/>
      <c r="C412" s="63">
        <v>38499</v>
      </c>
      <c r="D412" s="30">
        <v>147</v>
      </c>
      <c r="E412" s="11" t="s">
        <v>751</v>
      </c>
      <c r="X412"/>
      <c r="AS412" t="s">
        <v>831</v>
      </c>
      <c r="AV412" s="68">
        <v>154</v>
      </c>
      <c r="AX412">
        <v>175</v>
      </c>
    </row>
    <row r="413" spans="1:50" x14ac:dyDescent="0.35">
      <c r="A413" s="2" t="s">
        <v>445</v>
      </c>
      <c r="B413" s="31"/>
      <c r="C413" s="63">
        <v>38600</v>
      </c>
      <c r="D413" s="30">
        <v>248</v>
      </c>
      <c r="E413" s="11" t="s">
        <v>751</v>
      </c>
      <c r="X413"/>
      <c r="AS413" t="s">
        <v>831</v>
      </c>
      <c r="AV413" s="68">
        <v>72</v>
      </c>
      <c r="AX413">
        <v>93</v>
      </c>
    </row>
    <row r="414" spans="1:50" x14ac:dyDescent="0.35">
      <c r="A414" s="2" t="s">
        <v>464</v>
      </c>
      <c r="B414" s="31"/>
      <c r="C414" s="63">
        <v>38847</v>
      </c>
      <c r="D414" s="30">
        <v>130</v>
      </c>
      <c r="E414" s="11" t="s">
        <v>751</v>
      </c>
      <c r="X414"/>
      <c r="AS414" t="s">
        <v>831</v>
      </c>
      <c r="AV414" s="68">
        <v>165</v>
      </c>
      <c r="AX414">
        <v>190</v>
      </c>
    </row>
    <row r="415" spans="1:50" x14ac:dyDescent="0.35">
      <c r="A415" s="2" t="s">
        <v>466</v>
      </c>
      <c r="B415" s="31"/>
      <c r="C415" s="63">
        <v>39001</v>
      </c>
      <c r="D415" s="30">
        <v>284</v>
      </c>
      <c r="E415" s="11" t="s">
        <v>751</v>
      </c>
      <c r="X415"/>
      <c r="AS415" t="s">
        <v>831</v>
      </c>
      <c r="AV415" s="68">
        <v>57</v>
      </c>
      <c r="AX415">
        <v>80</v>
      </c>
    </row>
    <row r="416" spans="1:50" x14ac:dyDescent="0.35">
      <c r="A416" s="2" t="s">
        <v>474</v>
      </c>
      <c r="B416" s="31"/>
      <c r="C416" s="63">
        <v>39196</v>
      </c>
      <c r="D416" s="30">
        <v>114</v>
      </c>
      <c r="E416" s="11" t="s">
        <v>751</v>
      </c>
      <c r="X416"/>
      <c r="AS416" t="s">
        <v>831</v>
      </c>
      <c r="AV416" s="68">
        <v>177</v>
      </c>
      <c r="AX416">
        <v>207</v>
      </c>
    </row>
    <row r="417" spans="1:50" x14ac:dyDescent="0.35">
      <c r="A417" s="2" t="s">
        <v>482</v>
      </c>
      <c r="B417" s="31"/>
      <c r="C417" s="63">
        <v>39261</v>
      </c>
      <c r="D417" s="30">
        <v>179</v>
      </c>
      <c r="E417" s="11" t="s">
        <v>751</v>
      </c>
      <c r="X417"/>
      <c r="AS417" t="s">
        <v>831</v>
      </c>
      <c r="AV417" s="68">
        <v>128</v>
      </c>
      <c r="AX417">
        <v>148</v>
      </c>
    </row>
    <row r="418" spans="1:50" x14ac:dyDescent="0.35">
      <c r="A418" s="2" t="s">
        <v>487</v>
      </c>
      <c r="B418" s="31"/>
      <c r="C418" s="63">
        <v>39338</v>
      </c>
      <c r="D418" s="30">
        <v>256</v>
      </c>
      <c r="E418" s="11" t="s">
        <v>751</v>
      </c>
      <c r="X418"/>
      <c r="AS418" t="s">
        <v>831</v>
      </c>
      <c r="AV418" s="68">
        <v>70</v>
      </c>
      <c r="AX418">
        <v>89</v>
      </c>
    </row>
    <row r="419" spans="1:50" x14ac:dyDescent="0.35">
      <c r="A419" s="2" t="s">
        <v>495</v>
      </c>
      <c r="B419" s="31"/>
      <c r="C419" s="63">
        <v>39549</v>
      </c>
      <c r="D419" s="30">
        <v>102</v>
      </c>
      <c r="E419" s="11" t="s">
        <v>751</v>
      </c>
      <c r="X419"/>
      <c r="AS419" t="s">
        <v>831</v>
      </c>
      <c r="AV419" s="68">
        <v>186</v>
      </c>
      <c r="AX419">
        <v>213</v>
      </c>
    </row>
    <row r="420" spans="1:50" x14ac:dyDescent="0.35">
      <c r="A420" s="2" t="s">
        <v>504</v>
      </c>
      <c r="B420" s="31"/>
      <c r="C420" s="63">
        <v>39605</v>
      </c>
      <c r="D420" s="30">
        <v>158</v>
      </c>
      <c r="E420" s="11" t="s">
        <v>751</v>
      </c>
      <c r="X420"/>
      <c r="AS420" t="s">
        <v>831</v>
      </c>
      <c r="AV420" s="68">
        <v>147</v>
      </c>
      <c r="AX420">
        <v>169</v>
      </c>
    </row>
    <row r="421" spans="1:50" x14ac:dyDescent="0.35">
      <c r="A421" s="2" t="s">
        <v>510</v>
      </c>
      <c r="B421" s="31"/>
      <c r="C421" s="63">
        <v>39702</v>
      </c>
      <c r="D421" s="30">
        <v>255</v>
      </c>
      <c r="E421" s="11" t="s">
        <v>751</v>
      </c>
      <c r="X421"/>
      <c r="AS421" t="s">
        <v>831</v>
      </c>
      <c r="AV421" s="68">
        <v>68</v>
      </c>
      <c r="AX421">
        <v>84</v>
      </c>
    </row>
    <row r="422" spans="1:50" x14ac:dyDescent="0.35">
      <c r="A422" s="2" t="s">
        <v>300</v>
      </c>
      <c r="B422" s="31"/>
      <c r="C422" s="63">
        <v>36661</v>
      </c>
      <c r="D422" s="30">
        <v>136</v>
      </c>
      <c r="E422" s="11" t="s">
        <v>752</v>
      </c>
      <c r="X422"/>
      <c r="AS422" t="s">
        <v>831</v>
      </c>
      <c r="AV422" s="68">
        <v>175</v>
      </c>
      <c r="AX422">
        <v>204</v>
      </c>
    </row>
    <row r="423" spans="1:50" x14ac:dyDescent="0.35">
      <c r="A423" s="2" t="s">
        <v>313</v>
      </c>
      <c r="B423" s="31"/>
      <c r="C423" s="63">
        <v>36990</v>
      </c>
      <c r="D423" s="30">
        <v>99</v>
      </c>
      <c r="E423" s="11" t="s">
        <v>752</v>
      </c>
      <c r="X423"/>
      <c r="AS423" t="s">
        <v>831</v>
      </c>
      <c r="AV423" s="68">
        <v>198</v>
      </c>
      <c r="AX423">
        <v>223</v>
      </c>
    </row>
    <row r="424" spans="1:50" x14ac:dyDescent="0.35">
      <c r="A424" s="2" t="s">
        <v>322</v>
      </c>
      <c r="B424" s="31"/>
      <c r="C424" s="63">
        <v>37057</v>
      </c>
      <c r="D424" s="30">
        <v>166</v>
      </c>
      <c r="E424" s="11" t="s">
        <v>752</v>
      </c>
      <c r="X424"/>
      <c r="AS424" t="s">
        <v>831</v>
      </c>
      <c r="AV424" s="68">
        <v>150</v>
      </c>
      <c r="AX424">
        <v>170</v>
      </c>
    </row>
    <row r="425" spans="1:50" x14ac:dyDescent="0.35">
      <c r="A425" s="2" t="s">
        <v>333</v>
      </c>
      <c r="B425" s="31"/>
      <c r="C425" s="63">
        <v>37322</v>
      </c>
      <c r="D425" s="30">
        <v>66</v>
      </c>
      <c r="E425" s="11" t="s">
        <v>752</v>
      </c>
      <c r="X425"/>
      <c r="AS425" t="s">
        <v>831</v>
      </c>
      <c r="AV425" s="68">
        <v>225</v>
      </c>
      <c r="AX425">
        <v>251</v>
      </c>
    </row>
    <row r="426" spans="1:50" x14ac:dyDescent="0.35">
      <c r="A426" s="2" t="s">
        <v>342</v>
      </c>
      <c r="B426" s="31"/>
      <c r="C426" s="63">
        <v>37391</v>
      </c>
      <c r="D426" s="30">
        <v>135</v>
      </c>
      <c r="E426" s="11" t="s">
        <v>752</v>
      </c>
      <c r="X426"/>
      <c r="AS426" t="s">
        <v>831</v>
      </c>
      <c r="AV426" s="68">
        <v>178</v>
      </c>
      <c r="AX426">
        <v>200</v>
      </c>
    </row>
    <row r="427" spans="1:50" x14ac:dyDescent="0.35">
      <c r="A427" s="2" t="s">
        <v>360</v>
      </c>
      <c r="B427" s="31"/>
      <c r="C427" s="63">
        <v>37694</v>
      </c>
      <c r="D427" s="30">
        <v>73</v>
      </c>
      <c r="E427" s="11" t="s">
        <v>752</v>
      </c>
      <c r="X427"/>
      <c r="AS427" t="s">
        <v>831</v>
      </c>
      <c r="AV427" s="68">
        <v>218</v>
      </c>
      <c r="AX427">
        <v>243</v>
      </c>
    </row>
    <row r="428" spans="1:50" x14ac:dyDescent="0.35">
      <c r="A428" s="2" t="s">
        <v>371</v>
      </c>
      <c r="B428" s="31"/>
      <c r="C428" s="63">
        <v>37762</v>
      </c>
      <c r="D428" s="30">
        <v>141</v>
      </c>
      <c r="E428" s="11" t="s">
        <v>752</v>
      </c>
      <c r="X428"/>
      <c r="AS428" t="s">
        <v>831</v>
      </c>
      <c r="AV428" s="68">
        <v>174</v>
      </c>
      <c r="AX428">
        <v>193</v>
      </c>
    </row>
    <row r="429" spans="1:50" x14ac:dyDescent="0.35">
      <c r="A429" s="2" t="s">
        <v>395</v>
      </c>
      <c r="B429" s="31"/>
      <c r="C429" s="63">
        <v>38069</v>
      </c>
      <c r="D429" s="30">
        <v>83</v>
      </c>
      <c r="E429" s="11" t="s">
        <v>753</v>
      </c>
      <c r="X429"/>
      <c r="AS429" t="s">
        <v>831</v>
      </c>
      <c r="AV429" s="68">
        <v>203</v>
      </c>
      <c r="AX429">
        <v>228</v>
      </c>
    </row>
    <row r="430" spans="1:50" x14ac:dyDescent="0.35">
      <c r="A430" s="2" t="s">
        <v>409</v>
      </c>
      <c r="B430" s="31"/>
      <c r="C430" s="63">
        <v>38135</v>
      </c>
      <c r="D430" s="30">
        <v>149</v>
      </c>
      <c r="E430" s="11" t="s">
        <v>753</v>
      </c>
      <c r="X430"/>
      <c r="AS430" t="s">
        <v>831</v>
      </c>
      <c r="AV430" s="68">
        <v>162</v>
      </c>
      <c r="AX430">
        <v>178</v>
      </c>
    </row>
    <row r="431" spans="1:50" x14ac:dyDescent="0.35">
      <c r="A431" s="2" t="s">
        <v>425</v>
      </c>
      <c r="B431" s="31"/>
      <c r="C431" s="63">
        <v>38446</v>
      </c>
      <c r="D431" s="30">
        <v>94</v>
      </c>
      <c r="E431" s="11" t="s">
        <v>753</v>
      </c>
      <c r="X431"/>
      <c r="AS431" t="s">
        <v>831</v>
      </c>
      <c r="AV431" s="68">
        <v>194</v>
      </c>
      <c r="AX431">
        <v>218</v>
      </c>
    </row>
    <row r="432" spans="1:50" x14ac:dyDescent="0.35">
      <c r="A432" s="2" t="s">
        <v>435</v>
      </c>
      <c r="B432" s="31"/>
      <c r="C432" s="63">
        <v>38499</v>
      </c>
      <c r="D432" s="30">
        <v>147</v>
      </c>
      <c r="E432" s="11" t="s">
        <v>753</v>
      </c>
      <c r="X432"/>
      <c r="AS432" t="s">
        <v>831</v>
      </c>
      <c r="AV432" s="68">
        <v>160</v>
      </c>
      <c r="AX432">
        <v>178</v>
      </c>
    </row>
    <row r="433" spans="1:50" x14ac:dyDescent="0.35">
      <c r="A433" s="2" t="s">
        <v>452</v>
      </c>
      <c r="B433" s="31"/>
      <c r="C433" s="63">
        <v>38789</v>
      </c>
      <c r="D433" s="30">
        <v>72</v>
      </c>
      <c r="E433" s="11" t="s">
        <v>753</v>
      </c>
      <c r="X433"/>
      <c r="AS433" t="s">
        <v>831</v>
      </c>
      <c r="AV433" s="68">
        <v>207</v>
      </c>
      <c r="AX433">
        <v>232</v>
      </c>
    </row>
    <row r="434" spans="1:50" x14ac:dyDescent="0.35">
      <c r="A434" s="2" t="s">
        <v>461</v>
      </c>
      <c r="B434" s="31"/>
      <c r="C434" s="63">
        <v>38847</v>
      </c>
      <c r="D434" s="30">
        <v>130</v>
      </c>
      <c r="E434" s="11" t="s">
        <v>753</v>
      </c>
      <c r="X434"/>
      <c r="AS434" t="s">
        <v>831</v>
      </c>
      <c r="AV434" s="68">
        <v>177</v>
      </c>
      <c r="AX434">
        <v>197</v>
      </c>
    </row>
    <row r="435" spans="1:50" x14ac:dyDescent="0.35">
      <c r="A435" s="2" t="s">
        <v>301</v>
      </c>
      <c r="B435" s="31"/>
      <c r="C435" s="63">
        <v>36661</v>
      </c>
      <c r="D435" s="30">
        <v>136</v>
      </c>
      <c r="E435" s="11" t="s">
        <v>754</v>
      </c>
      <c r="X435"/>
      <c r="AS435" t="s">
        <v>831</v>
      </c>
      <c r="AV435" s="68">
        <v>175</v>
      </c>
      <c r="AX435">
        <v>204</v>
      </c>
    </row>
    <row r="436" spans="1:50" x14ac:dyDescent="0.35">
      <c r="A436" s="2" t="s">
        <v>312</v>
      </c>
      <c r="B436" s="31"/>
      <c r="C436" s="63">
        <v>36990</v>
      </c>
      <c r="D436" s="30">
        <v>99</v>
      </c>
      <c r="E436" s="11" t="s">
        <v>754</v>
      </c>
      <c r="X436"/>
      <c r="AS436" t="s">
        <v>831</v>
      </c>
      <c r="AV436" s="68">
        <v>195</v>
      </c>
      <c r="AX436">
        <v>220</v>
      </c>
    </row>
    <row r="437" spans="1:50" x14ac:dyDescent="0.35">
      <c r="A437" s="2" t="s">
        <v>321</v>
      </c>
      <c r="B437" s="31"/>
      <c r="C437" s="63">
        <v>37057</v>
      </c>
      <c r="D437" s="30">
        <v>166</v>
      </c>
      <c r="E437" s="11" t="s">
        <v>754</v>
      </c>
      <c r="X437"/>
      <c r="AS437" t="s">
        <v>831</v>
      </c>
      <c r="AV437" s="68">
        <v>148</v>
      </c>
      <c r="AX437">
        <v>169</v>
      </c>
    </row>
    <row r="438" spans="1:50" x14ac:dyDescent="0.35">
      <c r="A438" s="2" t="s">
        <v>332</v>
      </c>
      <c r="B438" s="31"/>
      <c r="C438" s="63">
        <v>37322</v>
      </c>
      <c r="D438" s="30">
        <v>66</v>
      </c>
      <c r="E438" s="11" t="s">
        <v>754</v>
      </c>
      <c r="X438"/>
      <c r="AS438" t="s">
        <v>831</v>
      </c>
      <c r="AV438" s="68">
        <v>218</v>
      </c>
      <c r="AX438">
        <v>246</v>
      </c>
    </row>
    <row r="439" spans="1:50" x14ac:dyDescent="0.35">
      <c r="A439" s="2" t="s">
        <v>341</v>
      </c>
      <c r="B439" s="31"/>
      <c r="C439" s="63">
        <v>37391</v>
      </c>
      <c r="D439" s="30">
        <v>135</v>
      </c>
      <c r="E439" s="11" t="s">
        <v>754</v>
      </c>
      <c r="X439"/>
      <c r="AS439" t="s">
        <v>831</v>
      </c>
      <c r="AV439" s="68">
        <v>174</v>
      </c>
      <c r="AX439">
        <v>198</v>
      </c>
    </row>
    <row r="440" spans="1:50" x14ac:dyDescent="0.35">
      <c r="A440" s="2" t="s">
        <v>359</v>
      </c>
      <c r="B440" s="31"/>
      <c r="C440" s="63">
        <v>37694</v>
      </c>
      <c r="D440" s="30">
        <v>73</v>
      </c>
      <c r="E440" s="11" t="s">
        <v>754</v>
      </c>
      <c r="X440"/>
      <c r="AS440" t="s">
        <v>831</v>
      </c>
      <c r="AV440" s="68">
        <v>213</v>
      </c>
      <c r="AX440">
        <v>239</v>
      </c>
    </row>
    <row r="441" spans="1:50" x14ac:dyDescent="0.35">
      <c r="A441" s="2" t="s">
        <v>370</v>
      </c>
      <c r="B441" s="31"/>
      <c r="C441" s="63">
        <v>37762</v>
      </c>
      <c r="D441" s="30">
        <v>141</v>
      </c>
      <c r="E441" s="11" t="s">
        <v>754</v>
      </c>
      <c r="X441"/>
      <c r="AS441" t="s">
        <v>831</v>
      </c>
      <c r="AV441" s="68">
        <v>171</v>
      </c>
      <c r="AX441">
        <v>192</v>
      </c>
    </row>
    <row r="442" spans="1:50" x14ac:dyDescent="0.35">
      <c r="A442" s="2" t="s">
        <v>390</v>
      </c>
      <c r="B442" s="31"/>
      <c r="C442" s="63">
        <v>38069</v>
      </c>
      <c r="D442" s="30">
        <v>83</v>
      </c>
      <c r="E442" s="11" t="s">
        <v>754</v>
      </c>
      <c r="X442"/>
      <c r="AS442" t="s">
        <v>831</v>
      </c>
      <c r="AV442" s="68">
        <v>209</v>
      </c>
      <c r="AX442">
        <v>231</v>
      </c>
    </row>
    <row r="443" spans="1:50" x14ac:dyDescent="0.35">
      <c r="A443" s="2" t="s">
        <v>403</v>
      </c>
      <c r="B443" s="31"/>
      <c r="C443" s="63">
        <v>38135</v>
      </c>
      <c r="D443" s="30">
        <v>149</v>
      </c>
      <c r="E443" s="11" t="s">
        <v>754</v>
      </c>
      <c r="X443"/>
      <c r="AS443" t="s">
        <v>831</v>
      </c>
      <c r="AV443" s="68">
        <v>163</v>
      </c>
      <c r="AX443">
        <v>181</v>
      </c>
    </row>
    <row r="444" spans="1:50" x14ac:dyDescent="0.35">
      <c r="A444" s="2" t="s">
        <v>427</v>
      </c>
      <c r="B444" s="31"/>
      <c r="C444" s="63">
        <v>38446</v>
      </c>
      <c r="D444" s="30">
        <v>94</v>
      </c>
      <c r="E444" s="11" t="s">
        <v>755</v>
      </c>
      <c r="X444"/>
      <c r="AS444" t="s">
        <v>831</v>
      </c>
      <c r="AV444" s="68">
        <v>194</v>
      </c>
      <c r="AX444">
        <v>218</v>
      </c>
    </row>
    <row r="445" spans="1:50" x14ac:dyDescent="0.35">
      <c r="A445" s="2" t="s">
        <v>437</v>
      </c>
      <c r="B445" s="31"/>
      <c r="C445" s="63">
        <v>38499</v>
      </c>
      <c r="D445" s="30">
        <v>147</v>
      </c>
      <c r="E445" s="11" t="s">
        <v>755</v>
      </c>
      <c r="X445"/>
      <c r="AS445" t="s">
        <v>831</v>
      </c>
      <c r="AV445" s="68">
        <v>157</v>
      </c>
      <c r="AX445">
        <v>175</v>
      </c>
    </row>
    <row r="446" spans="1:50" x14ac:dyDescent="0.35">
      <c r="A446" s="2" t="s">
        <v>454</v>
      </c>
      <c r="B446" s="31"/>
      <c r="C446" s="63">
        <v>38789</v>
      </c>
      <c r="D446" s="30">
        <v>72</v>
      </c>
      <c r="E446" s="11" t="s">
        <v>755</v>
      </c>
      <c r="X446"/>
      <c r="AS446" t="s">
        <v>831</v>
      </c>
      <c r="AV446" s="68">
        <v>208</v>
      </c>
      <c r="AX446">
        <v>234</v>
      </c>
    </row>
    <row r="447" spans="1:50" x14ac:dyDescent="0.35">
      <c r="A447" s="2" t="s">
        <v>463</v>
      </c>
      <c r="B447" s="31"/>
      <c r="C447" s="63">
        <v>38847</v>
      </c>
      <c r="D447" s="30">
        <v>130</v>
      </c>
      <c r="E447" s="11" t="s">
        <v>755</v>
      </c>
      <c r="X447"/>
      <c r="AS447" t="s">
        <v>831</v>
      </c>
      <c r="AV447" s="68">
        <v>173</v>
      </c>
      <c r="AX447">
        <v>196</v>
      </c>
    </row>
    <row r="448" spans="1:50" x14ac:dyDescent="0.35">
      <c r="A448" s="2" t="s">
        <v>471</v>
      </c>
      <c r="B448" s="31"/>
      <c r="C448" s="63">
        <v>39196</v>
      </c>
      <c r="D448" s="30">
        <v>114</v>
      </c>
      <c r="E448" s="11" t="s">
        <v>755</v>
      </c>
      <c r="X448"/>
      <c r="AS448" t="s">
        <v>831</v>
      </c>
      <c r="AV448" s="68">
        <v>182</v>
      </c>
      <c r="AX448">
        <v>212</v>
      </c>
    </row>
    <row r="449" spans="1:50" x14ac:dyDescent="0.35">
      <c r="A449" s="2" t="s">
        <v>479</v>
      </c>
      <c r="B449" s="31"/>
      <c r="C449" s="63">
        <v>39261</v>
      </c>
      <c r="D449" s="30">
        <v>179</v>
      </c>
      <c r="E449" s="11" t="s">
        <v>755</v>
      </c>
      <c r="X449"/>
      <c r="AS449" t="s">
        <v>831</v>
      </c>
      <c r="AV449" s="68">
        <v>134</v>
      </c>
      <c r="AX449">
        <v>153</v>
      </c>
    </row>
    <row r="450" spans="1:50" x14ac:dyDescent="0.35">
      <c r="A450" s="2" t="s">
        <v>524</v>
      </c>
      <c r="B450" s="31"/>
      <c r="C450" s="63">
        <v>39892</v>
      </c>
      <c r="D450" s="30">
        <v>79</v>
      </c>
      <c r="E450" s="11" t="s">
        <v>756</v>
      </c>
      <c r="X450"/>
      <c r="AS450" t="s">
        <v>831</v>
      </c>
      <c r="AV450" s="68">
        <v>154</v>
      </c>
      <c r="AX450">
        <v>200</v>
      </c>
    </row>
    <row r="451" spans="1:50" x14ac:dyDescent="0.35">
      <c r="A451" s="2" t="s">
        <v>540</v>
      </c>
      <c r="B451" s="31"/>
      <c r="C451" s="63">
        <v>39969</v>
      </c>
      <c r="D451" s="30">
        <v>156</v>
      </c>
      <c r="E451" s="11" t="s">
        <v>756</v>
      </c>
      <c r="X451"/>
      <c r="AS451" t="s">
        <v>831</v>
      </c>
      <c r="AV451" s="68">
        <v>134</v>
      </c>
      <c r="AX451">
        <v>165</v>
      </c>
    </row>
    <row r="452" spans="1:50" x14ac:dyDescent="0.35">
      <c r="A452" s="2" t="s">
        <v>555</v>
      </c>
      <c r="B452" s="31"/>
      <c r="C452" s="63">
        <v>40049</v>
      </c>
      <c r="D452" s="30">
        <v>236</v>
      </c>
      <c r="E452" s="11" t="s">
        <v>756</v>
      </c>
      <c r="X452"/>
      <c r="AS452" t="s">
        <v>831</v>
      </c>
      <c r="AV452" s="68">
        <v>79</v>
      </c>
      <c r="AX452">
        <v>102</v>
      </c>
    </row>
    <row r="453" spans="1:50" x14ac:dyDescent="0.35">
      <c r="A453" s="2" t="s">
        <v>570</v>
      </c>
      <c r="B453" s="31"/>
      <c r="C453" s="63">
        <v>40267</v>
      </c>
      <c r="D453" s="30">
        <v>89</v>
      </c>
      <c r="E453" s="11" t="s">
        <v>756</v>
      </c>
      <c r="X453"/>
      <c r="AS453" t="s">
        <v>831</v>
      </c>
      <c r="AV453" s="68">
        <v>133</v>
      </c>
      <c r="AX453">
        <v>205</v>
      </c>
    </row>
    <row r="454" spans="1:50" x14ac:dyDescent="0.35">
      <c r="A454" s="2" t="s">
        <v>585</v>
      </c>
      <c r="B454" s="31"/>
      <c r="C454" s="63">
        <v>40365</v>
      </c>
      <c r="D454" s="30">
        <v>187</v>
      </c>
      <c r="E454" s="11" t="s">
        <v>756</v>
      </c>
      <c r="X454"/>
      <c r="AS454" t="s">
        <v>831</v>
      </c>
      <c r="AV454" s="68">
        <v>106</v>
      </c>
      <c r="AX454">
        <v>131</v>
      </c>
    </row>
    <row r="455" spans="1:50" x14ac:dyDescent="0.35">
      <c r="A455" s="2" t="s">
        <v>597</v>
      </c>
      <c r="B455" s="31"/>
      <c r="C455" s="63">
        <v>40455</v>
      </c>
      <c r="D455" s="30">
        <v>277</v>
      </c>
      <c r="E455" s="11" t="s">
        <v>756</v>
      </c>
      <c r="X455"/>
      <c r="AS455" t="s">
        <v>831</v>
      </c>
      <c r="AV455" s="68">
        <v>50</v>
      </c>
      <c r="AX455">
        <v>68</v>
      </c>
    </row>
    <row r="456" spans="1:50" x14ac:dyDescent="0.35">
      <c r="A456" s="2" t="s">
        <v>608</v>
      </c>
      <c r="B456" s="31"/>
      <c r="C456" s="63">
        <v>40512</v>
      </c>
      <c r="D456" s="30">
        <v>334</v>
      </c>
      <c r="E456" s="11" t="s">
        <v>756</v>
      </c>
      <c r="X456"/>
      <c r="AS456" t="s">
        <v>831</v>
      </c>
      <c r="AV456" s="68">
        <v>49</v>
      </c>
      <c r="AX456">
        <v>59</v>
      </c>
    </row>
    <row r="457" spans="1:50" x14ac:dyDescent="0.35">
      <c r="A457" s="2" t="s">
        <v>621</v>
      </c>
      <c r="B457" s="31"/>
      <c r="C457" s="63">
        <v>40632</v>
      </c>
      <c r="D457" s="30">
        <v>89</v>
      </c>
      <c r="E457" s="11" t="s">
        <v>756</v>
      </c>
      <c r="X457"/>
      <c r="AS457" t="s">
        <v>831</v>
      </c>
      <c r="AV457" s="68">
        <v>119</v>
      </c>
    </row>
    <row r="458" spans="1:50" x14ac:dyDescent="0.35">
      <c r="A458" s="2" t="s">
        <v>635</v>
      </c>
      <c r="B458" s="31"/>
      <c r="C458" s="63">
        <v>40674</v>
      </c>
      <c r="D458" s="30">
        <v>131</v>
      </c>
      <c r="E458" s="11" t="s">
        <v>756</v>
      </c>
      <c r="X458"/>
      <c r="AS458" t="s">
        <v>831</v>
      </c>
      <c r="AV458" s="68">
        <v>146</v>
      </c>
      <c r="AX458">
        <v>177</v>
      </c>
    </row>
    <row r="459" spans="1:50" x14ac:dyDescent="0.35">
      <c r="A459" s="2" t="s">
        <v>647</v>
      </c>
      <c r="B459" s="31"/>
      <c r="C459" s="63">
        <v>40795</v>
      </c>
      <c r="D459" s="30">
        <v>252</v>
      </c>
      <c r="E459" s="11" t="s">
        <v>756</v>
      </c>
      <c r="X459"/>
      <c r="AS459" t="s">
        <v>831</v>
      </c>
      <c r="AV459" s="68">
        <v>64</v>
      </c>
      <c r="AX459">
        <v>85</v>
      </c>
    </row>
    <row r="460" spans="1:50" x14ac:dyDescent="0.35">
      <c r="A460" s="2" t="s">
        <v>659</v>
      </c>
      <c r="B460" s="31"/>
      <c r="C460" s="63">
        <v>41004</v>
      </c>
      <c r="D460" s="30">
        <v>96</v>
      </c>
      <c r="E460" s="11" t="s">
        <v>756</v>
      </c>
      <c r="X460"/>
      <c r="AS460" t="s">
        <v>831</v>
      </c>
      <c r="AV460" s="68">
        <v>148</v>
      </c>
      <c r="AX460">
        <v>189</v>
      </c>
    </row>
    <row r="461" spans="1:50" x14ac:dyDescent="0.35">
      <c r="A461" s="2" t="s">
        <v>671</v>
      </c>
      <c r="B461" s="31"/>
      <c r="C461" s="63">
        <v>41088</v>
      </c>
      <c r="D461" s="30">
        <v>180</v>
      </c>
      <c r="E461" s="11" t="s">
        <v>756</v>
      </c>
      <c r="X461"/>
      <c r="AS461" t="s">
        <v>831</v>
      </c>
      <c r="AV461" s="68">
        <v>109</v>
      </c>
      <c r="AX461">
        <v>137</v>
      </c>
    </row>
    <row r="462" spans="1:50" x14ac:dyDescent="0.35">
      <c r="A462" s="2" t="s">
        <v>680</v>
      </c>
      <c r="B462" s="31"/>
      <c r="C462" s="63">
        <v>41177</v>
      </c>
      <c r="D462" s="30">
        <v>269</v>
      </c>
      <c r="E462" s="11" t="s">
        <v>756</v>
      </c>
      <c r="X462"/>
      <c r="AS462" t="s">
        <v>831</v>
      </c>
      <c r="AV462" s="68">
        <v>58</v>
      </c>
      <c r="AX462">
        <v>78</v>
      </c>
    </row>
    <row r="463" spans="1:50" x14ac:dyDescent="0.35">
      <c r="A463" s="2" t="s">
        <v>1488</v>
      </c>
      <c r="B463" s="31"/>
      <c r="C463" s="63">
        <v>39892</v>
      </c>
      <c r="D463" s="30">
        <v>79</v>
      </c>
      <c r="E463" s="11" t="s">
        <v>757</v>
      </c>
      <c r="X463"/>
      <c r="AS463" t="s">
        <v>831</v>
      </c>
      <c r="AV463" s="68">
        <v>154</v>
      </c>
      <c r="AX463">
        <v>200</v>
      </c>
    </row>
    <row r="464" spans="1:50" x14ac:dyDescent="0.35">
      <c r="A464" s="2" t="s">
        <v>1489</v>
      </c>
      <c r="B464" s="31"/>
      <c r="C464" s="63">
        <v>39969</v>
      </c>
      <c r="D464" s="30">
        <v>156</v>
      </c>
      <c r="E464" s="11" t="s">
        <v>757</v>
      </c>
      <c r="X464"/>
      <c r="AS464" t="s">
        <v>831</v>
      </c>
      <c r="AV464" s="68">
        <v>135</v>
      </c>
      <c r="AX464">
        <v>165</v>
      </c>
    </row>
    <row r="465" spans="1:50" x14ac:dyDescent="0.35">
      <c r="A465" s="2" t="s">
        <v>1490</v>
      </c>
      <c r="B465" s="31"/>
      <c r="C465" s="63">
        <v>40049</v>
      </c>
      <c r="D465" s="30">
        <v>236</v>
      </c>
      <c r="E465" s="11" t="s">
        <v>757</v>
      </c>
      <c r="X465"/>
      <c r="AS465" t="s">
        <v>831</v>
      </c>
      <c r="AV465" s="68">
        <v>79</v>
      </c>
      <c r="AX465">
        <v>103</v>
      </c>
    </row>
    <row r="466" spans="1:50" x14ac:dyDescent="0.35">
      <c r="A466" s="2" t="s">
        <v>1491</v>
      </c>
      <c r="B466" s="31"/>
      <c r="C466" s="63">
        <v>40267</v>
      </c>
      <c r="D466" s="30">
        <v>89</v>
      </c>
      <c r="E466" s="11" t="s">
        <v>757</v>
      </c>
      <c r="X466"/>
      <c r="AS466" t="s">
        <v>831</v>
      </c>
      <c r="AV466" s="68">
        <v>135</v>
      </c>
      <c r="AX466">
        <v>192</v>
      </c>
    </row>
    <row r="467" spans="1:50" x14ac:dyDescent="0.35">
      <c r="A467" s="2" t="s">
        <v>1492</v>
      </c>
      <c r="B467" s="31"/>
      <c r="C467" s="63">
        <v>40365</v>
      </c>
      <c r="D467" s="30">
        <v>187</v>
      </c>
      <c r="E467" s="11" t="s">
        <v>757</v>
      </c>
      <c r="X467"/>
      <c r="AS467" t="s">
        <v>831</v>
      </c>
      <c r="AV467" s="68">
        <v>108</v>
      </c>
      <c r="AX467">
        <v>131</v>
      </c>
    </row>
    <row r="468" spans="1:50" x14ac:dyDescent="0.35">
      <c r="A468" s="2" t="s">
        <v>1493</v>
      </c>
      <c r="B468" s="31"/>
      <c r="C468" s="63">
        <v>40455</v>
      </c>
      <c r="D468" s="30">
        <v>277</v>
      </c>
      <c r="E468" s="11" t="s">
        <v>757</v>
      </c>
      <c r="X468"/>
      <c r="AS468" t="s">
        <v>831</v>
      </c>
      <c r="AV468" s="68">
        <v>52</v>
      </c>
      <c r="AX468">
        <v>70</v>
      </c>
    </row>
    <row r="469" spans="1:50" x14ac:dyDescent="0.35">
      <c r="A469" s="2" t="s">
        <v>1494</v>
      </c>
      <c r="B469" s="31"/>
      <c r="C469" s="63">
        <v>40512</v>
      </c>
      <c r="D469" s="30">
        <v>334</v>
      </c>
      <c r="E469" s="11" t="s">
        <v>757</v>
      </c>
      <c r="X469"/>
      <c r="AS469" t="s">
        <v>831</v>
      </c>
      <c r="AV469" s="68">
        <v>49</v>
      </c>
      <c r="AX469">
        <v>59</v>
      </c>
    </row>
    <row r="470" spans="1:50" x14ac:dyDescent="0.35">
      <c r="A470" s="2" t="s">
        <v>1495</v>
      </c>
      <c r="B470" s="31"/>
      <c r="C470" s="63">
        <v>40632</v>
      </c>
      <c r="D470" s="30">
        <v>89</v>
      </c>
      <c r="E470" s="11" t="s">
        <v>757</v>
      </c>
      <c r="X470"/>
      <c r="AS470" t="s">
        <v>831</v>
      </c>
      <c r="AV470" s="68">
        <v>124</v>
      </c>
    </row>
    <row r="471" spans="1:50" x14ac:dyDescent="0.35">
      <c r="A471" s="2" t="s">
        <v>1496</v>
      </c>
      <c r="B471" s="31"/>
      <c r="C471" s="63">
        <v>40674</v>
      </c>
      <c r="D471" s="30">
        <v>131</v>
      </c>
      <c r="E471" s="11" t="s">
        <v>757</v>
      </c>
      <c r="X471"/>
      <c r="AS471" t="s">
        <v>831</v>
      </c>
      <c r="AV471" s="68">
        <v>155</v>
      </c>
      <c r="AX471">
        <v>180</v>
      </c>
    </row>
    <row r="472" spans="1:50" x14ac:dyDescent="0.35">
      <c r="A472" s="2" t="s">
        <v>1497</v>
      </c>
      <c r="B472" s="31"/>
      <c r="C472" s="63">
        <v>40795</v>
      </c>
      <c r="D472" s="30">
        <v>252</v>
      </c>
      <c r="E472" s="11" t="s">
        <v>757</v>
      </c>
      <c r="X472"/>
      <c r="AS472" t="s">
        <v>831</v>
      </c>
      <c r="AV472" s="68">
        <v>67</v>
      </c>
      <c r="AX472">
        <v>85</v>
      </c>
    </row>
    <row r="473" spans="1:50" x14ac:dyDescent="0.35">
      <c r="A473" s="2" t="s">
        <v>1498</v>
      </c>
      <c r="B473" s="31"/>
      <c r="C473" s="63">
        <v>41004</v>
      </c>
      <c r="D473" s="30">
        <v>96</v>
      </c>
      <c r="E473" s="11" t="s">
        <v>757</v>
      </c>
      <c r="X473"/>
      <c r="AS473" t="s">
        <v>831</v>
      </c>
      <c r="AV473" s="68">
        <v>151</v>
      </c>
      <c r="AX473">
        <v>188</v>
      </c>
    </row>
    <row r="474" spans="1:50" x14ac:dyDescent="0.35">
      <c r="A474" s="2" t="s">
        <v>1499</v>
      </c>
      <c r="B474" s="31"/>
      <c r="C474" s="63">
        <v>41088</v>
      </c>
      <c r="D474" s="30">
        <v>180</v>
      </c>
      <c r="E474" s="11" t="s">
        <v>757</v>
      </c>
      <c r="X474"/>
      <c r="AS474" t="s">
        <v>831</v>
      </c>
      <c r="AV474" s="68">
        <v>112</v>
      </c>
      <c r="AX474">
        <v>139</v>
      </c>
    </row>
    <row r="475" spans="1:50" x14ac:dyDescent="0.35">
      <c r="A475" s="2" t="s">
        <v>1500</v>
      </c>
      <c r="B475" s="31"/>
      <c r="C475" s="63">
        <v>41177</v>
      </c>
      <c r="D475" s="30">
        <v>269</v>
      </c>
      <c r="E475" s="11" t="s">
        <v>757</v>
      </c>
      <c r="X475"/>
      <c r="AS475" t="s">
        <v>831</v>
      </c>
      <c r="AV475" s="68">
        <v>63</v>
      </c>
      <c r="AX475">
        <v>81</v>
      </c>
    </row>
    <row r="476" spans="1:50" x14ac:dyDescent="0.35">
      <c r="A476" s="2" t="s">
        <v>525</v>
      </c>
      <c r="B476" s="31"/>
      <c r="C476" s="63">
        <v>39892</v>
      </c>
      <c r="D476" s="30">
        <v>79</v>
      </c>
      <c r="E476" s="11" t="s">
        <v>758</v>
      </c>
      <c r="X476"/>
      <c r="AS476" t="s">
        <v>831</v>
      </c>
      <c r="AV476" s="68">
        <v>152</v>
      </c>
      <c r="AX476">
        <v>195</v>
      </c>
    </row>
    <row r="477" spans="1:50" x14ac:dyDescent="0.35">
      <c r="A477" s="2" t="s">
        <v>541</v>
      </c>
      <c r="B477" s="31"/>
      <c r="C477" s="63">
        <v>39969</v>
      </c>
      <c r="D477" s="30">
        <v>156</v>
      </c>
      <c r="E477" s="11" t="s">
        <v>758</v>
      </c>
      <c r="X477"/>
      <c r="AS477" t="s">
        <v>831</v>
      </c>
      <c r="AV477" s="68">
        <v>141</v>
      </c>
      <c r="AX477">
        <v>167</v>
      </c>
    </row>
    <row r="478" spans="1:50" x14ac:dyDescent="0.35">
      <c r="A478" s="2" t="s">
        <v>556</v>
      </c>
      <c r="B478" s="31"/>
      <c r="C478" s="63">
        <v>40049</v>
      </c>
      <c r="D478" s="30">
        <v>236</v>
      </c>
      <c r="E478" s="11" t="s">
        <v>758</v>
      </c>
      <c r="X478"/>
      <c r="AS478" t="s">
        <v>831</v>
      </c>
      <c r="AV478" s="68">
        <v>81</v>
      </c>
      <c r="AX478">
        <v>104</v>
      </c>
    </row>
    <row r="479" spans="1:50" x14ac:dyDescent="0.35">
      <c r="A479" s="2" t="s">
        <v>571</v>
      </c>
      <c r="B479" s="31"/>
      <c r="C479" s="63">
        <v>40267</v>
      </c>
      <c r="D479" s="30">
        <v>89</v>
      </c>
      <c r="E479" s="11" t="s">
        <v>758</v>
      </c>
      <c r="X479"/>
      <c r="AS479" t="s">
        <v>831</v>
      </c>
      <c r="AV479" s="68">
        <v>143</v>
      </c>
      <c r="AX479">
        <v>198</v>
      </c>
    </row>
    <row r="480" spans="1:50" x14ac:dyDescent="0.35">
      <c r="A480" s="2" t="s">
        <v>586</v>
      </c>
      <c r="B480" s="31"/>
      <c r="C480" s="63">
        <v>40365</v>
      </c>
      <c r="D480" s="30">
        <v>187</v>
      </c>
      <c r="E480" s="11" t="s">
        <v>758</v>
      </c>
      <c r="X480"/>
      <c r="AS480" t="s">
        <v>831</v>
      </c>
      <c r="AV480" s="68">
        <v>111</v>
      </c>
      <c r="AX480">
        <v>134</v>
      </c>
    </row>
    <row r="481" spans="1:50" x14ac:dyDescent="0.35">
      <c r="A481" s="2" t="s">
        <v>598</v>
      </c>
      <c r="B481" s="31"/>
      <c r="C481" s="63">
        <v>40455</v>
      </c>
      <c r="D481" s="30">
        <v>277</v>
      </c>
      <c r="E481" s="11" t="s">
        <v>758</v>
      </c>
      <c r="X481"/>
      <c r="AS481" t="s">
        <v>831</v>
      </c>
      <c r="AV481" s="68">
        <v>55</v>
      </c>
      <c r="AX481">
        <v>72</v>
      </c>
    </row>
    <row r="482" spans="1:50" x14ac:dyDescent="0.35">
      <c r="A482" s="2" t="s">
        <v>609</v>
      </c>
      <c r="B482" s="31"/>
      <c r="C482" s="63">
        <v>40512</v>
      </c>
      <c r="D482" s="30">
        <v>334</v>
      </c>
      <c r="E482" s="11" t="s">
        <v>758</v>
      </c>
      <c r="X482"/>
      <c r="AS482" t="s">
        <v>831</v>
      </c>
      <c r="AV482" s="68">
        <v>49</v>
      </c>
      <c r="AX482">
        <v>59</v>
      </c>
    </row>
    <row r="483" spans="1:50" x14ac:dyDescent="0.35">
      <c r="A483" s="2" t="s">
        <v>622</v>
      </c>
      <c r="B483" s="31"/>
      <c r="C483" s="63">
        <v>40632</v>
      </c>
      <c r="D483" s="30">
        <v>89</v>
      </c>
      <c r="E483" s="11" t="s">
        <v>758</v>
      </c>
      <c r="X483"/>
      <c r="AS483" t="s">
        <v>831</v>
      </c>
      <c r="AV483" s="68">
        <v>140</v>
      </c>
    </row>
    <row r="484" spans="1:50" x14ac:dyDescent="0.35">
      <c r="A484" s="2" t="s">
        <v>636</v>
      </c>
      <c r="B484" s="31"/>
      <c r="C484" s="63">
        <v>40674</v>
      </c>
      <c r="D484" s="30">
        <v>131</v>
      </c>
      <c r="E484" s="11" t="s">
        <v>758</v>
      </c>
      <c r="X484"/>
      <c r="AS484" t="s">
        <v>831</v>
      </c>
      <c r="AV484" s="68">
        <v>163</v>
      </c>
      <c r="AX484">
        <v>184</v>
      </c>
    </row>
    <row r="485" spans="1:50" x14ac:dyDescent="0.35">
      <c r="A485" s="2" t="s">
        <v>648</v>
      </c>
      <c r="B485" s="31"/>
      <c r="C485" s="63">
        <v>40795</v>
      </c>
      <c r="D485" s="30">
        <v>252</v>
      </c>
      <c r="E485" s="11" t="s">
        <v>758</v>
      </c>
      <c r="X485"/>
      <c r="AS485" t="s">
        <v>831</v>
      </c>
      <c r="AV485" s="68">
        <v>71</v>
      </c>
      <c r="AX485">
        <v>88</v>
      </c>
    </row>
    <row r="486" spans="1:50" x14ac:dyDescent="0.35">
      <c r="A486" s="2" t="s">
        <v>660</v>
      </c>
      <c r="B486" s="31"/>
      <c r="C486" s="63">
        <v>41004</v>
      </c>
      <c r="D486" s="30">
        <v>96</v>
      </c>
      <c r="E486" s="11" t="s">
        <v>758</v>
      </c>
      <c r="X486"/>
      <c r="AS486" t="s">
        <v>831</v>
      </c>
      <c r="AV486" s="68">
        <v>155</v>
      </c>
      <c r="AX486">
        <v>191</v>
      </c>
    </row>
    <row r="487" spans="1:50" x14ac:dyDescent="0.35">
      <c r="A487" s="2" t="s">
        <v>672</v>
      </c>
      <c r="B487" s="31"/>
      <c r="C487" s="63">
        <v>41088</v>
      </c>
      <c r="D487" s="30">
        <v>180</v>
      </c>
      <c r="E487" s="11" t="s">
        <v>758</v>
      </c>
      <c r="X487"/>
      <c r="AS487" t="s">
        <v>831</v>
      </c>
      <c r="AV487" s="68">
        <v>116</v>
      </c>
      <c r="AX487">
        <v>141</v>
      </c>
    </row>
    <row r="488" spans="1:50" x14ac:dyDescent="0.35">
      <c r="A488" s="2" t="s">
        <v>681</v>
      </c>
      <c r="B488" s="31"/>
      <c r="C488" s="63">
        <v>41177</v>
      </c>
      <c r="D488" s="30">
        <v>269</v>
      </c>
      <c r="E488" s="11" t="s">
        <v>758</v>
      </c>
      <c r="X488"/>
      <c r="AS488" t="s">
        <v>831</v>
      </c>
      <c r="AV488" s="68">
        <v>67</v>
      </c>
      <c r="AX488">
        <v>84</v>
      </c>
    </row>
    <row r="489" spans="1:50" x14ac:dyDescent="0.35">
      <c r="A489" s="2" t="s">
        <v>519</v>
      </c>
      <c r="B489" s="31"/>
      <c r="C489" s="63">
        <v>39892</v>
      </c>
      <c r="D489" s="30">
        <v>79</v>
      </c>
      <c r="E489" s="11" t="s">
        <v>759</v>
      </c>
      <c r="X489"/>
      <c r="AS489" t="s">
        <v>831</v>
      </c>
      <c r="AV489" s="68">
        <v>180</v>
      </c>
      <c r="AX489">
        <v>222</v>
      </c>
    </row>
    <row r="490" spans="1:50" x14ac:dyDescent="0.35">
      <c r="A490" s="2" t="s">
        <v>535</v>
      </c>
      <c r="B490" s="31"/>
      <c r="C490" s="63">
        <v>39969</v>
      </c>
      <c r="D490" s="30">
        <v>156</v>
      </c>
      <c r="E490" s="11" t="s">
        <v>759</v>
      </c>
      <c r="X490"/>
      <c r="AS490" t="s">
        <v>831</v>
      </c>
      <c r="AV490" s="68">
        <v>143</v>
      </c>
      <c r="AX490">
        <v>169</v>
      </c>
    </row>
    <row r="491" spans="1:50" x14ac:dyDescent="0.35">
      <c r="A491" s="2" t="s">
        <v>550</v>
      </c>
      <c r="B491" s="31"/>
      <c r="C491" s="63">
        <v>40049</v>
      </c>
      <c r="D491" s="30">
        <v>236</v>
      </c>
      <c r="E491" s="11" t="s">
        <v>759</v>
      </c>
      <c r="X491"/>
      <c r="AS491" t="s">
        <v>831</v>
      </c>
      <c r="AV491" s="68">
        <v>106</v>
      </c>
      <c r="AX491">
        <v>125</v>
      </c>
    </row>
    <row r="492" spans="1:50" x14ac:dyDescent="0.35">
      <c r="A492" s="2" t="s">
        <v>565</v>
      </c>
      <c r="B492" s="31"/>
      <c r="C492" s="63">
        <v>40267</v>
      </c>
      <c r="D492" s="30">
        <v>89</v>
      </c>
      <c r="E492" s="11" t="s">
        <v>759</v>
      </c>
      <c r="X492"/>
      <c r="AS492" t="s">
        <v>831</v>
      </c>
      <c r="AV492" s="68">
        <v>194</v>
      </c>
      <c r="AX492">
        <v>223</v>
      </c>
    </row>
    <row r="493" spans="1:50" x14ac:dyDescent="0.35">
      <c r="A493" s="2" t="s">
        <v>580</v>
      </c>
      <c r="B493" s="31"/>
      <c r="C493" s="63">
        <v>40365</v>
      </c>
      <c r="D493" s="30">
        <v>187</v>
      </c>
      <c r="E493" s="11" t="s">
        <v>759</v>
      </c>
      <c r="X493"/>
      <c r="AS493" t="s">
        <v>831</v>
      </c>
      <c r="AV493" s="68">
        <v>120</v>
      </c>
      <c r="AX493">
        <v>139</v>
      </c>
    </row>
    <row r="494" spans="1:50" x14ac:dyDescent="0.35">
      <c r="A494" s="2" t="s">
        <v>616</v>
      </c>
      <c r="B494" s="31"/>
      <c r="C494" s="63">
        <v>40632</v>
      </c>
      <c r="D494" s="30">
        <v>89</v>
      </c>
      <c r="E494" s="11" t="s">
        <v>759</v>
      </c>
      <c r="X494"/>
      <c r="AS494" t="s">
        <v>831</v>
      </c>
      <c r="AV494" s="68">
        <v>188</v>
      </c>
      <c r="AX494">
        <v>220</v>
      </c>
    </row>
    <row r="495" spans="1:50" x14ac:dyDescent="0.35">
      <c r="A495" s="2" t="s">
        <v>630</v>
      </c>
      <c r="B495" s="31"/>
      <c r="C495" s="63">
        <v>40674</v>
      </c>
      <c r="D495" s="30">
        <v>131</v>
      </c>
      <c r="E495" s="11" t="s">
        <v>759</v>
      </c>
      <c r="X495"/>
      <c r="AS495" t="s">
        <v>831</v>
      </c>
      <c r="AV495" s="68">
        <v>166</v>
      </c>
      <c r="AX495">
        <v>192</v>
      </c>
    </row>
    <row r="496" spans="1:50" x14ac:dyDescent="0.35">
      <c r="A496" s="2" t="s">
        <v>654</v>
      </c>
      <c r="B496" s="31"/>
      <c r="C496" s="63">
        <v>41004</v>
      </c>
      <c r="D496" s="30">
        <v>96</v>
      </c>
      <c r="E496" s="11" t="s">
        <v>759</v>
      </c>
      <c r="X496"/>
      <c r="AS496" t="s">
        <v>831</v>
      </c>
      <c r="AV496" s="68">
        <v>176</v>
      </c>
      <c r="AX496">
        <v>209</v>
      </c>
    </row>
    <row r="497" spans="1:50" x14ac:dyDescent="0.35">
      <c r="A497" s="2" t="s">
        <v>666</v>
      </c>
      <c r="B497" s="31"/>
      <c r="C497" s="63">
        <v>41088</v>
      </c>
      <c r="D497" s="30">
        <v>180</v>
      </c>
      <c r="E497" s="11" t="s">
        <v>759</v>
      </c>
      <c r="X497"/>
      <c r="AS497" t="s">
        <v>831</v>
      </c>
      <c r="AV497" s="68">
        <v>126</v>
      </c>
      <c r="AX497">
        <v>153</v>
      </c>
    </row>
    <row r="498" spans="1:50" x14ac:dyDescent="0.35">
      <c r="A498" s="2" t="s">
        <v>518</v>
      </c>
      <c r="B498" s="31"/>
      <c r="C498" s="63">
        <v>39892</v>
      </c>
      <c r="D498" s="30">
        <v>79</v>
      </c>
      <c r="E498" s="11" t="s">
        <v>760</v>
      </c>
      <c r="X498"/>
      <c r="AS498" t="s">
        <v>831</v>
      </c>
      <c r="AV498" s="68">
        <v>213</v>
      </c>
      <c r="AX498">
        <v>245</v>
      </c>
    </row>
    <row r="499" spans="1:50" x14ac:dyDescent="0.35">
      <c r="A499" s="2" t="s">
        <v>534</v>
      </c>
      <c r="B499" s="31"/>
      <c r="C499" s="63">
        <v>39969</v>
      </c>
      <c r="D499" s="30">
        <v>156</v>
      </c>
      <c r="E499" s="11" t="s">
        <v>760</v>
      </c>
      <c r="X499"/>
      <c r="AS499" t="s">
        <v>831</v>
      </c>
      <c r="AV499" s="68">
        <v>162</v>
      </c>
      <c r="AX499">
        <v>183</v>
      </c>
    </row>
    <row r="500" spans="1:50" x14ac:dyDescent="0.35">
      <c r="A500" s="2" t="s">
        <v>549</v>
      </c>
      <c r="B500" s="31"/>
      <c r="C500" s="63">
        <v>40049</v>
      </c>
      <c r="D500" s="30">
        <v>236</v>
      </c>
      <c r="E500" s="11" t="s">
        <v>760</v>
      </c>
      <c r="X500"/>
      <c r="AS500" t="s">
        <v>831</v>
      </c>
      <c r="AV500" s="68">
        <v>93</v>
      </c>
      <c r="AX500">
        <v>113</v>
      </c>
    </row>
    <row r="501" spans="1:50" x14ac:dyDescent="0.35">
      <c r="A501" s="2" t="s">
        <v>564</v>
      </c>
      <c r="B501" s="31"/>
      <c r="C501" s="63">
        <v>40267</v>
      </c>
      <c r="D501" s="30">
        <v>89</v>
      </c>
      <c r="E501" s="11" t="s">
        <v>760</v>
      </c>
      <c r="X501"/>
      <c r="AS501" t="s">
        <v>831</v>
      </c>
      <c r="AV501" s="68">
        <v>207</v>
      </c>
      <c r="AX501">
        <v>229</v>
      </c>
    </row>
    <row r="502" spans="1:50" x14ac:dyDescent="0.35">
      <c r="A502" s="2" t="s">
        <v>579</v>
      </c>
      <c r="B502" s="31"/>
      <c r="C502" s="63">
        <v>40365</v>
      </c>
      <c r="D502" s="30">
        <v>187</v>
      </c>
      <c r="E502" s="11" t="s">
        <v>760</v>
      </c>
      <c r="X502"/>
      <c r="AS502" t="s">
        <v>831</v>
      </c>
      <c r="AV502" s="68">
        <v>129</v>
      </c>
      <c r="AX502">
        <v>145</v>
      </c>
    </row>
    <row r="503" spans="1:50" x14ac:dyDescent="0.35">
      <c r="A503" s="2" t="s">
        <v>592</v>
      </c>
      <c r="B503" s="31"/>
      <c r="C503" s="63">
        <v>40455</v>
      </c>
      <c r="D503" s="30">
        <v>277</v>
      </c>
      <c r="E503" s="11" t="s">
        <v>760</v>
      </c>
      <c r="X503"/>
      <c r="AS503" t="s">
        <v>831</v>
      </c>
      <c r="AV503" s="68">
        <v>67</v>
      </c>
      <c r="AX503">
        <v>81</v>
      </c>
    </row>
    <row r="504" spans="1:50" x14ac:dyDescent="0.35">
      <c r="A504" s="2" t="s">
        <v>603</v>
      </c>
      <c r="B504" s="31"/>
      <c r="C504" s="63">
        <v>40512</v>
      </c>
      <c r="D504" s="30">
        <v>334</v>
      </c>
      <c r="E504" s="11" t="s">
        <v>760</v>
      </c>
      <c r="X504"/>
      <c r="AS504" t="s">
        <v>831</v>
      </c>
      <c r="AV504" s="68">
        <v>46</v>
      </c>
      <c r="AX504">
        <v>56</v>
      </c>
    </row>
    <row r="505" spans="1:50" x14ac:dyDescent="0.35">
      <c r="A505" s="2" t="s">
        <v>615</v>
      </c>
      <c r="B505" s="31"/>
      <c r="C505" s="63">
        <v>40632</v>
      </c>
      <c r="D505" s="30">
        <v>89</v>
      </c>
      <c r="E505" s="11" t="s">
        <v>760</v>
      </c>
      <c r="X505"/>
      <c r="AS505" t="s">
        <v>831</v>
      </c>
      <c r="AV505" s="68">
        <v>207</v>
      </c>
      <c r="AX505">
        <v>231</v>
      </c>
    </row>
    <row r="506" spans="1:50" x14ac:dyDescent="0.35">
      <c r="A506" s="2" t="s">
        <v>629</v>
      </c>
      <c r="B506" s="31"/>
      <c r="C506" s="63">
        <v>40674</v>
      </c>
      <c r="D506" s="30">
        <v>131</v>
      </c>
      <c r="E506" s="11" t="s">
        <v>760</v>
      </c>
      <c r="X506"/>
      <c r="AS506" t="s">
        <v>831</v>
      </c>
      <c r="AV506" s="68">
        <v>179</v>
      </c>
      <c r="AX506">
        <v>200</v>
      </c>
    </row>
    <row r="507" spans="1:50" x14ac:dyDescent="0.35">
      <c r="A507" s="2" t="s">
        <v>642</v>
      </c>
      <c r="B507" s="31"/>
      <c r="C507" s="63">
        <v>40795</v>
      </c>
      <c r="D507" s="30">
        <v>252</v>
      </c>
      <c r="E507" s="11" t="s">
        <v>760</v>
      </c>
      <c r="X507"/>
      <c r="AS507" t="s">
        <v>831</v>
      </c>
      <c r="AV507" s="68">
        <v>83</v>
      </c>
      <c r="AX507">
        <v>101</v>
      </c>
    </row>
    <row r="508" spans="1:50" x14ac:dyDescent="0.35">
      <c r="A508" s="2" t="s">
        <v>520</v>
      </c>
      <c r="B508" s="31"/>
      <c r="C508" s="63">
        <v>39892</v>
      </c>
      <c r="D508" s="30">
        <v>79</v>
      </c>
      <c r="E508" s="11" t="s">
        <v>761</v>
      </c>
      <c r="X508"/>
      <c r="AS508" t="s">
        <v>831</v>
      </c>
      <c r="AV508" s="68">
        <v>178</v>
      </c>
      <c r="AX508">
        <v>220</v>
      </c>
    </row>
    <row r="509" spans="1:50" x14ac:dyDescent="0.35">
      <c r="A509" s="2" t="s">
        <v>536</v>
      </c>
      <c r="B509" s="31"/>
      <c r="C509" s="63">
        <v>39969</v>
      </c>
      <c r="D509" s="30">
        <v>156</v>
      </c>
      <c r="E509" s="11" t="s">
        <v>761</v>
      </c>
      <c r="X509"/>
      <c r="AS509" t="s">
        <v>831</v>
      </c>
      <c r="AV509" s="68">
        <v>147</v>
      </c>
      <c r="AX509">
        <v>172</v>
      </c>
    </row>
    <row r="510" spans="1:50" x14ac:dyDescent="0.35">
      <c r="A510" s="2" t="s">
        <v>551</v>
      </c>
      <c r="B510" s="31"/>
      <c r="C510" s="63">
        <v>40049</v>
      </c>
      <c r="D510" s="30">
        <v>236</v>
      </c>
      <c r="E510" s="11" t="s">
        <v>761</v>
      </c>
      <c r="X510"/>
      <c r="AS510" t="s">
        <v>831</v>
      </c>
      <c r="AV510" s="68">
        <v>84</v>
      </c>
      <c r="AX510">
        <v>107</v>
      </c>
    </row>
    <row r="511" spans="1:50" x14ac:dyDescent="0.35">
      <c r="A511" s="2" t="s">
        <v>566</v>
      </c>
      <c r="B511" s="31"/>
      <c r="C511" s="63">
        <v>40267</v>
      </c>
      <c r="D511" s="30">
        <v>89</v>
      </c>
      <c r="E511" s="11" t="s">
        <v>761</v>
      </c>
      <c r="X511"/>
      <c r="AS511" t="s">
        <v>831</v>
      </c>
      <c r="AV511" s="68">
        <v>183</v>
      </c>
      <c r="AX511">
        <v>214</v>
      </c>
    </row>
    <row r="512" spans="1:50" x14ac:dyDescent="0.35">
      <c r="A512" s="2" t="s">
        <v>581</v>
      </c>
      <c r="B512" s="31"/>
      <c r="C512" s="63">
        <v>40365</v>
      </c>
      <c r="D512" s="30">
        <v>187</v>
      </c>
      <c r="E512" s="11" t="s">
        <v>761</v>
      </c>
      <c r="X512"/>
      <c r="AS512" t="s">
        <v>831</v>
      </c>
      <c r="AV512" s="68">
        <v>118</v>
      </c>
      <c r="AX512">
        <v>138</v>
      </c>
    </row>
    <row r="513" spans="1:50" x14ac:dyDescent="0.35">
      <c r="A513" s="2" t="s">
        <v>593</v>
      </c>
      <c r="B513" s="31"/>
      <c r="C513" s="63">
        <v>40455</v>
      </c>
      <c r="D513" s="30">
        <v>277</v>
      </c>
      <c r="E513" s="11" t="s">
        <v>761</v>
      </c>
      <c r="X513"/>
      <c r="AS513" t="s">
        <v>831</v>
      </c>
      <c r="AV513" s="68">
        <v>55</v>
      </c>
      <c r="AX513">
        <v>73</v>
      </c>
    </row>
    <row r="514" spans="1:50" x14ac:dyDescent="0.35">
      <c r="A514" s="2" t="s">
        <v>604</v>
      </c>
      <c r="B514" s="31"/>
      <c r="C514" s="63">
        <v>40512</v>
      </c>
      <c r="D514" s="30">
        <v>334</v>
      </c>
      <c r="E514" s="11" t="s">
        <v>761</v>
      </c>
      <c r="X514"/>
      <c r="AS514" t="s">
        <v>831</v>
      </c>
      <c r="AV514" s="68">
        <v>49</v>
      </c>
      <c r="AX514">
        <v>59</v>
      </c>
    </row>
    <row r="515" spans="1:50" x14ac:dyDescent="0.35">
      <c r="A515" s="2" t="s">
        <v>617</v>
      </c>
      <c r="B515" s="31"/>
      <c r="C515" s="63">
        <v>40632</v>
      </c>
      <c r="D515" s="30">
        <v>89</v>
      </c>
      <c r="E515" s="11" t="s">
        <v>761</v>
      </c>
      <c r="X515"/>
      <c r="AS515" t="s">
        <v>831</v>
      </c>
      <c r="AV515" s="68">
        <v>187</v>
      </c>
      <c r="AX515">
        <v>216</v>
      </c>
    </row>
    <row r="516" spans="1:50" x14ac:dyDescent="0.35">
      <c r="A516" s="2" t="s">
        <v>631</v>
      </c>
      <c r="B516" s="31"/>
      <c r="C516" s="63">
        <v>40674</v>
      </c>
      <c r="D516" s="30">
        <v>131</v>
      </c>
      <c r="E516" s="11" t="s">
        <v>761</v>
      </c>
      <c r="X516"/>
      <c r="AS516" t="s">
        <v>831</v>
      </c>
      <c r="AV516" s="68">
        <v>164</v>
      </c>
      <c r="AX516">
        <v>186</v>
      </c>
    </row>
    <row r="517" spans="1:50" x14ac:dyDescent="0.35">
      <c r="A517" s="2" t="s">
        <v>643</v>
      </c>
      <c r="B517" s="31"/>
      <c r="C517" s="63">
        <v>40795</v>
      </c>
      <c r="D517" s="30">
        <v>252</v>
      </c>
      <c r="E517" s="11" t="s">
        <v>761</v>
      </c>
      <c r="X517"/>
      <c r="AS517" t="s">
        <v>831</v>
      </c>
      <c r="AV517" s="68">
        <v>74</v>
      </c>
      <c r="AX517">
        <v>92</v>
      </c>
    </row>
    <row r="518" spans="1:50" x14ac:dyDescent="0.35">
      <c r="A518" s="2" t="s">
        <v>655</v>
      </c>
      <c r="B518" s="31"/>
      <c r="C518" s="63">
        <v>41004</v>
      </c>
      <c r="D518" s="30">
        <v>96</v>
      </c>
      <c r="E518" s="11" t="s">
        <v>761</v>
      </c>
      <c r="X518"/>
      <c r="AS518" t="s">
        <v>831</v>
      </c>
      <c r="AV518" s="68">
        <v>176</v>
      </c>
      <c r="AX518">
        <v>209</v>
      </c>
    </row>
    <row r="519" spans="1:50" x14ac:dyDescent="0.35">
      <c r="A519" s="2" t="s">
        <v>667</v>
      </c>
      <c r="B519" s="31"/>
      <c r="C519" s="63">
        <v>41088</v>
      </c>
      <c r="D519" s="30">
        <v>180</v>
      </c>
      <c r="E519" s="11" t="s">
        <v>761</v>
      </c>
      <c r="X519"/>
      <c r="AS519" t="s">
        <v>831</v>
      </c>
      <c r="AV519" s="68">
        <v>129</v>
      </c>
      <c r="AX519">
        <v>154</v>
      </c>
    </row>
    <row r="520" spans="1:50" x14ac:dyDescent="0.35">
      <c r="A520" s="2" t="s">
        <v>676</v>
      </c>
      <c r="B520" s="31"/>
      <c r="C520" s="63">
        <v>41177</v>
      </c>
      <c r="D520" s="30">
        <v>269</v>
      </c>
      <c r="E520" s="11" t="s">
        <v>761</v>
      </c>
      <c r="X520"/>
      <c r="AS520" t="s">
        <v>831</v>
      </c>
      <c r="AV520" s="68">
        <v>71</v>
      </c>
      <c r="AX520">
        <v>86</v>
      </c>
    </row>
    <row r="521" spans="1:50" x14ac:dyDescent="0.35">
      <c r="A521" s="2" t="s">
        <v>345</v>
      </c>
      <c r="B521" s="31"/>
      <c r="C521" s="63">
        <v>37391</v>
      </c>
      <c r="D521" s="30">
        <v>135</v>
      </c>
      <c r="E521" s="11" t="s">
        <v>762</v>
      </c>
      <c r="X521"/>
      <c r="AS521" t="s">
        <v>831</v>
      </c>
      <c r="AV521" s="68">
        <v>171</v>
      </c>
      <c r="AX521">
        <v>196</v>
      </c>
    </row>
    <row r="522" spans="1:50" x14ac:dyDescent="0.35">
      <c r="A522" s="2" t="s">
        <v>350</v>
      </c>
      <c r="B522" s="31"/>
      <c r="C522" s="63">
        <v>37508</v>
      </c>
      <c r="D522" s="30">
        <v>252</v>
      </c>
      <c r="E522" s="11" t="s">
        <v>762</v>
      </c>
      <c r="X522"/>
      <c r="AS522" t="s">
        <v>831</v>
      </c>
      <c r="AV522" s="68">
        <v>92</v>
      </c>
      <c r="AX522">
        <v>108</v>
      </c>
    </row>
    <row r="523" spans="1:50" x14ac:dyDescent="0.35">
      <c r="A523" s="2" t="s">
        <v>362</v>
      </c>
      <c r="B523" s="31"/>
      <c r="C523" s="63">
        <v>37694</v>
      </c>
      <c r="D523" s="30">
        <v>73</v>
      </c>
      <c r="E523" s="11" t="s">
        <v>762</v>
      </c>
      <c r="X523"/>
      <c r="AS523" t="s">
        <v>831</v>
      </c>
      <c r="AV523" s="68">
        <v>209</v>
      </c>
      <c r="AX523">
        <v>238</v>
      </c>
    </row>
    <row r="524" spans="1:50" x14ac:dyDescent="0.35">
      <c r="A524" s="2" t="s">
        <v>374</v>
      </c>
      <c r="B524" s="31"/>
      <c r="C524" s="63">
        <v>37762</v>
      </c>
      <c r="D524" s="30">
        <v>141</v>
      </c>
      <c r="E524" s="11" t="s">
        <v>762</v>
      </c>
      <c r="X524"/>
      <c r="AS524" t="s">
        <v>831</v>
      </c>
      <c r="AV524" s="68">
        <v>170</v>
      </c>
      <c r="AX524">
        <v>191</v>
      </c>
    </row>
    <row r="525" spans="1:50" x14ac:dyDescent="0.35">
      <c r="A525" s="2" t="s">
        <v>381</v>
      </c>
      <c r="B525" s="31"/>
      <c r="C525" s="63">
        <v>37866</v>
      </c>
      <c r="D525" s="30">
        <v>245</v>
      </c>
      <c r="E525" s="11" t="s">
        <v>762</v>
      </c>
      <c r="X525"/>
      <c r="AS525" t="s">
        <v>831</v>
      </c>
      <c r="AV525" s="68">
        <v>93</v>
      </c>
      <c r="AX525">
        <v>113</v>
      </c>
    </row>
    <row r="526" spans="1:50" x14ac:dyDescent="0.35">
      <c r="A526" s="2" t="s">
        <v>392</v>
      </c>
      <c r="B526" s="31"/>
      <c r="C526" s="63">
        <v>38069</v>
      </c>
      <c r="D526" s="30">
        <v>83</v>
      </c>
      <c r="E526" s="11" t="s">
        <v>762</v>
      </c>
      <c r="X526"/>
      <c r="AS526" t="s">
        <v>831</v>
      </c>
      <c r="AV526" s="68">
        <v>203</v>
      </c>
      <c r="AX526">
        <v>228</v>
      </c>
    </row>
    <row r="527" spans="1:50" x14ac:dyDescent="0.35">
      <c r="A527" s="2" t="s">
        <v>405</v>
      </c>
      <c r="B527" s="31"/>
      <c r="C527" s="63">
        <v>38135</v>
      </c>
      <c r="D527" s="30">
        <v>149</v>
      </c>
      <c r="E527" s="11" t="s">
        <v>762</v>
      </c>
      <c r="X527"/>
      <c r="AS527" t="s">
        <v>831</v>
      </c>
      <c r="AV527" s="68">
        <v>163</v>
      </c>
      <c r="AX527">
        <v>180</v>
      </c>
    </row>
    <row r="528" spans="1:50" x14ac:dyDescent="0.35">
      <c r="A528" s="2" t="s">
        <v>414</v>
      </c>
      <c r="B528" s="31"/>
      <c r="C528" s="63">
        <v>38236</v>
      </c>
      <c r="D528" s="30">
        <v>250</v>
      </c>
      <c r="E528" s="11" t="s">
        <v>762</v>
      </c>
      <c r="X528"/>
      <c r="AS528" t="s">
        <v>831</v>
      </c>
      <c r="AV528" s="68">
        <v>92</v>
      </c>
      <c r="AX528">
        <v>115</v>
      </c>
    </row>
    <row r="529" spans="1:50" x14ac:dyDescent="0.35">
      <c r="A529" s="2" t="s">
        <v>421</v>
      </c>
      <c r="B529" s="31"/>
      <c r="C529" s="63">
        <v>38446</v>
      </c>
      <c r="D529" s="30">
        <v>94</v>
      </c>
      <c r="E529" s="11" t="s">
        <v>762</v>
      </c>
      <c r="X529"/>
      <c r="AS529" t="s">
        <v>831</v>
      </c>
      <c r="AV529" s="68">
        <v>196</v>
      </c>
      <c r="AX529">
        <v>222</v>
      </c>
    </row>
    <row r="530" spans="1:50" x14ac:dyDescent="0.35">
      <c r="A530" s="2" t="s">
        <v>431</v>
      </c>
      <c r="B530" s="31"/>
      <c r="C530" s="63">
        <v>38499</v>
      </c>
      <c r="D530" s="30">
        <v>147</v>
      </c>
      <c r="E530" s="11" t="s">
        <v>762</v>
      </c>
      <c r="X530"/>
      <c r="AS530" t="s">
        <v>831</v>
      </c>
      <c r="AV530" s="68">
        <v>159</v>
      </c>
      <c r="AX530">
        <v>178</v>
      </c>
    </row>
    <row r="531" spans="1:50" x14ac:dyDescent="0.35">
      <c r="A531" s="2" t="s">
        <v>443</v>
      </c>
      <c r="B531" s="31"/>
      <c r="C531" s="63">
        <v>38600</v>
      </c>
      <c r="D531" s="30">
        <v>248</v>
      </c>
      <c r="E531" s="11" t="s">
        <v>762</v>
      </c>
      <c r="X531"/>
      <c r="AS531" t="s">
        <v>831</v>
      </c>
      <c r="AV531" s="68">
        <v>87</v>
      </c>
      <c r="AX531">
        <v>104</v>
      </c>
    </row>
    <row r="532" spans="1:50" x14ac:dyDescent="0.35">
      <c r="A532" s="2" t="s">
        <v>303</v>
      </c>
      <c r="B532" s="31"/>
      <c r="C532" s="63">
        <v>36661</v>
      </c>
      <c r="D532" s="30">
        <v>136</v>
      </c>
      <c r="E532" s="11" t="s">
        <v>763</v>
      </c>
      <c r="X532"/>
      <c r="AS532" t="s">
        <v>831</v>
      </c>
      <c r="AV532" s="68">
        <v>147</v>
      </c>
      <c r="AX532">
        <v>169</v>
      </c>
    </row>
    <row r="533" spans="1:50" x14ac:dyDescent="0.35">
      <c r="A533" s="2" t="s">
        <v>304</v>
      </c>
      <c r="B533" s="31"/>
      <c r="C533" s="63">
        <v>36789</v>
      </c>
      <c r="D533" s="30">
        <v>264</v>
      </c>
      <c r="E533" s="11" t="s">
        <v>763</v>
      </c>
      <c r="X533"/>
      <c r="AS533" t="s">
        <v>831</v>
      </c>
      <c r="AV533" s="68">
        <v>62</v>
      </c>
      <c r="AX533">
        <v>80</v>
      </c>
    </row>
    <row r="534" spans="1:50" x14ac:dyDescent="0.35">
      <c r="A534" s="2" t="s">
        <v>343</v>
      </c>
      <c r="B534" s="31"/>
      <c r="C534" s="63">
        <v>37391</v>
      </c>
      <c r="D534" s="30">
        <v>135</v>
      </c>
      <c r="E534" s="11" t="s">
        <v>763</v>
      </c>
      <c r="X534"/>
      <c r="AS534" t="s">
        <v>831</v>
      </c>
      <c r="AV534" s="68">
        <v>140</v>
      </c>
      <c r="AX534">
        <v>170</v>
      </c>
    </row>
    <row r="535" spans="1:50" x14ac:dyDescent="0.35">
      <c r="A535" s="2" t="s">
        <v>348</v>
      </c>
      <c r="B535" s="31"/>
      <c r="C535" s="63">
        <v>37508</v>
      </c>
      <c r="D535" s="30">
        <v>252</v>
      </c>
      <c r="E535" s="11" t="s">
        <v>763</v>
      </c>
      <c r="X535"/>
      <c r="AS535" t="s">
        <v>831</v>
      </c>
      <c r="AV535" s="68">
        <v>71</v>
      </c>
      <c r="AX535">
        <v>89</v>
      </c>
    </row>
    <row r="536" spans="1:50" x14ac:dyDescent="0.35">
      <c r="A536" s="2" t="s">
        <v>372</v>
      </c>
      <c r="B536" s="31"/>
      <c r="C536" s="63">
        <v>37762</v>
      </c>
      <c r="D536" s="30">
        <v>141</v>
      </c>
      <c r="E536" s="11" t="s">
        <v>763</v>
      </c>
      <c r="X536"/>
      <c r="AS536" t="s">
        <v>831</v>
      </c>
      <c r="AV536" s="68">
        <v>144</v>
      </c>
      <c r="AX536">
        <v>166</v>
      </c>
    </row>
    <row r="537" spans="1:50" x14ac:dyDescent="0.35">
      <c r="A537" s="2" t="s">
        <v>379</v>
      </c>
      <c r="B537" s="31"/>
      <c r="C537" s="63">
        <v>37866</v>
      </c>
      <c r="D537" s="30">
        <v>245</v>
      </c>
      <c r="E537" s="11" t="s">
        <v>763</v>
      </c>
      <c r="X537"/>
      <c r="AS537" t="s">
        <v>831</v>
      </c>
      <c r="AV537" s="68">
        <v>70</v>
      </c>
      <c r="AX537">
        <v>93</v>
      </c>
    </row>
    <row r="538" spans="1:50" x14ac:dyDescent="0.35">
      <c r="A538" s="2" t="s">
        <v>408</v>
      </c>
      <c r="B538" s="31"/>
      <c r="C538" s="63">
        <v>38135</v>
      </c>
      <c r="D538" s="30">
        <v>149</v>
      </c>
      <c r="E538" s="11" t="s">
        <v>763</v>
      </c>
      <c r="X538"/>
      <c r="AS538" t="s">
        <v>831</v>
      </c>
      <c r="AV538" s="68">
        <v>145</v>
      </c>
      <c r="AX538">
        <v>165</v>
      </c>
    </row>
    <row r="539" spans="1:50" x14ac:dyDescent="0.35">
      <c r="A539" s="2" t="s">
        <v>415</v>
      </c>
      <c r="B539" s="31"/>
      <c r="C539" s="63">
        <v>38236</v>
      </c>
      <c r="D539" s="30">
        <v>250</v>
      </c>
      <c r="E539" s="11" t="s">
        <v>763</v>
      </c>
      <c r="X539"/>
      <c r="AS539" t="s">
        <v>831</v>
      </c>
      <c r="AV539" s="68">
        <v>67</v>
      </c>
      <c r="AX539">
        <v>86</v>
      </c>
    </row>
    <row r="540" spans="1:50" x14ac:dyDescent="0.35">
      <c r="A540" s="2" t="s">
        <v>420</v>
      </c>
      <c r="B540" s="31"/>
      <c r="C540" s="63">
        <v>38446</v>
      </c>
      <c r="D540" s="30">
        <v>94</v>
      </c>
      <c r="E540" s="11" t="s">
        <v>763</v>
      </c>
      <c r="X540"/>
      <c r="AS540" t="s">
        <v>831</v>
      </c>
      <c r="AV540" s="68">
        <v>141</v>
      </c>
      <c r="AX540">
        <v>180</v>
      </c>
    </row>
    <row r="541" spans="1:50" x14ac:dyDescent="0.35">
      <c r="A541" s="2" t="s">
        <v>430</v>
      </c>
      <c r="B541" s="31"/>
      <c r="C541" s="63">
        <v>38499</v>
      </c>
      <c r="D541" s="30">
        <v>147</v>
      </c>
      <c r="E541" s="11" t="s">
        <v>763</v>
      </c>
      <c r="X541"/>
      <c r="AS541" t="s">
        <v>831</v>
      </c>
      <c r="AV541" s="68">
        <v>132</v>
      </c>
      <c r="AX541">
        <v>161</v>
      </c>
    </row>
    <row r="542" spans="1:50" x14ac:dyDescent="0.35">
      <c r="A542" s="2" t="s">
        <v>442</v>
      </c>
      <c r="B542" s="31"/>
      <c r="C542" s="63">
        <v>38600</v>
      </c>
      <c r="D542" s="30">
        <v>248</v>
      </c>
      <c r="E542" s="11" t="s">
        <v>763</v>
      </c>
      <c r="X542"/>
      <c r="AS542" t="s">
        <v>831</v>
      </c>
      <c r="AV542" s="68">
        <v>65</v>
      </c>
      <c r="AX542">
        <v>88</v>
      </c>
    </row>
    <row r="543" spans="1:50" x14ac:dyDescent="0.35">
      <c r="A543" s="2" t="s">
        <v>457</v>
      </c>
      <c r="B543" s="31"/>
      <c r="C543" s="63">
        <v>38847</v>
      </c>
      <c r="D543" s="30">
        <v>130</v>
      </c>
      <c r="E543" s="11" t="s">
        <v>763</v>
      </c>
      <c r="X543"/>
      <c r="AS543" t="s">
        <v>831</v>
      </c>
      <c r="AV543" s="68">
        <v>145</v>
      </c>
      <c r="AX543">
        <v>172</v>
      </c>
    </row>
    <row r="544" spans="1:50" x14ac:dyDescent="0.35">
      <c r="A544" s="2" t="s">
        <v>465</v>
      </c>
      <c r="B544" s="31"/>
      <c r="C544" s="63">
        <v>39001</v>
      </c>
      <c r="D544" s="30">
        <v>284</v>
      </c>
      <c r="E544" s="11" t="s">
        <v>763</v>
      </c>
      <c r="X544"/>
      <c r="AS544" t="s">
        <v>831</v>
      </c>
      <c r="AV544" s="68">
        <v>55</v>
      </c>
      <c r="AX544">
        <v>77</v>
      </c>
    </row>
    <row r="545" spans="1:50" x14ac:dyDescent="0.35">
      <c r="A545" s="2" t="s">
        <v>470</v>
      </c>
      <c r="B545" s="31"/>
      <c r="C545" s="63">
        <v>39196</v>
      </c>
      <c r="D545" s="30">
        <v>114</v>
      </c>
      <c r="E545" s="11" t="s">
        <v>763</v>
      </c>
      <c r="X545"/>
      <c r="AS545" t="s">
        <v>831</v>
      </c>
      <c r="AV545" s="68">
        <v>145</v>
      </c>
      <c r="AX545">
        <v>187</v>
      </c>
    </row>
    <row r="546" spans="1:50" x14ac:dyDescent="0.35">
      <c r="A546" s="2" t="s">
        <v>478</v>
      </c>
      <c r="B546" s="31"/>
      <c r="C546" s="63">
        <v>39261</v>
      </c>
      <c r="D546" s="30">
        <v>179</v>
      </c>
      <c r="E546" s="11" t="s">
        <v>763</v>
      </c>
      <c r="X546"/>
      <c r="AS546" t="s">
        <v>831</v>
      </c>
      <c r="AV546" s="68">
        <v>112</v>
      </c>
      <c r="AX546">
        <v>138</v>
      </c>
    </row>
    <row r="547" spans="1:50" x14ac:dyDescent="0.35">
      <c r="A547" s="2" t="s">
        <v>485</v>
      </c>
      <c r="B547" s="31"/>
      <c r="C547" s="63">
        <v>39338</v>
      </c>
      <c r="D547" s="30">
        <v>256</v>
      </c>
      <c r="E547" s="11" t="s">
        <v>763</v>
      </c>
      <c r="X547"/>
      <c r="AS547" t="s">
        <v>831</v>
      </c>
      <c r="AV547" s="68">
        <v>64</v>
      </c>
      <c r="AX547">
        <v>83</v>
      </c>
    </row>
    <row r="548" spans="1:50" x14ac:dyDescent="0.35">
      <c r="A548" s="2" t="s">
        <v>491</v>
      </c>
      <c r="B548" s="31"/>
      <c r="C548" s="63">
        <v>39549</v>
      </c>
      <c r="D548" s="30">
        <v>102</v>
      </c>
      <c r="E548" s="11" t="s">
        <v>763</v>
      </c>
      <c r="X548"/>
      <c r="AS548" t="s">
        <v>831</v>
      </c>
      <c r="AV548" s="68">
        <v>159</v>
      </c>
      <c r="AX548">
        <v>192</v>
      </c>
    </row>
    <row r="549" spans="1:50" x14ac:dyDescent="0.35">
      <c r="A549" s="2" t="s">
        <v>500</v>
      </c>
      <c r="B549" s="31"/>
      <c r="C549" s="63">
        <v>39605</v>
      </c>
      <c r="D549" s="30">
        <v>158</v>
      </c>
      <c r="E549" s="11" t="s">
        <v>763</v>
      </c>
      <c r="X549"/>
      <c r="AS549" t="s">
        <v>831</v>
      </c>
      <c r="AV549" s="68">
        <v>130</v>
      </c>
      <c r="AX549">
        <v>159</v>
      </c>
    </row>
    <row r="550" spans="1:50" x14ac:dyDescent="0.35">
      <c r="A550" s="2" t="s">
        <v>508</v>
      </c>
      <c r="B550" s="31"/>
      <c r="C550" s="63">
        <v>39702</v>
      </c>
      <c r="D550" s="30">
        <v>255</v>
      </c>
      <c r="E550" s="11" t="s">
        <v>763</v>
      </c>
      <c r="X550"/>
      <c r="AS550" t="s">
        <v>831</v>
      </c>
      <c r="AV550" s="68">
        <v>64</v>
      </c>
      <c r="AX550">
        <v>81</v>
      </c>
    </row>
    <row r="551" spans="1:50" x14ac:dyDescent="0.35">
      <c r="A551" s="2" t="s">
        <v>514</v>
      </c>
      <c r="B551" s="31"/>
      <c r="C551" s="63">
        <v>39892</v>
      </c>
      <c r="D551" s="30">
        <v>79</v>
      </c>
      <c r="E551" s="11" t="s">
        <v>763</v>
      </c>
      <c r="X551"/>
      <c r="AS551" t="s">
        <v>831</v>
      </c>
      <c r="AV551" s="68">
        <v>153</v>
      </c>
      <c r="AX551">
        <v>196</v>
      </c>
    </row>
    <row r="552" spans="1:50" x14ac:dyDescent="0.35">
      <c r="A552" s="2" t="s">
        <v>530</v>
      </c>
      <c r="B552" s="31"/>
      <c r="C552" s="63">
        <v>39969</v>
      </c>
      <c r="D552" s="30">
        <v>156</v>
      </c>
      <c r="E552" s="11" t="s">
        <v>763</v>
      </c>
      <c r="X552"/>
      <c r="AS552" t="s">
        <v>831</v>
      </c>
      <c r="AV552" s="68">
        <v>140</v>
      </c>
      <c r="AX552">
        <v>168</v>
      </c>
    </row>
    <row r="553" spans="1:50" x14ac:dyDescent="0.35">
      <c r="A553" s="2" t="s">
        <v>546</v>
      </c>
      <c r="B553" s="31"/>
      <c r="C553" s="63">
        <v>40049</v>
      </c>
      <c r="D553" s="30">
        <v>236</v>
      </c>
      <c r="E553" s="11" t="s">
        <v>763</v>
      </c>
      <c r="X553"/>
      <c r="AS553" t="s">
        <v>831</v>
      </c>
      <c r="AV553" s="68">
        <v>80</v>
      </c>
      <c r="AX553">
        <v>104</v>
      </c>
    </row>
    <row r="554" spans="1:50" x14ac:dyDescent="0.35">
      <c r="A554" s="2" t="s">
        <v>561</v>
      </c>
      <c r="B554" s="31"/>
      <c r="C554" s="63">
        <v>40267</v>
      </c>
      <c r="D554" s="30">
        <v>89</v>
      </c>
      <c r="E554" s="11" t="s">
        <v>763</v>
      </c>
      <c r="X554"/>
      <c r="AS554" t="s">
        <v>831</v>
      </c>
      <c r="AV554" s="68">
        <v>135</v>
      </c>
      <c r="AX554">
        <v>192</v>
      </c>
    </row>
    <row r="555" spans="1:50" x14ac:dyDescent="0.35">
      <c r="A555" s="2" t="s">
        <v>576</v>
      </c>
      <c r="B555" s="31"/>
      <c r="C555" s="63">
        <v>40365</v>
      </c>
      <c r="D555" s="30">
        <v>187</v>
      </c>
      <c r="E555" s="11" t="s">
        <v>763</v>
      </c>
      <c r="X555"/>
      <c r="AS555" t="s">
        <v>831</v>
      </c>
      <c r="AV555" s="68">
        <v>108</v>
      </c>
      <c r="AX555">
        <v>131</v>
      </c>
    </row>
    <row r="556" spans="1:50" x14ac:dyDescent="0.35">
      <c r="A556" s="2" t="s">
        <v>589</v>
      </c>
      <c r="B556" s="31"/>
      <c r="C556" s="63">
        <v>40455</v>
      </c>
      <c r="D556" s="30">
        <v>277</v>
      </c>
      <c r="E556" s="11" t="s">
        <v>763</v>
      </c>
      <c r="X556"/>
      <c r="AS556" t="s">
        <v>831</v>
      </c>
      <c r="AV556" s="68">
        <v>52</v>
      </c>
      <c r="AX556">
        <v>70</v>
      </c>
    </row>
    <row r="557" spans="1:50" x14ac:dyDescent="0.35">
      <c r="A557" s="2" t="s">
        <v>600</v>
      </c>
      <c r="B557" s="31"/>
      <c r="C557" s="63">
        <v>40512</v>
      </c>
      <c r="D557" s="30">
        <v>334</v>
      </c>
      <c r="E557" s="11" t="s">
        <v>763</v>
      </c>
      <c r="X557"/>
      <c r="AS557" t="s">
        <v>831</v>
      </c>
      <c r="AV557" s="68">
        <v>49</v>
      </c>
      <c r="AX557">
        <v>59</v>
      </c>
    </row>
    <row r="558" spans="1:50" x14ac:dyDescent="0.35">
      <c r="A558" s="2" t="s">
        <v>613</v>
      </c>
      <c r="B558" s="31"/>
      <c r="C558" s="63">
        <v>40632</v>
      </c>
      <c r="D558" s="30">
        <v>89</v>
      </c>
      <c r="E558" s="11" t="s">
        <v>763</v>
      </c>
      <c r="X558"/>
      <c r="AS558" t="s">
        <v>831</v>
      </c>
      <c r="AV558" s="68">
        <v>152</v>
      </c>
      <c r="AX558">
        <v>209</v>
      </c>
    </row>
    <row r="559" spans="1:50" x14ac:dyDescent="0.35">
      <c r="A559" s="2" t="s">
        <v>627</v>
      </c>
      <c r="B559" s="31"/>
      <c r="C559" s="63">
        <v>40674</v>
      </c>
      <c r="D559" s="30">
        <v>131</v>
      </c>
      <c r="E559" s="11" t="s">
        <v>763</v>
      </c>
      <c r="X559"/>
      <c r="AS559" t="s">
        <v>831</v>
      </c>
      <c r="AV559" s="68">
        <v>159</v>
      </c>
      <c r="AX559">
        <v>185</v>
      </c>
    </row>
    <row r="560" spans="1:50" x14ac:dyDescent="0.35">
      <c r="A560" s="2" t="s">
        <v>640</v>
      </c>
      <c r="B560" s="31"/>
      <c r="C560" s="63">
        <v>40795</v>
      </c>
      <c r="D560" s="30">
        <v>252</v>
      </c>
      <c r="E560" s="11" t="s">
        <v>763</v>
      </c>
      <c r="X560"/>
      <c r="AS560" t="s">
        <v>831</v>
      </c>
      <c r="AV560" s="68">
        <v>70</v>
      </c>
      <c r="AX560">
        <v>87</v>
      </c>
    </row>
    <row r="561" spans="1:50" x14ac:dyDescent="0.35">
      <c r="A561" s="2" t="s">
        <v>653</v>
      </c>
      <c r="B561" s="31"/>
      <c r="C561" s="63">
        <v>41004</v>
      </c>
      <c r="D561" s="30">
        <v>96</v>
      </c>
      <c r="E561" s="11" t="s">
        <v>763</v>
      </c>
      <c r="X561"/>
      <c r="AS561" t="s">
        <v>831</v>
      </c>
      <c r="AV561" s="68">
        <v>148</v>
      </c>
      <c r="AX561">
        <v>188</v>
      </c>
    </row>
    <row r="562" spans="1:50" x14ac:dyDescent="0.35">
      <c r="A562" s="2" t="s">
        <v>665</v>
      </c>
      <c r="B562" s="31"/>
      <c r="C562" s="63">
        <v>41088</v>
      </c>
      <c r="D562" s="30">
        <v>180</v>
      </c>
      <c r="E562" s="11" t="s">
        <v>763</v>
      </c>
      <c r="X562"/>
      <c r="AS562" t="s">
        <v>831</v>
      </c>
      <c r="AV562" s="68">
        <v>115</v>
      </c>
      <c r="AX562">
        <v>140</v>
      </c>
    </row>
    <row r="563" spans="1:50" x14ac:dyDescent="0.35">
      <c r="A563" s="2" t="s">
        <v>675</v>
      </c>
      <c r="B563" s="31"/>
      <c r="C563" s="63">
        <v>41177</v>
      </c>
      <c r="D563" s="30">
        <v>269</v>
      </c>
      <c r="E563" s="11" t="s">
        <v>763</v>
      </c>
      <c r="X563"/>
      <c r="AS563" t="s">
        <v>831</v>
      </c>
      <c r="AV563" s="68">
        <v>66</v>
      </c>
      <c r="AX563">
        <v>83</v>
      </c>
    </row>
    <row r="564" spans="1:50" x14ac:dyDescent="0.35">
      <c r="A564" s="2" t="s">
        <v>376</v>
      </c>
      <c r="B564" s="31"/>
      <c r="C564" s="63">
        <v>37762</v>
      </c>
      <c r="D564" s="30">
        <v>141</v>
      </c>
      <c r="E564" s="11" t="s">
        <v>764</v>
      </c>
      <c r="X564"/>
      <c r="AS564" t="s">
        <v>831</v>
      </c>
      <c r="AV564" s="68">
        <v>168</v>
      </c>
      <c r="AX564">
        <v>186</v>
      </c>
    </row>
    <row r="565" spans="1:50" x14ac:dyDescent="0.35">
      <c r="A565" s="2" t="s">
        <v>393</v>
      </c>
      <c r="B565" s="31"/>
      <c r="C565" s="63">
        <v>38069</v>
      </c>
      <c r="D565" s="30">
        <v>83</v>
      </c>
      <c r="E565" s="11" t="s">
        <v>764</v>
      </c>
      <c r="X565"/>
      <c r="AS565" t="s">
        <v>831</v>
      </c>
      <c r="AV565" s="68">
        <v>207</v>
      </c>
      <c r="AX565">
        <v>231</v>
      </c>
    </row>
    <row r="566" spans="1:50" x14ac:dyDescent="0.35">
      <c r="A566" s="2" t="s">
        <v>406</v>
      </c>
      <c r="B566" s="31"/>
      <c r="C566" s="63">
        <v>38135</v>
      </c>
      <c r="D566" s="30">
        <v>149</v>
      </c>
      <c r="E566" s="11" t="s">
        <v>764</v>
      </c>
      <c r="X566"/>
      <c r="AS566" t="s">
        <v>831</v>
      </c>
      <c r="AV566" s="68">
        <v>162</v>
      </c>
      <c r="AX566">
        <v>180</v>
      </c>
    </row>
    <row r="567" spans="1:50" x14ac:dyDescent="0.35">
      <c r="A567" s="2" t="s">
        <v>423</v>
      </c>
      <c r="B567" s="31"/>
      <c r="C567" s="63">
        <v>38446</v>
      </c>
      <c r="D567" s="30">
        <v>94</v>
      </c>
      <c r="E567" s="11" t="s">
        <v>764</v>
      </c>
      <c r="X567"/>
      <c r="AS567" t="s">
        <v>831</v>
      </c>
      <c r="AV567" s="68">
        <v>202</v>
      </c>
      <c r="AX567">
        <v>224</v>
      </c>
    </row>
    <row r="568" spans="1:50" x14ac:dyDescent="0.35">
      <c r="A568" s="2" t="s">
        <v>433</v>
      </c>
      <c r="B568" s="31"/>
      <c r="C568" s="63">
        <v>38499</v>
      </c>
      <c r="D568" s="30">
        <v>147</v>
      </c>
      <c r="E568" s="11" t="s">
        <v>764</v>
      </c>
      <c r="X568"/>
      <c r="AS568" t="s">
        <v>831</v>
      </c>
      <c r="AV568" s="68">
        <v>159</v>
      </c>
      <c r="AX568">
        <v>178</v>
      </c>
    </row>
    <row r="569" spans="1:50" x14ac:dyDescent="0.35">
      <c r="A569" s="2" t="s">
        <v>449</v>
      </c>
      <c r="B569" s="31"/>
      <c r="C569" s="63">
        <v>38789</v>
      </c>
      <c r="D569" s="30">
        <v>72</v>
      </c>
      <c r="E569" s="11" t="s">
        <v>764</v>
      </c>
      <c r="X569"/>
      <c r="AS569" t="s">
        <v>831</v>
      </c>
      <c r="AV569" s="68">
        <v>206</v>
      </c>
      <c r="AX569">
        <v>235</v>
      </c>
    </row>
    <row r="570" spans="1:50" x14ac:dyDescent="0.35">
      <c r="A570" s="2" t="s">
        <v>458</v>
      </c>
      <c r="B570" s="31"/>
      <c r="C570" s="63">
        <v>38847</v>
      </c>
      <c r="D570" s="30">
        <v>130</v>
      </c>
      <c r="E570" s="11" t="s">
        <v>764</v>
      </c>
      <c r="X570"/>
      <c r="AS570" t="s">
        <v>831</v>
      </c>
      <c r="AV570" s="68">
        <v>178</v>
      </c>
      <c r="AX570">
        <v>199</v>
      </c>
    </row>
    <row r="571" spans="1:50" x14ac:dyDescent="0.35">
      <c r="A571" s="2" t="s">
        <v>296</v>
      </c>
      <c r="B571" s="31"/>
      <c r="C571" s="63">
        <v>36661</v>
      </c>
      <c r="D571" s="30">
        <v>136</v>
      </c>
      <c r="E571" s="11" t="s">
        <v>765</v>
      </c>
      <c r="X571"/>
      <c r="AS571" t="s">
        <v>831</v>
      </c>
      <c r="AV571" s="68">
        <v>171</v>
      </c>
      <c r="AX571">
        <v>199</v>
      </c>
    </row>
    <row r="572" spans="1:50" x14ac:dyDescent="0.35">
      <c r="A572" s="2" t="s">
        <v>309</v>
      </c>
      <c r="B572" s="31"/>
      <c r="C572" s="63">
        <v>36990</v>
      </c>
      <c r="D572" s="30">
        <v>99</v>
      </c>
      <c r="E572" s="11" t="s">
        <v>765</v>
      </c>
      <c r="X572"/>
      <c r="AS572" t="s">
        <v>831</v>
      </c>
      <c r="AV572" s="68">
        <v>191</v>
      </c>
      <c r="AX572">
        <v>218</v>
      </c>
    </row>
    <row r="573" spans="1:50" x14ac:dyDescent="0.35">
      <c r="A573" s="2" t="s">
        <v>318</v>
      </c>
      <c r="B573" s="31"/>
      <c r="C573" s="63">
        <v>37057</v>
      </c>
      <c r="D573" s="30">
        <v>166</v>
      </c>
      <c r="E573" s="11" t="s">
        <v>765</v>
      </c>
      <c r="X573"/>
      <c r="AS573" t="s">
        <v>831</v>
      </c>
      <c r="AV573" s="68">
        <v>144</v>
      </c>
      <c r="AX573">
        <v>166</v>
      </c>
    </row>
    <row r="574" spans="1:50" x14ac:dyDescent="0.35">
      <c r="A574" s="2" t="s">
        <v>324</v>
      </c>
      <c r="B574" s="31"/>
      <c r="C574" s="63">
        <v>37112</v>
      </c>
      <c r="D574" s="30">
        <v>221</v>
      </c>
      <c r="E574" s="11" t="s">
        <v>765</v>
      </c>
      <c r="X574"/>
      <c r="AS574" t="s">
        <v>831</v>
      </c>
      <c r="AV574" s="68">
        <v>108</v>
      </c>
      <c r="AX574">
        <v>125</v>
      </c>
    </row>
    <row r="575" spans="1:50" x14ac:dyDescent="0.35">
      <c r="A575" s="2" t="s">
        <v>329</v>
      </c>
      <c r="B575" s="31"/>
      <c r="C575" s="63">
        <v>37322</v>
      </c>
      <c r="D575" s="30">
        <v>66</v>
      </c>
      <c r="E575" s="11" t="s">
        <v>765</v>
      </c>
      <c r="X575"/>
      <c r="AS575" t="s">
        <v>831</v>
      </c>
      <c r="AV575" s="68">
        <v>218</v>
      </c>
      <c r="AX575">
        <v>248</v>
      </c>
    </row>
    <row r="576" spans="1:50" x14ac:dyDescent="0.35">
      <c r="A576" s="2" t="s">
        <v>338</v>
      </c>
      <c r="B576" s="31"/>
      <c r="C576" s="63">
        <v>37391</v>
      </c>
      <c r="D576" s="30">
        <v>135</v>
      </c>
      <c r="E576" s="11" t="s">
        <v>765</v>
      </c>
      <c r="X576"/>
      <c r="AS576" t="s">
        <v>831</v>
      </c>
      <c r="AV576" s="68">
        <v>169</v>
      </c>
      <c r="AX576">
        <v>196</v>
      </c>
    </row>
    <row r="577" spans="1:50" x14ac:dyDescent="0.35">
      <c r="A577" s="2" t="s">
        <v>356</v>
      </c>
      <c r="B577" s="31"/>
      <c r="C577" s="63">
        <v>37694</v>
      </c>
      <c r="D577" s="30">
        <v>73</v>
      </c>
      <c r="E577" s="11" t="s">
        <v>765</v>
      </c>
      <c r="X577"/>
      <c r="AS577" t="s">
        <v>831</v>
      </c>
      <c r="AV577" s="68">
        <v>209</v>
      </c>
      <c r="AX577">
        <v>239</v>
      </c>
    </row>
    <row r="578" spans="1:50" x14ac:dyDescent="0.35">
      <c r="A578" s="2" t="s">
        <v>367</v>
      </c>
      <c r="B578" s="31"/>
      <c r="C578" s="63">
        <v>37762</v>
      </c>
      <c r="D578" s="30">
        <v>141</v>
      </c>
      <c r="E578" s="11" t="s">
        <v>765</v>
      </c>
      <c r="X578"/>
      <c r="AS578" t="s">
        <v>831</v>
      </c>
      <c r="AV578" s="68">
        <v>168</v>
      </c>
      <c r="AX578">
        <v>186</v>
      </c>
    </row>
    <row r="579" spans="1:50" x14ac:dyDescent="0.35">
      <c r="A579" s="2" t="s">
        <v>387</v>
      </c>
      <c r="B579" s="31"/>
      <c r="C579" s="63">
        <v>38069</v>
      </c>
      <c r="D579" s="30">
        <v>83</v>
      </c>
      <c r="E579" s="11" t="s">
        <v>765</v>
      </c>
      <c r="X579"/>
      <c r="AS579" t="s">
        <v>831</v>
      </c>
      <c r="AV579" s="68">
        <v>212</v>
      </c>
      <c r="AX579">
        <v>233</v>
      </c>
    </row>
    <row r="580" spans="1:50" x14ac:dyDescent="0.35">
      <c r="A580" s="2" t="s">
        <v>400</v>
      </c>
      <c r="B580" s="31"/>
      <c r="C580" s="63">
        <v>38135</v>
      </c>
      <c r="D580" s="30">
        <v>149</v>
      </c>
      <c r="E580" s="11" t="s">
        <v>765</v>
      </c>
      <c r="X580"/>
      <c r="AS580" t="s">
        <v>831</v>
      </c>
      <c r="AV580" s="68">
        <v>161</v>
      </c>
      <c r="AX580">
        <v>179</v>
      </c>
    </row>
    <row r="581" spans="1:50" x14ac:dyDescent="0.35">
      <c r="A581" s="2" t="s">
        <v>291</v>
      </c>
      <c r="B581" s="31"/>
      <c r="C581" s="65">
        <v>36588</v>
      </c>
      <c r="D581" s="66">
        <v>63</v>
      </c>
      <c r="E581" s="11" t="s">
        <v>765</v>
      </c>
      <c r="X581"/>
      <c r="AS581" t="s">
        <v>831</v>
      </c>
      <c r="AV581" s="68">
        <v>220</v>
      </c>
      <c r="AX581">
        <v>253</v>
      </c>
    </row>
    <row r="582" spans="1:50" x14ac:dyDescent="0.35">
      <c r="A582" s="2" t="s">
        <v>473</v>
      </c>
      <c r="B582" s="31"/>
      <c r="C582" s="63">
        <v>39196</v>
      </c>
      <c r="D582" s="30">
        <v>114</v>
      </c>
      <c r="E582" s="11" t="s">
        <v>766</v>
      </c>
      <c r="X582"/>
      <c r="AS582" t="s">
        <v>831</v>
      </c>
      <c r="AV582" s="68">
        <v>192</v>
      </c>
      <c r="AX582">
        <v>220</v>
      </c>
    </row>
    <row r="583" spans="1:50" x14ac:dyDescent="0.35">
      <c r="A583" s="2" t="s">
        <v>481</v>
      </c>
      <c r="B583" s="31"/>
      <c r="C583" s="63">
        <v>39261</v>
      </c>
      <c r="D583" s="30">
        <v>179</v>
      </c>
      <c r="E583" s="11" t="s">
        <v>766</v>
      </c>
      <c r="X583"/>
      <c r="AS583" t="s">
        <v>831</v>
      </c>
      <c r="AV583" s="68">
        <v>140</v>
      </c>
      <c r="AX583">
        <v>160</v>
      </c>
    </row>
    <row r="584" spans="1:50" x14ac:dyDescent="0.35">
      <c r="A584" s="2" t="s">
        <v>493</v>
      </c>
      <c r="B584" s="31"/>
      <c r="C584" s="63">
        <v>39549</v>
      </c>
      <c r="D584" s="30">
        <v>102</v>
      </c>
      <c r="E584" s="11" t="s">
        <v>766</v>
      </c>
      <c r="X584"/>
      <c r="AS584" t="s">
        <v>831</v>
      </c>
      <c r="AV584" s="68">
        <v>198</v>
      </c>
      <c r="AX584">
        <v>221</v>
      </c>
    </row>
    <row r="585" spans="1:50" x14ac:dyDescent="0.35">
      <c r="A585" s="2" t="s">
        <v>502</v>
      </c>
      <c r="B585" s="31"/>
      <c r="C585" s="63">
        <v>39605</v>
      </c>
      <c r="D585" s="30">
        <v>158</v>
      </c>
      <c r="E585" s="11" t="s">
        <v>766</v>
      </c>
      <c r="X585"/>
      <c r="AS585" t="s">
        <v>831</v>
      </c>
      <c r="AV585" s="68">
        <v>158</v>
      </c>
      <c r="AX585">
        <v>176</v>
      </c>
    </row>
    <row r="586" spans="1:50" x14ac:dyDescent="0.35">
      <c r="A586" s="2" t="s">
        <v>516</v>
      </c>
      <c r="B586" s="31"/>
      <c r="C586" s="63">
        <v>39892</v>
      </c>
      <c r="D586" s="30">
        <v>79</v>
      </c>
      <c r="E586" s="11" t="s">
        <v>766</v>
      </c>
      <c r="X586"/>
      <c r="AS586" t="s">
        <v>831</v>
      </c>
      <c r="AV586" s="68">
        <v>208</v>
      </c>
      <c r="AX586">
        <v>242</v>
      </c>
    </row>
    <row r="587" spans="1:50" x14ac:dyDescent="0.35">
      <c r="A587" s="2" t="s">
        <v>532</v>
      </c>
      <c r="B587" s="31"/>
      <c r="C587" s="63">
        <v>39969</v>
      </c>
      <c r="D587" s="30">
        <v>156</v>
      </c>
      <c r="E587" s="11" t="s">
        <v>766</v>
      </c>
      <c r="X587"/>
      <c r="AS587" t="s">
        <v>831</v>
      </c>
      <c r="AV587" s="68">
        <v>166</v>
      </c>
      <c r="AX587">
        <v>189</v>
      </c>
    </row>
    <row r="588" spans="1:50" x14ac:dyDescent="0.35">
      <c r="A588" s="2" t="s">
        <v>472</v>
      </c>
      <c r="B588" s="31"/>
      <c r="C588" s="63">
        <v>39196</v>
      </c>
      <c r="D588" s="30">
        <v>114</v>
      </c>
      <c r="E588" s="11" t="s">
        <v>767</v>
      </c>
      <c r="X588"/>
      <c r="AS588" t="s">
        <v>831</v>
      </c>
      <c r="AV588" s="68">
        <v>193</v>
      </c>
      <c r="AX588">
        <v>219</v>
      </c>
    </row>
    <row r="589" spans="1:50" x14ac:dyDescent="0.35">
      <c r="A589" s="2" t="s">
        <v>480</v>
      </c>
      <c r="B589" s="31"/>
      <c r="C589" s="63">
        <v>39261</v>
      </c>
      <c r="D589" s="30">
        <v>179</v>
      </c>
      <c r="E589" s="11" t="s">
        <v>767</v>
      </c>
      <c r="X589"/>
      <c r="AS589" t="s">
        <v>831</v>
      </c>
      <c r="AV589" s="68">
        <v>136</v>
      </c>
      <c r="AX589">
        <v>156</v>
      </c>
    </row>
    <row r="590" spans="1:50" x14ac:dyDescent="0.35">
      <c r="A590" s="2" t="s">
        <v>486</v>
      </c>
      <c r="B590" s="31"/>
      <c r="C590" s="63">
        <v>39338</v>
      </c>
      <c r="D590" s="30">
        <v>256</v>
      </c>
      <c r="E590" s="11" t="s">
        <v>767</v>
      </c>
      <c r="X590"/>
      <c r="AS590" t="s">
        <v>831</v>
      </c>
      <c r="AV590" s="68">
        <v>84</v>
      </c>
      <c r="AX590">
        <v>102</v>
      </c>
    </row>
    <row r="591" spans="1:50" x14ac:dyDescent="0.35">
      <c r="A591" s="2" t="s">
        <v>492</v>
      </c>
      <c r="B591" s="31"/>
      <c r="C591" s="63">
        <v>39549</v>
      </c>
      <c r="D591" s="30">
        <v>102</v>
      </c>
      <c r="E591" s="11" t="s">
        <v>767</v>
      </c>
      <c r="X591"/>
      <c r="AS591" t="s">
        <v>831</v>
      </c>
      <c r="AV591" s="68">
        <v>198</v>
      </c>
      <c r="AX591">
        <v>221</v>
      </c>
    </row>
    <row r="592" spans="1:50" x14ac:dyDescent="0.35">
      <c r="A592" s="2" t="s">
        <v>501</v>
      </c>
      <c r="B592" s="31"/>
      <c r="C592" s="63">
        <v>39605</v>
      </c>
      <c r="D592" s="30">
        <v>158</v>
      </c>
      <c r="E592" s="11" t="s">
        <v>767</v>
      </c>
      <c r="X592"/>
      <c r="AS592" t="s">
        <v>831</v>
      </c>
      <c r="AV592" s="68">
        <v>157</v>
      </c>
      <c r="AX592">
        <v>175</v>
      </c>
    </row>
    <row r="593" spans="1:50" x14ac:dyDescent="0.35">
      <c r="A593" s="2" t="s">
        <v>509</v>
      </c>
      <c r="B593" s="31"/>
      <c r="C593" s="63">
        <v>39702</v>
      </c>
      <c r="D593" s="30">
        <v>255</v>
      </c>
      <c r="E593" s="11" t="s">
        <v>767</v>
      </c>
      <c r="X593"/>
      <c r="AS593" t="s">
        <v>831</v>
      </c>
      <c r="AV593" s="68">
        <v>82</v>
      </c>
      <c r="AX593">
        <v>100</v>
      </c>
    </row>
    <row r="594" spans="1:50" x14ac:dyDescent="0.35">
      <c r="A594" s="2" t="s">
        <v>515</v>
      </c>
      <c r="B594" s="31"/>
      <c r="C594" s="63">
        <v>39892</v>
      </c>
      <c r="D594" s="30">
        <v>79</v>
      </c>
      <c r="E594" s="11" t="s">
        <v>767</v>
      </c>
      <c r="X594"/>
      <c r="AS594" t="s">
        <v>831</v>
      </c>
      <c r="AV594" s="68">
        <v>210</v>
      </c>
      <c r="AX594">
        <v>243</v>
      </c>
    </row>
    <row r="595" spans="1:50" x14ac:dyDescent="0.35">
      <c r="A595" s="2" t="s">
        <v>531</v>
      </c>
      <c r="B595" s="31"/>
      <c r="C595" s="63">
        <v>39969</v>
      </c>
      <c r="D595" s="30">
        <v>156</v>
      </c>
      <c r="E595" s="11" t="s">
        <v>767</v>
      </c>
      <c r="X595"/>
      <c r="AS595" t="s">
        <v>831</v>
      </c>
      <c r="AV595" s="68">
        <v>164</v>
      </c>
      <c r="AX595">
        <v>188</v>
      </c>
    </row>
    <row r="596" spans="1:50" x14ac:dyDescent="0.35">
      <c r="A596" s="2" t="s">
        <v>547</v>
      </c>
      <c r="B596" s="31"/>
      <c r="C596" s="63">
        <v>40049</v>
      </c>
      <c r="D596" s="30">
        <v>236</v>
      </c>
      <c r="E596" s="11" t="s">
        <v>767</v>
      </c>
      <c r="X596"/>
      <c r="AS596" t="s">
        <v>831</v>
      </c>
      <c r="AV596" s="68">
        <v>100</v>
      </c>
      <c r="AX596">
        <v>121</v>
      </c>
    </row>
    <row r="597" spans="1:50" x14ac:dyDescent="0.35">
      <c r="A597" s="2" t="s">
        <v>522</v>
      </c>
      <c r="B597" s="31"/>
      <c r="C597" s="63">
        <v>39892</v>
      </c>
      <c r="D597" s="30">
        <v>79</v>
      </c>
      <c r="E597" s="11" t="s">
        <v>768</v>
      </c>
      <c r="X597"/>
      <c r="AS597" t="s">
        <v>831</v>
      </c>
      <c r="AV597" s="68">
        <v>161</v>
      </c>
      <c r="AX597">
        <v>208</v>
      </c>
    </row>
    <row r="598" spans="1:50" x14ac:dyDescent="0.35">
      <c r="A598" s="2" t="s">
        <v>538</v>
      </c>
      <c r="B598" s="31"/>
      <c r="C598" s="63">
        <v>39969</v>
      </c>
      <c r="D598" s="30">
        <v>156</v>
      </c>
      <c r="E598" s="11" t="s">
        <v>768</v>
      </c>
      <c r="X598"/>
      <c r="AS598" t="s">
        <v>831</v>
      </c>
      <c r="AV598" s="68">
        <v>139</v>
      </c>
      <c r="AX598">
        <v>167</v>
      </c>
    </row>
    <row r="599" spans="1:50" x14ac:dyDescent="0.35">
      <c r="A599" s="2" t="s">
        <v>553</v>
      </c>
      <c r="B599" s="31"/>
      <c r="C599" s="63">
        <v>40049</v>
      </c>
      <c r="D599" s="30">
        <v>236</v>
      </c>
      <c r="E599" s="11" t="s">
        <v>768</v>
      </c>
      <c r="X599"/>
      <c r="AS599" t="s">
        <v>831</v>
      </c>
      <c r="AV599" s="68">
        <v>80</v>
      </c>
      <c r="AX599">
        <v>104</v>
      </c>
    </row>
    <row r="600" spans="1:50" x14ac:dyDescent="0.35">
      <c r="A600" s="2" t="s">
        <v>568</v>
      </c>
      <c r="B600" s="31"/>
      <c r="C600" s="63">
        <v>40267</v>
      </c>
      <c r="D600" s="30">
        <v>89</v>
      </c>
      <c r="E600" s="11" t="s">
        <v>768</v>
      </c>
      <c r="X600"/>
      <c r="AS600" t="s">
        <v>831</v>
      </c>
      <c r="AV600" s="68">
        <v>129</v>
      </c>
      <c r="AX600">
        <v>186</v>
      </c>
    </row>
    <row r="601" spans="1:50" x14ac:dyDescent="0.35">
      <c r="A601" s="2" t="s">
        <v>583</v>
      </c>
      <c r="B601" s="31"/>
      <c r="C601" s="63">
        <v>40365</v>
      </c>
      <c r="D601" s="30">
        <v>187</v>
      </c>
      <c r="E601" s="11" t="s">
        <v>768</v>
      </c>
      <c r="X601"/>
      <c r="AS601" t="s">
        <v>831</v>
      </c>
      <c r="AV601" s="68">
        <v>108</v>
      </c>
      <c r="AX601">
        <v>131</v>
      </c>
    </row>
    <row r="602" spans="1:50" x14ac:dyDescent="0.35">
      <c r="A602" s="2" t="s">
        <v>595</v>
      </c>
      <c r="B602" s="31"/>
      <c r="C602" s="63">
        <v>40455</v>
      </c>
      <c r="D602" s="30">
        <v>277</v>
      </c>
      <c r="E602" s="11" t="s">
        <v>768</v>
      </c>
      <c r="X602"/>
      <c r="AS602" t="s">
        <v>831</v>
      </c>
      <c r="AV602" s="68">
        <v>52</v>
      </c>
      <c r="AX602">
        <v>69</v>
      </c>
    </row>
    <row r="603" spans="1:50" x14ac:dyDescent="0.35">
      <c r="A603" s="2" t="s">
        <v>606</v>
      </c>
      <c r="B603" s="31"/>
      <c r="C603" s="63">
        <v>40512</v>
      </c>
      <c r="D603" s="30">
        <v>334</v>
      </c>
      <c r="E603" s="11" t="s">
        <v>768</v>
      </c>
      <c r="X603"/>
      <c r="AS603" t="s">
        <v>831</v>
      </c>
      <c r="AV603" s="68">
        <v>49</v>
      </c>
      <c r="AX603">
        <v>59</v>
      </c>
    </row>
    <row r="604" spans="1:50" x14ac:dyDescent="0.35">
      <c r="A604" s="2" t="s">
        <v>619</v>
      </c>
      <c r="B604" s="31"/>
      <c r="C604" s="63">
        <v>40632</v>
      </c>
      <c r="D604" s="30">
        <v>89</v>
      </c>
      <c r="E604" s="11" t="s">
        <v>768</v>
      </c>
      <c r="X604"/>
      <c r="AS604" t="s">
        <v>831</v>
      </c>
      <c r="AV604" s="68">
        <v>132</v>
      </c>
    </row>
    <row r="605" spans="1:50" x14ac:dyDescent="0.35">
      <c r="A605" s="2" t="s">
        <v>633</v>
      </c>
      <c r="B605" s="31"/>
      <c r="C605" s="63">
        <v>40674</v>
      </c>
      <c r="D605" s="30">
        <v>131</v>
      </c>
      <c r="E605" s="11" t="s">
        <v>768</v>
      </c>
      <c r="X605"/>
      <c r="AS605" t="s">
        <v>831</v>
      </c>
      <c r="AV605" s="68">
        <v>154</v>
      </c>
      <c r="AX605">
        <v>179</v>
      </c>
    </row>
    <row r="606" spans="1:50" x14ac:dyDescent="0.35">
      <c r="A606" s="2" t="s">
        <v>645</v>
      </c>
      <c r="B606" s="31"/>
      <c r="C606" s="63">
        <v>40795</v>
      </c>
      <c r="D606" s="30">
        <v>252</v>
      </c>
      <c r="E606" s="11" t="s">
        <v>768</v>
      </c>
      <c r="X606"/>
      <c r="AS606" t="s">
        <v>831</v>
      </c>
      <c r="AV606" s="68">
        <v>69</v>
      </c>
      <c r="AX606">
        <v>86</v>
      </c>
    </row>
    <row r="607" spans="1:50" x14ac:dyDescent="0.35">
      <c r="A607" s="2" t="s">
        <v>657</v>
      </c>
      <c r="B607" s="31"/>
      <c r="C607" s="63">
        <v>41004</v>
      </c>
      <c r="D607" s="30">
        <v>96</v>
      </c>
      <c r="E607" s="11" t="s">
        <v>768</v>
      </c>
      <c r="X607"/>
      <c r="AS607" t="s">
        <v>831</v>
      </c>
      <c r="AV607" s="68">
        <v>147</v>
      </c>
      <c r="AX607">
        <v>183</v>
      </c>
    </row>
    <row r="608" spans="1:50" x14ac:dyDescent="0.35">
      <c r="A608" s="2" t="s">
        <v>669</v>
      </c>
      <c r="B608" s="31"/>
      <c r="C608" s="63">
        <v>41088</v>
      </c>
      <c r="D608" s="30">
        <v>180</v>
      </c>
      <c r="E608" s="11" t="s">
        <v>768</v>
      </c>
      <c r="X608"/>
      <c r="AS608" t="s">
        <v>831</v>
      </c>
      <c r="AV608" s="68">
        <v>115</v>
      </c>
      <c r="AX608">
        <v>140</v>
      </c>
    </row>
    <row r="609" spans="1:50" x14ac:dyDescent="0.35">
      <c r="A609" s="2" t="s">
        <v>678</v>
      </c>
      <c r="B609" s="31"/>
      <c r="C609" s="63">
        <v>41177</v>
      </c>
      <c r="D609" s="30">
        <v>269</v>
      </c>
      <c r="E609" s="11" t="s">
        <v>768</v>
      </c>
      <c r="X609"/>
      <c r="AS609" t="s">
        <v>831</v>
      </c>
      <c r="AV609" s="68">
        <v>64</v>
      </c>
      <c r="AX609">
        <v>82</v>
      </c>
    </row>
    <row r="610" spans="1:50" x14ac:dyDescent="0.35">
      <c r="A610" s="2" t="s">
        <v>440</v>
      </c>
      <c r="B610" s="31"/>
      <c r="C610" s="63">
        <v>38499</v>
      </c>
      <c r="D610" s="30">
        <v>147</v>
      </c>
      <c r="E610" s="11" t="s">
        <v>769</v>
      </c>
      <c r="X610"/>
      <c r="AS610" t="s">
        <v>831</v>
      </c>
      <c r="AV610" s="68">
        <v>158</v>
      </c>
      <c r="AX610">
        <v>177</v>
      </c>
    </row>
    <row r="611" spans="1:50" x14ac:dyDescent="0.35">
      <c r="A611" s="2" t="s">
        <v>446</v>
      </c>
      <c r="B611" s="31"/>
      <c r="C611" s="63">
        <v>38600</v>
      </c>
      <c r="D611" s="30">
        <v>248</v>
      </c>
      <c r="E611" s="11" t="s">
        <v>769</v>
      </c>
      <c r="X611"/>
      <c r="AS611" t="s">
        <v>831</v>
      </c>
      <c r="AV611" s="68">
        <v>75</v>
      </c>
      <c r="AX611">
        <v>94</v>
      </c>
    </row>
    <row r="612" spans="1:50" x14ac:dyDescent="0.35">
      <c r="A612" s="2" t="s">
        <v>467</v>
      </c>
      <c r="B612" s="31"/>
      <c r="C612" s="63">
        <v>39001</v>
      </c>
      <c r="D612" s="30">
        <v>284</v>
      </c>
      <c r="E612" s="11" t="s">
        <v>769</v>
      </c>
      <c r="X612"/>
      <c r="AS612" t="s">
        <v>831</v>
      </c>
      <c r="AV612" s="68">
        <v>62</v>
      </c>
      <c r="AX612">
        <v>85</v>
      </c>
    </row>
    <row r="613" spans="1:50" x14ac:dyDescent="0.35">
      <c r="A613" s="2" t="s">
        <v>488</v>
      </c>
      <c r="B613" s="31"/>
      <c r="C613" s="63">
        <v>39338</v>
      </c>
      <c r="D613" s="30">
        <v>256</v>
      </c>
      <c r="E613" s="11" t="s">
        <v>769</v>
      </c>
      <c r="X613"/>
      <c r="AS613" t="s">
        <v>831</v>
      </c>
      <c r="AV613" s="68">
        <v>73</v>
      </c>
      <c r="AX613">
        <v>91</v>
      </c>
    </row>
    <row r="614" spans="1:50" x14ac:dyDescent="0.35">
      <c r="A614" s="2" t="s">
        <v>562</v>
      </c>
      <c r="B614" s="31"/>
      <c r="C614" s="63">
        <v>40267</v>
      </c>
      <c r="D614" s="30">
        <v>89</v>
      </c>
      <c r="E614" s="11" t="s">
        <v>769</v>
      </c>
      <c r="X614"/>
      <c r="AS614" t="s">
        <v>831</v>
      </c>
      <c r="AV614" s="68">
        <v>201</v>
      </c>
      <c r="AX614">
        <v>225</v>
      </c>
    </row>
    <row r="615" spans="1:50" x14ac:dyDescent="0.35">
      <c r="A615" s="2" t="s">
        <v>577</v>
      </c>
      <c r="B615" s="31"/>
      <c r="C615" s="63">
        <v>40365</v>
      </c>
      <c r="D615" s="30">
        <v>187</v>
      </c>
      <c r="E615" s="11" t="s">
        <v>769</v>
      </c>
      <c r="X615"/>
      <c r="AS615" t="s">
        <v>831</v>
      </c>
      <c r="AV615" s="68">
        <v>126</v>
      </c>
      <c r="AX615">
        <v>144</v>
      </c>
    </row>
    <row r="616" spans="1:50" x14ac:dyDescent="0.35">
      <c r="A616" s="2" t="s">
        <v>590</v>
      </c>
      <c r="B616" s="31"/>
      <c r="C616" s="63">
        <v>40455</v>
      </c>
      <c r="D616" s="30">
        <v>277</v>
      </c>
      <c r="E616" s="11" t="s">
        <v>769</v>
      </c>
      <c r="X616"/>
      <c r="AS616" t="s">
        <v>831</v>
      </c>
      <c r="AV616" s="68">
        <v>62</v>
      </c>
      <c r="AX616">
        <v>78</v>
      </c>
    </row>
    <row r="617" spans="1:50" x14ac:dyDescent="0.35">
      <c r="A617" s="2" t="s">
        <v>601</v>
      </c>
      <c r="B617" s="31"/>
      <c r="C617" s="63">
        <v>40512</v>
      </c>
      <c r="D617" s="30">
        <v>334</v>
      </c>
      <c r="E617" s="11" t="s">
        <v>769</v>
      </c>
      <c r="X617"/>
      <c r="AS617" t="s">
        <v>831</v>
      </c>
      <c r="AV617" s="68">
        <v>49</v>
      </c>
      <c r="AX617">
        <v>59</v>
      </c>
    </row>
    <row r="618" spans="1:50" x14ac:dyDescent="0.35">
      <c r="A618" s="2" t="s">
        <v>614</v>
      </c>
      <c r="B618" s="31"/>
      <c r="C618" s="63">
        <v>40632</v>
      </c>
      <c r="D618" s="30">
        <v>89</v>
      </c>
      <c r="E618" s="11" t="s">
        <v>769</v>
      </c>
      <c r="X618"/>
      <c r="AS618" t="s">
        <v>831</v>
      </c>
      <c r="AV618" s="68">
        <v>199</v>
      </c>
      <c r="AX618">
        <v>225</v>
      </c>
    </row>
    <row r="619" spans="1:50" x14ac:dyDescent="0.35">
      <c r="A619" s="2" t="s">
        <v>628</v>
      </c>
      <c r="B619" s="31"/>
      <c r="C619" s="63">
        <v>40674</v>
      </c>
      <c r="D619" s="30">
        <v>131</v>
      </c>
      <c r="E619" s="11" t="s">
        <v>769</v>
      </c>
      <c r="X619"/>
      <c r="AS619" t="s">
        <v>831</v>
      </c>
      <c r="AV619" s="68">
        <v>174</v>
      </c>
      <c r="AX619">
        <v>199</v>
      </c>
    </row>
    <row r="620" spans="1:50" x14ac:dyDescent="0.35">
      <c r="A620" s="2" t="s">
        <v>641</v>
      </c>
      <c r="B620" s="31"/>
      <c r="C620" s="63">
        <v>40795</v>
      </c>
      <c r="D620" s="30">
        <v>252</v>
      </c>
      <c r="E620" s="11" t="s">
        <v>769</v>
      </c>
      <c r="X620"/>
      <c r="AS620" t="s">
        <v>831</v>
      </c>
      <c r="AV620" s="68">
        <v>82</v>
      </c>
      <c r="AX620">
        <v>99</v>
      </c>
    </row>
    <row r="621" spans="1:50" x14ac:dyDescent="0.35">
      <c r="A621" s="2" t="s">
        <v>496</v>
      </c>
      <c r="B621" s="31"/>
      <c r="C621" s="63">
        <v>39549</v>
      </c>
      <c r="D621" s="30">
        <v>102</v>
      </c>
      <c r="E621" s="11" t="s">
        <v>770</v>
      </c>
      <c r="X621"/>
      <c r="AS621" t="s">
        <v>831</v>
      </c>
      <c r="AV621" s="68">
        <v>189</v>
      </c>
      <c r="AX621">
        <v>216</v>
      </c>
    </row>
    <row r="622" spans="1:50" x14ac:dyDescent="0.35">
      <c r="A622" s="2" t="s">
        <v>505</v>
      </c>
      <c r="B622" s="31"/>
      <c r="C622" s="63">
        <v>39605</v>
      </c>
      <c r="D622" s="30">
        <v>158</v>
      </c>
      <c r="E622" s="11" t="s">
        <v>770</v>
      </c>
      <c r="X622"/>
      <c r="AS622" t="s">
        <v>831</v>
      </c>
      <c r="AV622" s="68">
        <v>153</v>
      </c>
      <c r="AX622">
        <v>170</v>
      </c>
    </row>
    <row r="623" spans="1:50" x14ac:dyDescent="0.35">
      <c r="A623" s="2" t="s">
        <v>511</v>
      </c>
      <c r="B623" s="31"/>
      <c r="C623" s="63">
        <v>39702</v>
      </c>
      <c r="D623" s="30">
        <v>255</v>
      </c>
      <c r="E623" s="11" t="s">
        <v>770</v>
      </c>
      <c r="X623"/>
      <c r="AS623" t="s">
        <v>831</v>
      </c>
      <c r="AV623" s="68">
        <v>74</v>
      </c>
      <c r="AX623">
        <v>87</v>
      </c>
    </row>
    <row r="624" spans="1:50" x14ac:dyDescent="0.35">
      <c r="A624" s="2" t="s">
        <v>517</v>
      </c>
      <c r="B624" s="31"/>
      <c r="C624" s="63">
        <v>39892</v>
      </c>
      <c r="D624" s="30">
        <v>79</v>
      </c>
      <c r="E624" s="11" t="s">
        <v>770</v>
      </c>
      <c r="X624"/>
      <c r="AS624" t="s">
        <v>831</v>
      </c>
      <c r="AV624" s="68">
        <v>188</v>
      </c>
      <c r="AX624">
        <v>225</v>
      </c>
    </row>
    <row r="625" spans="1:50" x14ac:dyDescent="0.35">
      <c r="A625" s="2" t="s">
        <v>533</v>
      </c>
      <c r="B625" s="31"/>
      <c r="C625" s="63">
        <v>39969</v>
      </c>
      <c r="D625" s="30">
        <v>156</v>
      </c>
      <c r="E625" s="11" t="s">
        <v>770</v>
      </c>
      <c r="X625"/>
      <c r="AS625" t="s">
        <v>831</v>
      </c>
      <c r="AV625" s="68">
        <v>159</v>
      </c>
      <c r="AX625">
        <v>182</v>
      </c>
    </row>
    <row r="626" spans="1:50" x14ac:dyDescent="0.35">
      <c r="A626" s="2" t="s">
        <v>548</v>
      </c>
      <c r="B626" s="31"/>
      <c r="C626" s="63">
        <v>40049</v>
      </c>
      <c r="D626" s="30">
        <v>236</v>
      </c>
      <c r="E626" s="11" t="s">
        <v>770</v>
      </c>
      <c r="X626"/>
      <c r="AS626" t="s">
        <v>831</v>
      </c>
      <c r="AV626" s="68">
        <v>94</v>
      </c>
      <c r="AX626">
        <v>115</v>
      </c>
    </row>
    <row r="627" spans="1:50" x14ac:dyDescent="0.35">
      <c r="A627" s="2" t="s">
        <v>563</v>
      </c>
      <c r="B627" s="31"/>
      <c r="C627" s="63">
        <v>40267</v>
      </c>
      <c r="D627" s="30">
        <v>89</v>
      </c>
      <c r="E627" s="11" t="s">
        <v>770</v>
      </c>
      <c r="X627"/>
      <c r="AS627" t="s">
        <v>831</v>
      </c>
      <c r="AV627" s="68">
        <v>199</v>
      </c>
      <c r="AX627">
        <v>224</v>
      </c>
    </row>
    <row r="628" spans="1:50" x14ac:dyDescent="0.35">
      <c r="A628" s="2" t="s">
        <v>578</v>
      </c>
      <c r="B628" s="31"/>
      <c r="C628" s="63">
        <v>40365</v>
      </c>
      <c r="D628" s="30">
        <v>187</v>
      </c>
      <c r="E628" s="11" t="s">
        <v>770</v>
      </c>
      <c r="X628"/>
      <c r="AS628" t="s">
        <v>831</v>
      </c>
      <c r="AV628" s="68">
        <v>129</v>
      </c>
      <c r="AX628">
        <v>145</v>
      </c>
    </row>
    <row r="629" spans="1:50" x14ac:dyDescent="0.35">
      <c r="A629" s="2" t="s">
        <v>591</v>
      </c>
      <c r="B629" s="31"/>
      <c r="C629" s="63">
        <v>40455</v>
      </c>
      <c r="D629" s="30">
        <v>277</v>
      </c>
      <c r="E629" s="11" t="s">
        <v>770</v>
      </c>
      <c r="X629"/>
      <c r="AS629" t="s">
        <v>831</v>
      </c>
      <c r="AV629" s="68">
        <v>71</v>
      </c>
      <c r="AX629">
        <v>85</v>
      </c>
    </row>
    <row r="630" spans="1:50" x14ac:dyDescent="0.35">
      <c r="A630" s="2" t="s">
        <v>602</v>
      </c>
      <c r="B630" s="31"/>
      <c r="C630" s="63">
        <v>40512</v>
      </c>
      <c r="D630" s="30">
        <v>334</v>
      </c>
      <c r="E630" s="11" t="s">
        <v>770</v>
      </c>
      <c r="X630"/>
      <c r="AS630" t="s">
        <v>831</v>
      </c>
      <c r="AV630" s="68">
        <v>73</v>
      </c>
      <c r="AX630">
        <v>83</v>
      </c>
    </row>
    <row r="631" spans="1:50" x14ac:dyDescent="0.35">
      <c r="A631" s="2" t="s">
        <v>302</v>
      </c>
      <c r="B631" s="31"/>
      <c r="C631" s="63">
        <v>36661</v>
      </c>
      <c r="D631" s="30">
        <v>136</v>
      </c>
      <c r="E631" s="11" t="s">
        <v>771</v>
      </c>
      <c r="X631"/>
      <c r="AS631" t="s">
        <v>831</v>
      </c>
      <c r="AV631" s="68">
        <v>176</v>
      </c>
      <c r="AX631">
        <v>203</v>
      </c>
    </row>
    <row r="632" spans="1:50" x14ac:dyDescent="0.35">
      <c r="A632" s="2" t="s">
        <v>311</v>
      </c>
      <c r="B632" s="31"/>
      <c r="C632" s="63">
        <v>36990</v>
      </c>
      <c r="D632" s="30">
        <v>99</v>
      </c>
      <c r="E632" s="11" t="s">
        <v>771</v>
      </c>
      <c r="X632"/>
      <c r="AS632" t="s">
        <v>831</v>
      </c>
      <c r="AV632" s="68">
        <v>196</v>
      </c>
      <c r="AX632">
        <v>220</v>
      </c>
    </row>
    <row r="633" spans="1:50" x14ac:dyDescent="0.35">
      <c r="A633" s="2" t="s">
        <v>320</v>
      </c>
      <c r="B633" s="31"/>
      <c r="C633" s="63">
        <v>37057</v>
      </c>
      <c r="D633" s="30">
        <v>166</v>
      </c>
      <c r="E633" s="11" t="s">
        <v>771</v>
      </c>
      <c r="X633"/>
      <c r="AS633" t="s">
        <v>831</v>
      </c>
      <c r="AV633" s="68">
        <v>149</v>
      </c>
      <c r="AX633">
        <v>169</v>
      </c>
    </row>
    <row r="634" spans="1:50" x14ac:dyDescent="0.35">
      <c r="A634" s="2" t="s">
        <v>331</v>
      </c>
      <c r="B634" s="31"/>
      <c r="C634" s="63">
        <v>37322</v>
      </c>
      <c r="D634" s="30">
        <v>66</v>
      </c>
      <c r="E634" s="11" t="s">
        <v>771</v>
      </c>
      <c r="X634"/>
      <c r="AS634" t="s">
        <v>831</v>
      </c>
      <c r="AV634" s="68">
        <v>218</v>
      </c>
      <c r="AX634">
        <v>247</v>
      </c>
    </row>
    <row r="635" spans="1:50" x14ac:dyDescent="0.35">
      <c r="A635" s="2" t="s">
        <v>340</v>
      </c>
      <c r="B635" s="31"/>
      <c r="C635" s="63">
        <v>37391</v>
      </c>
      <c r="D635" s="30">
        <v>135</v>
      </c>
      <c r="E635" s="11" t="s">
        <v>771</v>
      </c>
      <c r="X635"/>
      <c r="AS635" t="s">
        <v>831</v>
      </c>
      <c r="AV635" s="68">
        <v>178</v>
      </c>
      <c r="AX635">
        <v>200</v>
      </c>
    </row>
    <row r="636" spans="1:50" x14ac:dyDescent="0.35">
      <c r="A636" s="2" t="s">
        <v>358</v>
      </c>
      <c r="B636" s="31"/>
      <c r="C636" s="63">
        <v>37694</v>
      </c>
      <c r="D636" s="30">
        <v>73</v>
      </c>
      <c r="E636" s="11" t="s">
        <v>771</v>
      </c>
      <c r="X636"/>
      <c r="AS636" t="s">
        <v>831</v>
      </c>
      <c r="AV636" s="68">
        <v>216</v>
      </c>
      <c r="AX636">
        <v>242</v>
      </c>
    </row>
    <row r="637" spans="1:50" x14ac:dyDescent="0.35">
      <c r="A637" s="2" t="s">
        <v>369</v>
      </c>
      <c r="B637" s="31"/>
      <c r="C637" s="63">
        <v>37762</v>
      </c>
      <c r="D637" s="30">
        <v>141</v>
      </c>
      <c r="E637" s="11" t="s">
        <v>771</v>
      </c>
      <c r="X637"/>
      <c r="AS637" t="s">
        <v>831</v>
      </c>
      <c r="AV637" s="68">
        <v>171</v>
      </c>
      <c r="AX637">
        <v>192</v>
      </c>
    </row>
    <row r="638" spans="1:50" x14ac:dyDescent="0.35">
      <c r="A638" s="2" t="s">
        <v>389</v>
      </c>
      <c r="B638" s="31"/>
      <c r="C638" s="63">
        <v>38069</v>
      </c>
      <c r="D638" s="30">
        <v>83</v>
      </c>
      <c r="E638" s="11" t="s">
        <v>771</v>
      </c>
      <c r="X638"/>
      <c r="AS638" t="s">
        <v>831</v>
      </c>
      <c r="AV638" s="68">
        <v>212</v>
      </c>
      <c r="AX638">
        <v>232</v>
      </c>
    </row>
    <row r="639" spans="1:50" x14ac:dyDescent="0.35">
      <c r="A639" s="2" t="s">
        <v>402</v>
      </c>
      <c r="B639" s="31"/>
      <c r="C639" s="63">
        <v>38135</v>
      </c>
      <c r="D639" s="30">
        <v>149</v>
      </c>
      <c r="E639" s="11" t="s">
        <v>771</v>
      </c>
      <c r="X639"/>
      <c r="AS639" t="s">
        <v>831</v>
      </c>
      <c r="AV639" s="68">
        <v>163</v>
      </c>
      <c r="AX639">
        <v>183</v>
      </c>
    </row>
    <row r="640" spans="1:50" x14ac:dyDescent="0.35">
      <c r="A640" s="2" t="s">
        <v>375</v>
      </c>
      <c r="B640" s="31"/>
      <c r="C640" s="63">
        <v>37762</v>
      </c>
      <c r="D640" s="30">
        <v>141</v>
      </c>
      <c r="E640" s="11" t="s">
        <v>772</v>
      </c>
      <c r="X640"/>
      <c r="AS640" t="s">
        <v>831</v>
      </c>
      <c r="AV640" s="68">
        <v>168</v>
      </c>
      <c r="AX640">
        <v>186</v>
      </c>
    </row>
    <row r="641" spans="1:50" x14ac:dyDescent="0.35">
      <c r="A641" s="2" t="s">
        <v>394</v>
      </c>
      <c r="B641" s="31"/>
      <c r="C641" s="63">
        <v>38069</v>
      </c>
      <c r="D641" s="30">
        <v>83</v>
      </c>
      <c r="E641" s="11" t="s">
        <v>772</v>
      </c>
      <c r="X641"/>
      <c r="AS641" t="s">
        <v>831</v>
      </c>
      <c r="AV641" s="68">
        <v>207</v>
      </c>
      <c r="AX641">
        <v>229</v>
      </c>
    </row>
    <row r="642" spans="1:50" x14ac:dyDescent="0.35">
      <c r="A642" s="2" t="s">
        <v>407</v>
      </c>
      <c r="B642" s="31"/>
      <c r="C642" s="63">
        <v>38135</v>
      </c>
      <c r="D642" s="30">
        <v>149</v>
      </c>
      <c r="E642" s="11" t="s">
        <v>772</v>
      </c>
      <c r="X642"/>
      <c r="AS642" t="s">
        <v>831</v>
      </c>
      <c r="AV642" s="68">
        <v>163</v>
      </c>
      <c r="AX642">
        <v>181</v>
      </c>
    </row>
    <row r="643" spans="1:50" x14ac:dyDescent="0.35">
      <c r="A643" s="2" t="s">
        <v>424</v>
      </c>
      <c r="B643" s="31"/>
      <c r="C643" s="63">
        <v>38446</v>
      </c>
      <c r="D643" s="30">
        <v>94</v>
      </c>
      <c r="E643" s="11" t="s">
        <v>772</v>
      </c>
      <c r="X643"/>
      <c r="AS643" t="s">
        <v>831</v>
      </c>
      <c r="AV643" s="68">
        <v>195</v>
      </c>
      <c r="AX643">
        <v>222</v>
      </c>
    </row>
    <row r="644" spans="1:50" x14ac:dyDescent="0.35">
      <c r="A644" s="2" t="s">
        <v>434</v>
      </c>
      <c r="B644" s="31"/>
      <c r="C644" s="63">
        <v>38499</v>
      </c>
      <c r="D644" s="30">
        <v>147</v>
      </c>
      <c r="E644" s="11" t="s">
        <v>772</v>
      </c>
      <c r="X644"/>
      <c r="AS644" t="s">
        <v>831</v>
      </c>
      <c r="AV644" s="68">
        <v>159</v>
      </c>
      <c r="AX644">
        <v>177</v>
      </c>
    </row>
    <row r="645" spans="1:50" x14ac:dyDescent="0.35">
      <c r="A645" s="2" t="s">
        <v>450</v>
      </c>
      <c r="B645" s="31"/>
      <c r="C645" s="63">
        <v>38789</v>
      </c>
      <c r="D645" s="30">
        <v>72</v>
      </c>
      <c r="E645" s="11" t="s">
        <v>772</v>
      </c>
      <c r="X645"/>
      <c r="AS645" t="s">
        <v>831</v>
      </c>
      <c r="AV645" s="68">
        <v>200</v>
      </c>
      <c r="AX645">
        <v>229</v>
      </c>
    </row>
    <row r="646" spans="1:50" x14ac:dyDescent="0.35">
      <c r="A646" s="2" t="s">
        <v>459</v>
      </c>
      <c r="B646" s="31"/>
      <c r="C646" s="63">
        <v>38847</v>
      </c>
      <c r="D646" s="30">
        <v>130</v>
      </c>
      <c r="E646" s="11" t="s">
        <v>772</v>
      </c>
      <c r="X646"/>
      <c r="AS646" t="s">
        <v>831</v>
      </c>
      <c r="AV646" s="68">
        <v>177</v>
      </c>
      <c r="AX646">
        <v>198</v>
      </c>
    </row>
    <row r="647" spans="1:50" x14ac:dyDescent="0.35">
      <c r="A647" s="2" t="s">
        <v>523</v>
      </c>
      <c r="B647" s="31"/>
      <c r="C647" s="63">
        <v>39892</v>
      </c>
      <c r="D647" s="30">
        <v>79</v>
      </c>
      <c r="E647" s="11" t="s">
        <v>773</v>
      </c>
      <c r="X647"/>
      <c r="AS647" t="s">
        <v>831</v>
      </c>
      <c r="AV647" s="68">
        <v>154</v>
      </c>
      <c r="AX647">
        <v>200</v>
      </c>
    </row>
    <row r="648" spans="1:50" x14ac:dyDescent="0.35">
      <c r="A648" s="2" t="s">
        <v>539</v>
      </c>
      <c r="B648" s="31"/>
      <c r="C648" s="63">
        <v>39969</v>
      </c>
      <c r="D648" s="30">
        <v>156</v>
      </c>
      <c r="E648" s="11" t="s">
        <v>773</v>
      </c>
      <c r="X648"/>
      <c r="AS648" t="s">
        <v>831</v>
      </c>
      <c r="AV648" s="68">
        <v>140</v>
      </c>
      <c r="AX648">
        <v>167</v>
      </c>
    </row>
    <row r="649" spans="1:50" x14ac:dyDescent="0.35">
      <c r="A649" s="2" t="s">
        <v>554</v>
      </c>
      <c r="B649" s="31"/>
      <c r="C649" s="63">
        <v>40049</v>
      </c>
      <c r="D649" s="30">
        <v>236</v>
      </c>
      <c r="E649" s="11" t="s">
        <v>773</v>
      </c>
      <c r="X649"/>
      <c r="AS649" t="s">
        <v>831</v>
      </c>
      <c r="AV649" s="68">
        <v>81</v>
      </c>
      <c r="AX649">
        <v>104</v>
      </c>
    </row>
    <row r="650" spans="1:50" x14ac:dyDescent="0.35">
      <c r="A650" s="2" t="s">
        <v>569</v>
      </c>
      <c r="B650" s="31"/>
      <c r="C650" s="63">
        <v>40267</v>
      </c>
      <c r="D650" s="30">
        <v>89</v>
      </c>
      <c r="E650" s="11" t="s">
        <v>773</v>
      </c>
      <c r="X650"/>
      <c r="AS650" t="s">
        <v>831</v>
      </c>
      <c r="AV650" s="68">
        <v>146</v>
      </c>
      <c r="AX650">
        <v>196</v>
      </c>
    </row>
    <row r="651" spans="1:50" x14ac:dyDescent="0.35">
      <c r="A651" s="2" t="s">
        <v>584</v>
      </c>
      <c r="B651" s="31"/>
      <c r="C651" s="63">
        <v>40365</v>
      </c>
      <c r="D651" s="30">
        <v>187</v>
      </c>
      <c r="E651" s="11" t="s">
        <v>773</v>
      </c>
      <c r="X651"/>
      <c r="AS651" t="s">
        <v>831</v>
      </c>
      <c r="AV651" s="68">
        <v>109</v>
      </c>
      <c r="AX651">
        <v>132</v>
      </c>
    </row>
    <row r="652" spans="1:50" x14ac:dyDescent="0.35">
      <c r="A652" s="2" t="s">
        <v>596</v>
      </c>
      <c r="B652" s="31"/>
      <c r="C652" s="63">
        <v>40455</v>
      </c>
      <c r="D652" s="30">
        <v>277</v>
      </c>
      <c r="E652" s="11" t="s">
        <v>773</v>
      </c>
      <c r="X652"/>
      <c r="AS652" t="s">
        <v>831</v>
      </c>
      <c r="AV652" s="68">
        <v>54</v>
      </c>
      <c r="AX652">
        <v>72</v>
      </c>
    </row>
    <row r="653" spans="1:50" x14ac:dyDescent="0.35">
      <c r="A653" s="2" t="s">
        <v>607</v>
      </c>
      <c r="B653" s="31"/>
      <c r="C653" s="63">
        <v>40512</v>
      </c>
      <c r="D653" s="30">
        <v>334</v>
      </c>
      <c r="E653" s="11" t="s">
        <v>773</v>
      </c>
      <c r="X653"/>
      <c r="AS653" t="s">
        <v>831</v>
      </c>
      <c r="AV653" s="68">
        <v>49</v>
      </c>
      <c r="AX653">
        <v>59</v>
      </c>
    </row>
    <row r="654" spans="1:50" x14ac:dyDescent="0.35">
      <c r="A654" s="2" t="s">
        <v>620</v>
      </c>
      <c r="B654" s="31"/>
      <c r="C654" s="63">
        <v>40632</v>
      </c>
      <c r="D654" s="30">
        <v>89</v>
      </c>
      <c r="E654" s="11" t="s">
        <v>773</v>
      </c>
      <c r="X654"/>
      <c r="AS654" t="s">
        <v>831</v>
      </c>
      <c r="AV654" s="68">
        <v>124</v>
      </c>
    </row>
    <row r="655" spans="1:50" x14ac:dyDescent="0.35">
      <c r="A655" s="2" t="s">
        <v>634</v>
      </c>
      <c r="B655" s="31"/>
      <c r="C655" s="63">
        <v>40674</v>
      </c>
      <c r="D655" s="30">
        <v>131</v>
      </c>
      <c r="E655" s="11" t="s">
        <v>773</v>
      </c>
      <c r="X655"/>
      <c r="AS655" t="s">
        <v>831</v>
      </c>
      <c r="AV655" s="68">
        <v>158</v>
      </c>
      <c r="AX655">
        <v>183</v>
      </c>
    </row>
    <row r="656" spans="1:50" x14ac:dyDescent="0.35">
      <c r="A656" s="2" t="s">
        <v>646</v>
      </c>
      <c r="B656" s="31"/>
      <c r="C656" s="63">
        <v>40795</v>
      </c>
      <c r="D656" s="30">
        <v>252</v>
      </c>
      <c r="E656" s="11" t="s">
        <v>773</v>
      </c>
      <c r="X656"/>
      <c r="AS656" t="s">
        <v>831</v>
      </c>
      <c r="AV656" s="68">
        <v>69</v>
      </c>
      <c r="AX656">
        <v>86</v>
      </c>
    </row>
    <row r="657" spans="1:50" x14ac:dyDescent="0.35">
      <c r="A657" s="2" t="s">
        <v>658</v>
      </c>
      <c r="B657" s="31"/>
      <c r="C657" s="63">
        <v>41004</v>
      </c>
      <c r="D657" s="30">
        <v>96</v>
      </c>
      <c r="E657" s="11" t="s">
        <v>773</v>
      </c>
      <c r="X657"/>
      <c r="AS657" t="s">
        <v>831</v>
      </c>
      <c r="AV657" s="68">
        <v>152</v>
      </c>
      <c r="AX657">
        <v>189</v>
      </c>
    </row>
    <row r="658" spans="1:50" x14ac:dyDescent="0.35">
      <c r="A658" s="2" t="s">
        <v>670</v>
      </c>
      <c r="B658" s="31"/>
      <c r="C658" s="63">
        <v>41088</v>
      </c>
      <c r="D658" s="30">
        <v>180</v>
      </c>
      <c r="E658" s="11" t="s">
        <v>773</v>
      </c>
      <c r="X658"/>
      <c r="AS658" t="s">
        <v>831</v>
      </c>
      <c r="AV658" s="68">
        <v>111</v>
      </c>
      <c r="AX658">
        <v>138</v>
      </c>
    </row>
    <row r="659" spans="1:50" x14ac:dyDescent="0.35">
      <c r="A659" s="2" t="s">
        <v>679</v>
      </c>
      <c r="B659" s="31"/>
      <c r="C659" s="63">
        <v>41177</v>
      </c>
      <c r="D659" s="30">
        <v>269</v>
      </c>
      <c r="E659" s="11" t="s">
        <v>773</v>
      </c>
      <c r="X659"/>
      <c r="AS659" t="s">
        <v>831</v>
      </c>
      <c r="AV659" s="68">
        <v>66</v>
      </c>
      <c r="AX659">
        <v>83</v>
      </c>
    </row>
    <row r="660" spans="1:50" x14ac:dyDescent="0.35">
      <c r="A660" s="2" t="s">
        <v>298</v>
      </c>
      <c r="B660" s="31"/>
      <c r="C660" s="63">
        <v>36661</v>
      </c>
      <c r="D660" s="30">
        <v>136</v>
      </c>
      <c r="E660" s="11" t="s">
        <v>774</v>
      </c>
      <c r="X660"/>
      <c r="AS660" t="s">
        <v>831</v>
      </c>
      <c r="AV660" s="68">
        <v>174</v>
      </c>
      <c r="AX660">
        <v>201</v>
      </c>
    </row>
    <row r="661" spans="1:50" x14ac:dyDescent="0.35">
      <c r="A661" s="2" t="s">
        <v>307</v>
      </c>
      <c r="B661" s="31"/>
      <c r="C661" s="63">
        <v>36990</v>
      </c>
      <c r="D661" s="30">
        <v>99</v>
      </c>
      <c r="E661" s="11" t="s">
        <v>774</v>
      </c>
      <c r="X661"/>
      <c r="AS661" t="s">
        <v>831</v>
      </c>
      <c r="AV661" s="68">
        <v>195</v>
      </c>
      <c r="AX661">
        <v>220</v>
      </c>
    </row>
    <row r="662" spans="1:50" x14ac:dyDescent="0.35">
      <c r="A662" s="2" t="s">
        <v>316</v>
      </c>
      <c r="B662" s="31"/>
      <c r="C662" s="63">
        <v>37057</v>
      </c>
      <c r="D662" s="30">
        <v>166</v>
      </c>
      <c r="E662" s="11" t="s">
        <v>774</v>
      </c>
      <c r="X662"/>
      <c r="AS662" t="s">
        <v>831</v>
      </c>
      <c r="AV662" s="68">
        <v>147</v>
      </c>
      <c r="AX662">
        <v>168</v>
      </c>
    </row>
    <row r="663" spans="1:50" x14ac:dyDescent="0.35">
      <c r="A663" s="2" t="s">
        <v>327</v>
      </c>
      <c r="B663" s="31"/>
      <c r="C663" s="63">
        <v>37322</v>
      </c>
      <c r="D663" s="30">
        <v>66</v>
      </c>
      <c r="E663" s="11" t="s">
        <v>774</v>
      </c>
      <c r="X663"/>
      <c r="AS663" t="s">
        <v>831</v>
      </c>
      <c r="AV663" s="68">
        <v>222</v>
      </c>
      <c r="AX663">
        <v>250</v>
      </c>
    </row>
    <row r="664" spans="1:50" x14ac:dyDescent="0.35">
      <c r="A664" s="2" t="s">
        <v>336</v>
      </c>
      <c r="B664" s="31"/>
      <c r="C664" s="63">
        <v>37391</v>
      </c>
      <c r="D664" s="30">
        <v>135</v>
      </c>
      <c r="E664" s="11" t="s">
        <v>774</v>
      </c>
      <c r="X664"/>
      <c r="AS664" t="s">
        <v>831</v>
      </c>
      <c r="AV664" s="68">
        <v>177</v>
      </c>
      <c r="AX664">
        <v>199</v>
      </c>
    </row>
    <row r="665" spans="1:50" x14ac:dyDescent="0.35">
      <c r="A665" s="2" t="s">
        <v>354</v>
      </c>
      <c r="B665" s="31"/>
      <c r="C665" s="63">
        <v>37694</v>
      </c>
      <c r="D665" s="30">
        <v>73</v>
      </c>
      <c r="E665" s="11" t="s">
        <v>774</v>
      </c>
      <c r="X665"/>
      <c r="AS665" t="s">
        <v>831</v>
      </c>
      <c r="AV665" s="68">
        <v>215</v>
      </c>
      <c r="AX665">
        <v>241</v>
      </c>
    </row>
    <row r="666" spans="1:50" x14ac:dyDescent="0.35">
      <c r="A666" s="2" t="s">
        <v>365</v>
      </c>
      <c r="B666" s="31"/>
      <c r="C666" s="63">
        <v>37762</v>
      </c>
      <c r="D666" s="30">
        <v>141</v>
      </c>
      <c r="E666" s="11" t="s">
        <v>774</v>
      </c>
      <c r="X666"/>
      <c r="AS666" t="s">
        <v>831</v>
      </c>
      <c r="AV666" s="68">
        <v>171</v>
      </c>
      <c r="AX666">
        <v>193</v>
      </c>
    </row>
    <row r="667" spans="1:50" x14ac:dyDescent="0.35">
      <c r="A667" s="2" t="s">
        <v>385</v>
      </c>
      <c r="B667" s="31"/>
      <c r="C667" s="63">
        <v>38069</v>
      </c>
      <c r="D667" s="30">
        <v>83</v>
      </c>
      <c r="E667" s="11" t="s">
        <v>774</v>
      </c>
      <c r="X667"/>
      <c r="AS667" t="s">
        <v>831</v>
      </c>
      <c r="AV667" s="68">
        <v>212</v>
      </c>
      <c r="AX667">
        <v>233</v>
      </c>
    </row>
    <row r="668" spans="1:50" x14ac:dyDescent="0.35">
      <c r="A668" s="2" t="s">
        <v>398</v>
      </c>
      <c r="B668" s="31"/>
      <c r="C668" s="63">
        <v>38135</v>
      </c>
      <c r="D668" s="30">
        <v>149</v>
      </c>
      <c r="E668" s="11" t="s">
        <v>774</v>
      </c>
      <c r="X668"/>
      <c r="AS668" t="s">
        <v>831</v>
      </c>
      <c r="AV668" s="68">
        <v>164</v>
      </c>
      <c r="AX668">
        <v>183</v>
      </c>
    </row>
    <row r="669" spans="1:50" x14ac:dyDescent="0.35">
      <c r="A669" s="2" t="s">
        <v>346</v>
      </c>
      <c r="B669" s="31"/>
      <c r="C669" s="63">
        <v>37391</v>
      </c>
      <c r="D669" s="30">
        <v>135</v>
      </c>
      <c r="E669" s="11" t="s">
        <v>775</v>
      </c>
      <c r="X669"/>
      <c r="AS669" t="s">
        <v>831</v>
      </c>
      <c r="AV669" s="68">
        <v>159</v>
      </c>
      <c r="AX669">
        <v>184</v>
      </c>
    </row>
    <row r="670" spans="1:50" x14ac:dyDescent="0.35">
      <c r="A670" s="2" t="s">
        <v>351</v>
      </c>
      <c r="B670" s="31"/>
      <c r="C670" s="63">
        <v>37508</v>
      </c>
      <c r="D670" s="30">
        <v>252</v>
      </c>
      <c r="E670" s="11" t="s">
        <v>775</v>
      </c>
      <c r="X670"/>
      <c r="AS670" t="s">
        <v>831</v>
      </c>
      <c r="AV670" s="68">
        <v>79</v>
      </c>
      <c r="AX670">
        <v>97</v>
      </c>
    </row>
    <row r="671" spans="1:50" x14ac:dyDescent="0.35">
      <c r="A671" s="2" t="s">
        <v>377</v>
      </c>
      <c r="B671" s="31"/>
      <c r="C671" s="63">
        <v>37762</v>
      </c>
      <c r="D671" s="30">
        <v>141</v>
      </c>
      <c r="E671" s="11" t="s">
        <v>775</v>
      </c>
      <c r="X671"/>
      <c r="AS671" t="s">
        <v>831</v>
      </c>
      <c r="AV671" s="68">
        <v>154</v>
      </c>
      <c r="AX671">
        <v>176</v>
      </c>
    </row>
    <row r="672" spans="1:50" x14ac:dyDescent="0.35">
      <c r="A672" s="2" t="s">
        <v>382</v>
      </c>
      <c r="B672" s="31"/>
      <c r="C672" s="63">
        <v>37866</v>
      </c>
      <c r="D672" s="30">
        <v>245</v>
      </c>
      <c r="E672" s="11" t="s">
        <v>775</v>
      </c>
      <c r="X672"/>
      <c r="AS672" t="s">
        <v>831</v>
      </c>
      <c r="AV672" s="68">
        <v>76</v>
      </c>
      <c r="AX672">
        <v>99</v>
      </c>
    </row>
    <row r="673" spans="1:50" x14ac:dyDescent="0.35">
      <c r="A673" s="2" t="s">
        <v>410</v>
      </c>
      <c r="B673" s="31"/>
      <c r="C673" s="63">
        <v>38135</v>
      </c>
      <c r="D673" s="30">
        <v>149</v>
      </c>
      <c r="E673" s="11" t="s">
        <v>775</v>
      </c>
      <c r="X673"/>
      <c r="AS673" t="s">
        <v>831</v>
      </c>
      <c r="AV673" s="68">
        <v>156</v>
      </c>
      <c r="AX673">
        <v>172</v>
      </c>
    </row>
    <row r="674" spans="1:50" x14ac:dyDescent="0.35">
      <c r="A674" s="2" t="s">
        <v>416</v>
      </c>
      <c r="B674" s="31"/>
      <c r="C674" s="63">
        <v>38236</v>
      </c>
      <c r="D674" s="30">
        <v>250</v>
      </c>
      <c r="E674" s="11" t="s">
        <v>775</v>
      </c>
      <c r="X674"/>
      <c r="AS674" t="s">
        <v>831</v>
      </c>
      <c r="AV674" s="68">
        <v>71</v>
      </c>
      <c r="AX674">
        <v>92</v>
      </c>
    </row>
    <row r="675" spans="1:50" x14ac:dyDescent="0.35">
      <c r="A675" s="2" t="s">
        <v>521</v>
      </c>
      <c r="B675" s="31"/>
      <c r="C675" s="63">
        <v>39892</v>
      </c>
      <c r="D675" s="30">
        <v>79</v>
      </c>
      <c r="E675" s="11" t="s">
        <v>775</v>
      </c>
      <c r="X675"/>
      <c r="AS675" t="s">
        <v>831</v>
      </c>
      <c r="AV675" s="68">
        <v>168</v>
      </c>
      <c r="AX675">
        <v>211</v>
      </c>
    </row>
    <row r="676" spans="1:50" x14ac:dyDescent="0.35">
      <c r="A676" s="2" t="s">
        <v>537</v>
      </c>
      <c r="B676" s="31"/>
      <c r="C676" s="63">
        <v>39969</v>
      </c>
      <c r="D676" s="30">
        <v>156</v>
      </c>
      <c r="E676" s="11" t="s">
        <v>775</v>
      </c>
      <c r="X676"/>
      <c r="AS676" t="s">
        <v>831</v>
      </c>
      <c r="AV676" s="68">
        <v>146</v>
      </c>
      <c r="AX676">
        <v>172</v>
      </c>
    </row>
    <row r="677" spans="1:50" x14ac:dyDescent="0.35">
      <c r="A677" s="2" t="s">
        <v>552</v>
      </c>
      <c r="B677" s="31"/>
      <c r="C677" s="63">
        <v>40049</v>
      </c>
      <c r="D677" s="30">
        <v>236</v>
      </c>
      <c r="E677" s="11" t="s">
        <v>775</v>
      </c>
      <c r="X677"/>
      <c r="AS677" t="s">
        <v>831</v>
      </c>
      <c r="AV677" s="68">
        <v>92</v>
      </c>
      <c r="AX677">
        <v>112</v>
      </c>
    </row>
    <row r="678" spans="1:50" x14ac:dyDescent="0.35">
      <c r="A678" s="2" t="s">
        <v>567</v>
      </c>
      <c r="B678" s="31"/>
      <c r="C678" s="63">
        <v>40267</v>
      </c>
      <c r="D678" s="30">
        <v>89</v>
      </c>
      <c r="E678" s="11" t="s">
        <v>775</v>
      </c>
      <c r="X678"/>
      <c r="AS678" t="s">
        <v>831</v>
      </c>
      <c r="AV678" s="68">
        <v>162</v>
      </c>
      <c r="AX678">
        <v>216</v>
      </c>
    </row>
    <row r="679" spans="1:50" x14ac:dyDescent="0.35">
      <c r="A679" s="2" t="s">
        <v>582</v>
      </c>
      <c r="B679" s="31"/>
      <c r="C679" s="63">
        <v>40365</v>
      </c>
      <c r="D679" s="30">
        <v>187</v>
      </c>
      <c r="E679" s="11" t="s">
        <v>775</v>
      </c>
      <c r="X679"/>
      <c r="AS679" t="s">
        <v>831</v>
      </c>
      <c r="AV679" s="68">
        <v>119</v>
      </c>
      <c r="AX679">
        <v>139</v>
      </c>
    </row>
    <row r="680" spans="1:50" x14ac:dyDescent="0.35">
      <c r="A680" s="2" t="s">
        <v>594</v>
      </c>
      <c r="B680" s="31"/>
      <c r="C680" s="63">
        <v>40455</v>
      </c>
      <c r="D680" s="30">
        <v>277</v>
      </c>
      <c r="E680" s="11" t="s">
        <v>775</v>
      </c>
      <c r="X680"/>
      <c r="AS680" t="s">
        <v>831</v>
      </c>
      <c r="AV680" s="68">
        <v>62</v>
      </c>
      <c r="AX680">
        <v>77</v>
      </c>
    </row>
    <row r="681" spans="1:50" x14ac:dyDescent="0.35">
      <c r="A681" s="2" t="s">
        <v>605</v>
      </c>
      <c r="B681" s="31"/>
      <c r="C681" s="63">
        <v>40512</v>
      </c>
      <c r="D681" s="30">
        <v>334</v>
      </c>
      <c r="E681" s="11" t="s">
        <v>775</v>
      </c>
      <c r="X681"/>
      <c r="AS681" t="s">
        <v>831</v>
      </c>
      <c r="AV681" s="68">
        <v>49</v>
      </c>
      <c r="AX681">
        <v>59</v>
      </c>
    </row>
    <row r="682" spans="1:50" x14ac:dyDescent="0.35">
      <c r="A682" s="2" t="s">
        <v>618</v>
      </c>
      <c r="B682" s="31"/>
      <c r="C682" s="63">
        <v>40632</v>
      </c>
      <c r="D682" s="30">
        <v>89</v>
      </c>
      <c r="E682" s="11" t="s">
        <v>775</v>
      </c>
      <c r="X682"/>
      <c r="AS682" t="s">
        <v>831</v>
      </c>
      <c r="AV682" s="68">
        <v>158</v>
      </c>
      <c r="AX682">
        <v>216</v>
      </c>
    </row>
    <row r="683" spans="1:50" x14ac:dyDescent="0.35">
      <c r="A683" s="2" t="s">
        <v>632</v>
      </c>
      <c r="B683" s="31"/>
      <c r="C683" s="63">
        <v>40674</v>
      </c>
      <c r="D683" s="30">
        <v>131</v>
      </c>
      <c r="E683" s="11" t="s">
        <v>775</v>
      </c>
      <c r="X683"/>
      <c r="AS683" t="s">
        <v>831</v>
      </c>
      <c r="AV683" s="68">
        <v>165</v>
      </c>
      <c r="AX683">
        <v>192</v>
      </c>
    </row>
    <row r="684" spans="1:50" x14ac:dyDescent="0.35">
      <c r="A684" s="2" t="s">
        <v>644</v>
      </c>
      <c r="B684" s="31"/>
      <c r="C684" s="63">
        <v>40795</v>
      </c>
      <c r="D684" s="30">
        <v>252</v>
      </c>
      <c r="E684" s="11" t="s">
        <v>775</v>
      </c>
      <c r="X684"/>
      <c r="AS684" t="s">
        <v>831</v>
      </c>
      <c r="AV684" s="68">
        <v>75</v>
      </c>
      <c r="AX684">
        <v>92</v>
      </c>
    </row>
    <row r="685" spans="1:50" x14ac:dyDescent="0.35">
      <c r="A685" s="2" t="s">
        <v>656</v>
      </c>
      <c r="B685" s="31"/>
      <c r="C685" s="63">
        <v>41004</v>
      </c>
      <c r="D685" s="30">
        <v>96</v>
      </c>
      <c r="E685" s="11" t="s">
        <v>775</v>
      </c>
      <c r="X685"/>
      <c r="AS685" t="s">
        <v>831</v>
      </c>
      <c r="AV685" s="68">
        <v>172</v>
      </c>
      <c r="AX685">
        <v>205</v>
      </c>
    </row>
    <row r="686" spans="1:50" x14ac:dyDescent="0.35">
      <c r="A686" s="2" t="s">
        <v>668</v>
      </c>
      <c r="B686" s="31"/>
      <c r="C686" s="63">
        <v>41088</v>
      </c>
      <c r="D686" s="30">
        <v>180</v>
      </c>
      <c r="E686" s="11" t="s">
        <v>775</v>
      </c>
      <c r="X686"/>
      <c r="AS686" t="s">
        <v>831</v>
      </c>
      <c r="AV686" s="68">
        <v>129</v>
      </c>
      <c r="AX686">
        <v>154</v>
      </c>
    </row>
    <row r="687" spans="1:50" x14ac:dyDescent="0.35">
      <c r="A687" s="2" t="s">
        <v>677</v>
      </c>
      <c r="B687" s="31"/>
      <c r="C687" s="63">
        <v>41177</v>
      </c>
      <c r="D687" s="30">
        <v>269</v>
      </c>
      <c r="E687" s="11" t="s">
        <v>775</v>
      </c>
      <c r="X687"/>
      <c r="AS687" t="s">
        <v>831</v>
      </c>
      <c r="AV687" s="68">
        <v>73</v>
      </c>
      <c r="AX687">
        <v>89</v>
      </c>
    </row>
    <row r="688" spans="1:50" x14ac:dyDescent="0.35">
      <c r="A688" s="2" t="s">
        <v>426</v>
      </c>
      <c r="B688" s="31"/>
      <c r="C688" s="63">
        <v>38446</v>
      </c>
      <c r="D688" s="30">
        <v>94</v>
      </c>
      <c r="E688" s="11" t="s">
        <v>743</v>
      </c>
      <c r="X688"/>
      <c r="AS688" t="s">
        <v>831</v>
      </c>
      <c r="AV688" s="68">
        <v>197</v>
      </c>
      <c r="AX688">
        <v>223</v>
      </c>
    </row>
    <row r="689" spans="1:50" x14ac:dyDescent="0.35">
      <c r="A689" s="2" t="s">
        <v>436</v>
      </c>
      <c r="B689" s="31"/>
      <c r="C689" s="63">
        <v>38499</v>
      </c>
      <c r="D689" s="30">
        <v>147</v>
      </c>
      <c r="E689" s="11" t="s">
        <v>743</v>
      </c>
      <c r="X689"/>
      <c r="AS689" t="s">
        <v>831</v>
      </c>
      <c r="AV689" s="68">
        <v>162</v>
      </c>
      <c r="AX689">
        <v>182</v>
      </c>
    </row>
    <row r="690" spans="1:50" x14ac:dyDescent="0.35">
      <c r="A690" s="2" t="s">
        <v>453</v>
      </c>
      <c r="B690" s="31"/>
      <c r="C690" s="63">
        <v>38789</v>
      </c>
      <c r="D690" s="30">
        <v>72</v>
      </c>
      <c r="E690" s="11" t="s">
        <v>743</v>
      </c>
      <c r="X690"/>
      <c r="AS690" t="s">
        <v>831</v>
      </c>
      <c r="AV690" s="68">
        <v>207</v>
      </c>
      <c r="AX690">
        <v>239</v>
      </c>
    </row>
    <row r="691" spans="1:50" x14ac:dyDescent="0.35">
      <c r="A691" s="2" t="s">
        <v>462</v>
      </c>
      <c r="B691" s="31"/>
      <c r="C691" s="63">
        <v>38847</v>
      </c>
      <c r="D691" s="30">
        <v>130</v>
      </c>
      <c r="E691" s="11" t="s">
        <v>743</v>
      </c>
      <c r="X691"/>
      <c r="AS691" t="s">
        <v>831</v>
      </c>
      <c r="AV691" s="68">
        <v>180</v>
      </c>
      <c r="AX691">
        <v>201</v>
      </c>
    </row>
    <row r="692" spans="1:50" x14ac:dyDescent="0.35">
      <c r="A692" s="2" t="s">
        <v>497</v>
      </c>
      <c r="B692" s="31"/>
      <c r="C692" s="63">
        <v>39549</v>
      </c>
      <c r="D692" s="30">
        <v>102</v>
      </c>
      <c r="E692" s="11" t="s">
        <v>743</v>
      </c>
      <c r="X692"/>
      <c r="AS692" t="s">
        <v>831</v>
      </c>
      <c r="AV692" s="68">
        <v>199</v>
      </c>
      <c r="AX692">
        <v>222</v>
      </c>
    </row>
    <row r="693" spans="1:50" x14ac:dyDescent="0.35">
      <c r="A693" s="2" t="s">
        <v>506</v>
      </c>
      <c r="B693" s="31"/>
      <c r="C693" s="63">
        <v>39605</v>
      </c>
      <c r="D693" s="30">
        <v>158</v>
      </c>
      <c r="E693" s="11" t="s">
        <v>743</v>
      </c>
      <c r="X693"/>
      <c r="AS693" t="s">
        <v>831</v>
      </c>
      <c r="AV693" s="68">
        <v>157</v>
      </c>
      <c r="AX693">
        <v>175</v>
      </c>
    </row>
    <row r="694" spans="1:50" x14ac:dyDescent="0.35">
      <c r="A694" s="2" t="s">
        <v>293</v>
      </c>
      <c r="B694" s="31"/>
      <c r="C694" s="63">
        <v>36588</v>
      </c>
      <c r="D694" s="30">
        <v>63</v>
      </c>
      <c r="E694" s="11" t="s">
        <v>776</v>
      </c>
      <c r="X694"/>
      <c r="AS694" t="s">
        <v>831</v>
      </c>
      <c r="AV694" s="68">
        <v>219</v>
      </c>
      <c r="AX694">
        <v>253</v>
      </c>
    </row>
    <row r="695" spans="1:50" x14ac:dyDescent="0.35">
      <c r="A695" s="2" t="s">
        <v>299</v>
      </c>
      <c r="B695" s="31"/>
      <c r="C695" s="63">
        <v>36661</v>
      </c>
      <c r="D695" s="30">
        <v>136</v>
      </c>
      <c r="E695" s="11" t="s">
        <v>776</v>
      </c>
      <c r="X695"/>
      <c r="AS695" t="s">
        <v>831</v>
      </c>
      <c r="AV695" s="68">
        <v>173</v>
      </c>
      <c r="AX695">
        <v>201</v>
      </c>
    </row>
    <row r="696" spans="1:50" x14ac:dyDescent="0.35">
      <c r="A696" s="2" t="s">
        <v>310</v>
      </c>
      <c r="B696" s="31"/>
      <c r="C696" s="63">
        <v>36990</v>
      </c>
      <c r="D696" s="30">
        <v>99</v>
      </c>
      <c r="E696" s="11" t="s">
        <v>776</v>
      </c>
      <c r="X696"/>
      <c r="AS696" t="s">
        <v>831</v>
      </c>
      <c r="AV696" s="68">
        <v>192</v>
      </c>
      <c r="AX696">
        <v>217</v>
      </c>
    </row>
    <row r="697" spans="1:50" x14ac:dyDescent="0.35">
      <c r="A697" s="2" t="s">
        <v>319</v>
      </c>
      <c r="B697" s="31"/>
      <c r="C697" s="63">
        <v>37057</v>
      </c>
      <c r="D697" s="30">
        <v>166</v>
      </c>
      <c r="E697" s="11" t="s">
        <v>776</v>
      </c>
      <c r="X697"/>
      <c r="AS697" t="s">
        <v>831</v>
      </c>
      <c r="AV697" s="68">
        <v>146</v>
      </c>
      <c r="AX697">
        <v>167</v>
      </c>
    </row>
    <row r="698" spans="1:50" x14ac:dyDescent="0.35">
      <c r="A698" s="2" t="s">
        <v>330</v>
      </c>
      <c r="B698" s="31"/>
      <c r="C698" s="63">
        <v>37322</v>
      </c>
      <c r="D698" s="30">
        <v>66</v>
      </c>
      <c r="E698" s="11" t="s">
        <v>776</v>
      </c>
      <c r="X698"/>
      <c r="AS698" t="s">
        <v>831</v>
      </c>
      <c r="AV698" s="68">
        <v>217</v>
      </c>
      <c r="AX698">
        <v>246</v>
      </c>
    </row>
    <row r="699" spans="1:50" x14ac:dyDescent="0.35">
      <c r="A699" s="2" t="s">
        <v>339</v>
      </c>
      <c r="B699" s="31"/>
      <c r="C699" s="63">
        <v>37391</v>
      </c>
      <c r="D699" s="30">
        <v>135</v>
      </c>
      <c r="E699" s="11" t="s">
        <v>776</v>
      </c>
      <c r="X699"/>
      <c r="AS699" t="s">
        <v>831</v>
      </c>
      <c r="AV699" s="68">
        <v>175</v>
      </c>
      <c r="AX699">
        <v>198</v>
      </c>
    </row>
    <row r="700" spans="1:50" x14ac:dyDescent="0.35">
      <c r="A700" s="2" t="s">
        <v>357</v>
      </c>
      <c r="B700" s="31"/>
      <c r="C700" s="63">
        <v>37694</v>
      </c>
      <c r="D700" s="30">
        <v>73</v>
      </c>
      <c r="E700" s="11" t="s">
        <v>776</v>
      </c>
      <c r="X700"/>
      <c r="AS700" t="s">
        <v>831</v>
      </c>
      <c r="AV700" s="68">
        <v>213</v>
      </c>
      <c r="AX700">
        <v>239</v>
      </c>
    </row>
    <row r="701" spans="1:50" x14ac:dyDescent="0.35">
      <c r="A701" s="2" t="s">
        <v>368</v>
      </c>
      <c r="B701" s="31"/>
      <c r="C701" s="63">
        <v>37762</v>
      </c>
      <c r="D701" s="30">
        <v>141</v>
      </c>
      <c r="E701" s="11" t="s">
        <v>776</v>
      </c>
      <c r="X701"/>
      <c r="AS701" t="s">
        <v>831</v>
      </c>
      <c r="AV701" s="68">
        <v>169</v>
      </c>
      <c r="AX701">
        <v>188</v>
      </c>
    </row>
    <row r="702" spans="1:50" x14ac:dyDescent="0.35">
      <c r="A702" s="2" t="s">
        <v>388</v>
      </c>
      <c r="B702" s="31"/>
      <c r="C702" s="63">
        <v>38069</v>
      </c>
      <c r="D702" s="30">
        <v>83</v>
      </c>
      <c r="E702" s="11" t="s">
        <v>776</v>
      </c>
      <c r="X702"/>
      <c r="AS702" t="s">
        <v>831</v>
      </c>
      <c r="AV702" s="68">
        <v>211</v>
      </c>
      <c r="AX702">
        <v>232</v>
      </c>
    </row>
    <row r="703" spans="1:50" x14ac:dyDescent="0.35">
      <c r="A703" s="2" t="s">
        <v>401</v>
      </c>
      <c r="B703" s="31"/>
      <c r="C703" s="63">
        <v>38135</v>
      </c>
      <c r="D703" s="30">
        <v>149</v>
      </c>
      <c r="E703" s="11" t="s">
        <v>776</v>
      </c>
      <c r="X703"/>
      <c r="AS703" t="s">
        <v>831</v>
      </c>
      <c r="AV703" s="68">
        <v>161</v>
      </c>
      <c r="AX703">
        <v>178</v>
      </c>
    </row>
    <row r="704" spans="1:50" x14ac:dyDescent="0.35">
      <c r="A704" s="2" t="s">
        <v>1475</v>
      </c>
      <c r="B704" s="31"/>
      <c r="C704" s="63">
        <v>39892</v>
      </c>
      <c r="D704" s="30">
        <v>79</v>
      </c>
      <c r="E704" s="11" t="s">
        <v>777</v>
      </c>
      <c r="X704"/>
      <c r="AS704" t="s">
        <v>831</v>
      </c>
      <c r="AV704" s="68">
        <v>158</v>
      </c>
      <c r="AX704">
        <v>202</v>
      </c>
    </row>
    <row r="705" spans="1:52" x14ac:dyDescent="0.35">
      <c r="A705" s="2" t="s">
        <v>1476</v>
      </c>
      <c r="B705" s="31"/>
      <c r="C705" s="63">
        <v>39969</v>
      </c>
      <c r="D705" s="30">
        <v>156</v>
      </c>
      <c r="E705" s="11" t="s">
        <v>777</v>
      </c>
      <c r="X705"/>
      <c r="AS705" t="s">
        <v>831</v>
      </c>
      <c r="AV705" s="68">
        <v>137</v>
      </c>
      <c r="AX705">
        <v>166</v>
      </c>
    </row>
    <row r="706" spans="1:52" x14ac:dyDescent="0.35">
      <c r="A706" s="2" t="s">
        <v>1477</v>
      </c>
      <c r="B706" s="31"/>
      <c r="C706" s="63">
        <v>40049</v>
      </c>
      <c r="D706" s="30">
        <v>236</v>
      </c>
      <c r="E706" s="11" t="s">
        <v>777</v>
      </c>
      <c r="X706"/>
      <c r="AS706" t="s">
        <v>831</v>
      </c>
      <c r="AV706" s="68">
        <v>79</v>
      </c>
      <c r="AX706">
        <v>103</v>
      </c>
    </row>
    <row r="707" spans="1:52" x14ac:dyDescent="0.35">
      <c r="A707" s="2" t="s">
        <v>1478</v>
      </c>
      <c r="B707" s="31"/>
      <c r="C707" s="63">
        <v>40267</v>
      </c>
      <c r="D707" s="30">
        <v>89</v>
      </c>
      <c r="E707" s="11" t="s">
        <v>777</v>
      </c>
      <c r="X707"/>
      <c r="AS707" t="s">
        <v>831</v>
      </c>
      <c r="AV707" s="68">
        <v>165</v>
      </c>
      <c r="AX707">
        <v>208</v>
      </c>
    </row>
    <row r="708" spans="1:52" x14ac:dyDescent="0.35">
      <c r="A708" s="2" t="s">
        <v>1479</v>
      </c>
      <c r="B708" s="31"/>
      <c r="C708" s="63">
        <v>40365</v>
      </c>
      <c r="D708" s="30">
        <v>187</v>
      </c>
      <c r="E708" s="11" t="s">
        <v>777</v>
      </c>
      <c r="X708"/>
      <c r="AS708" t="s">
        <v>831</v>
      </c>
      <c r="AV708" s="68">
        <v>113</v>
      </c>
      <c r="AX708">
        <v>135</v>
      </c>
    </row>
    <row r="709" spans="1:52" x14ac:dyDescent="0.35">
      <c r="A709" s="2" t="s">
        <v>1480</v>
      </c>
      <c r="B709" s="31"/>
      <c r="C709" s="63">
        <v>40455</v>
      </c>
      <c r="D709" s="30">
        <v>277</v>
      </c>
      <c r="E709" s="11" t="s">
        <v>777</v>
      </c>
      <c r="X709"/>
      <c r="AS709" t="s">
        <v>831</v>
      </c>
      <c r="AV709" s="68">
        <v>54</v>
      </c>
      <c r="AX709">
        <v>72</v>
      </c>
    </row>
    <row r="710" spans="1:52" x14ac:dyDescent="0.35">
      <c r="A710" s="2" t="s">
        <v>1481</v>
      </c>
      <c r="B710" s="31"/>
      <c r="C710" s="63">
        <v>40512</v>
      </c>
      <c r="D710" s="30">
        <v>334</v>
      </c>
      <c r="E710" s="11" t="s">
        <v>777</v>
      </c>
      <c r="X710"/>
      <c r="AS710" t="s">
        <v>831</v>
      </c>
      <c r="AV710" s="68">
        <v>49</v>
      </c>
      <c r="AX710">
        <v>59</v>
      </c>
    </row>
    <row r="711" spans="1:52" x14ac:dyDescent="0.35">
      <c r="A711" s="2" t="s">
        <v>1482</v>
      </c>
      <c r="B711" s="31"/>
      <c r="C711" s="63">
        <v>40632</v>
      </c>
      <c r="D711" s="30">
        <v>89</v>
      </c>
      <c r="E711" s="11" t="s">
        <v>777</v>
      </c>
      <c r="X711"/>
      <c r="AS711" t="s">
        <v>831</v>
      </c>
      <c r="AV711" s="68">
        <v>174</v>
      </c>
      <c r="AX711">
        <v>212</v>
      </c>
    </row>
    <row r="712" spans="1:52" x14ac:dyDescent="0.35">
      <c r="A712" s="2" t="s">
        <v>1483</v>
      </c>
      <c r="B712" s="31"/>
      <c r="C712" s="63">
        <v>40674</v>
      </c>
      <c r="D712" s="30">
        <v>131</v>
      </c>
      <c r="E712" s="11" t="s">
        <v>777</v>
      </c>
      <c r="X712"/>
      <c r="AS712" t="s">
        <v>831</v>
      </c>
      <c r="AV712" s="68">
        <v>160</v>
      </c>
      <c r="AX712">
        <v>184</v>
      </c>
    </row>
    <row r="713" spans="1:52" x14ac:dyDescent="0.35">
      <c r="A713" s="2" t="s">
        <v>1484</v>
      </c>
      <c r="B713" s="31"/>
      <c r="C713" s="63">
        <v>40795</v>
      </c>
      <c r="D713" s="30">
        <v>252</v>
      </c>
      <c r="E713" s="11" t="s">
        <v>777</v>
      </c>
      <c r="X713"/>
      <c r="AS713" t="s">
        <v>831</v>
      </c>
      <c r="AV713" s="68">
        <v>73</v>
      </c>
      <c r="AX713">
        <v>92</v>
      </c>
    </row>
    <row r="714" spans="1:52" x14ac:dyDescent="0.35">
      <c r="A714" s="2" t="s">
        <v>1485</v>
      </c>
      <c r="B714" s="31"/>
      <c r="C714" s="63">
        <v>41004</v>
      </c>
      <c r="D714" s="30">
        <v>96</v>
      </c>
      <c r="E714" s="11" t="s">
        <v>777</v>
      </c>
      <c r="X714"/>
      <c r="AS714" t="s">
        <v>831</v>
      </c>
      <c r="AV714" s="68">
        <v>162</v>
      </c>
      <c r="AX714">
        <v>198</v>
      </c>
    </row>
    <row r="715" spans="1:52" x14ac:dyDescent="0.35">
      <c r="A715" s="2" t="s">
        <v>1486</v>
      </c>
      <c r="B715" s="31"/>
      <c r="C715" s="63">
        <v>41088</v>
      </c>
      <c r="D715" s="30">
        <v>180</v>
      </c>
      <c r="E715" s="11" t="s">
        <v>777</v>
      </c>
      <c r="X715"/>
      <c r="AS715" t="s">
        <v>831</v>
      </c>
      <c r="AV715" s="68">
        <v>120</v>
      </c>
      <c r="AX715">
        <v>145</v>
      </c>
    </row>
    <row r="716" spans="1:52" x14ac:dyDescent="0.35">
      <c r="A716" s="2" t="s">
        <v>1487</v>
      </c>
      <c r="B716" s="31"/>
      <c r="C716" s="63">
        <v>41177</v>
      </c>
      <c r="D716" s="30">
        <v>269</v>
      </c>
      <c r="E716" s="11" t="s">
        <v>777</v>
      </c>
      <c r="X716"/>
      <c r="AS716" t="s">
        <v>831</v>
      </c>
      <c r="AV716" s="68">
        <v>67</v>
      </c>
      <c r="AX716">
        <v>84</v>
      </c>
    </row>
    <row r="717" spans="1:52" x14ac:dyDescent="0.35">
      <c r="A717" s="2" t="s">
        <v>930</v>
      </c>
      <c r="B717" s="31"/>
      <c r="C717" s="60"/>
      <c r="D717" s="60"/>
      <c r="E717" s="11"/>
      <c r="T717">
        <v>391.7</v>
      </c>
      <c r="X717">
        <v>3.2800000000000003E-2</v>
      </c>
      <c r="Y717">
        <v>26</v>
      </c>
      <c r="Z717">
        <v>2.89</v>
      </c>
      <c r="AA717">
        <v>3419</v>
      </c>
      <c r="AB717">
        <v>18.7</v>
      </c>
      <c r="AC717">
        <v>88</v>
      </c>
      <c r="AS717" t="s">
        <v>831</v>
      </c>
      <c r="AZ717">
        <v>90</v>
      </c>
    </row>
    <row r="718" spans="1:52" x14ac:dyDescent="0.35">
      <c r="A718" s="2" t="s">
        <v>77</v>
      </c>
      <c r="B718" s="31"/>
      <c r="C718" s="60"/>
      <c r="D718" s="60"/>
      <c r="E718" s="11"/>
      <c r="T718">
        <v>623.1</v>
      </c>
      <c r="X718">
        <v>1.8200000000000001E-2</v>
      </c>
      <c r="Y718">
        <v>31</v>
      </c>
      <c r="Z718">
        <v>4.25</v>
      </c>
      <c r="AA718">
        <v>7550</v>
      </c>
      <c r="AB718">
        <v>10.4</v>
      </c>
      <c r="AC718">
        <v>233</v>
      </c>
      <c r="AS718" t="s">
        <v>831</v>
      </c>
      <c r="AZ718">
        <v>90</v>
      </c>
    </row>
    <row r="719" spans="1:52" x14ac:dyDescent="0.35">
      <c r="A719" s="2" t="s">
        <v>93</v>
      </c>
      <c r="B719" s="31"/>
      <c r="C719" s="60"/>
      <c r="D719" s="60"/>
      <c r="E719" s="11"/>
      <c r="T719">
        <v>796.1</v>
      </c>
      <c r="X719">
        <v>1.2500000000000001E-2</v>
      </c>
      <c r="Y719">
        <v>45</v>
      </c>
      <c r="Z719">
        <v>4.2699999999999996</v>
      </c>
      <c r="AA719">
        <v>7562</v>
      </c>
      <c r="AB719">
        <v>7.1</v>
      </c>
      <c r="AC719">
        <v>343</v>
      </c>
      <c r="AS719" t="s">
        <v>831</v>
      </c>
      <c r="AZ719">
        <v>90</v>
      </c>
    </row>
    <row r="720" spans="1:52" x14ac:dyDescent="0.35">
      <c r="A720" s="2" t="s">
        <v>73</v>
      </c>
      <c r="B720" s="31"/>
      <c r="C720" s="60"/>
      <c r="D720" s="60"/>
      <c r="E720" s="11"/>
      <c r="T720">
        <v>602</v>
      </c>
      <c r="X720">
        <v>2.12E-2</v>
      </c>
      <c r="Y720">
        <v>28</v>
      </c>
      <c r="Z720">
        <v>4.5199999999999996</v>
      </c>
      <c r="AA720">
        <v>7618</v>
      </c>
      <c r="AB720">
        <v>12.1</v>
      </c>
      <c r="AC720">
        <v>213</v>
      </c>
      <c r="AS720" t="s">
        <v>831</v>
      </c>
      <c r="AZ720">
        <v>90</v>
      </c>
    </row>
    <row r="721" spans="1:52" x14ac:dyDescent="0.35">
      <c r="A721" s="2" t="s">
        <v>89</v>
      </c>
      <c r="B721" s="31"/>
      <c r="C721" s="60"/>
      <c r="D721" s="60"/>
      <c r="E721" s="11"/>
      <c r="T721">
        <v>830</v>
      </c>
      <c r="X721">
        <v>1.7899999999999999E-2</v>
      </c>
      <c r="Y721">
        <v>42</v>
      </c>
      <c r="Z721">
        <v>6.66</v>
      </c>
      <c r="AA721">
        <v>8815</v>
      </c>
      <c r="AB721">
        <v>10.199999999999999</v>
      </c>
      <c r="AC721">
        <v>372</v>
      </c>
      <c r="AS721" t="s">
        <v>831</v>
      </c>
      <c r="AZ721">
        <v>90</v>
      </c>
    </row>
    <row r="722" spans="1:52" x14ac:dyDescent="0.35">
      <c r="A722" s="2" t="s">
        <v>85</v>
      </c>
      <c r="B722" s="31"/>
      <c r="C722" s="60"/>
      <c r="D722" s="60"/>
      <c r="E722" s="11"/>
      <c r="T722">
        <v>700.4</v>
      </c>
      <c r="X722">
        <v>2.4E-2</v>
      </c>
      <c r="Y722">
        <v>26</v>
      </c>
      <c r="Z722">
        <v>5.55</v>
      </c>
      <c r="AA722">
        <v>8813</v>
      </c>
      <c r="AB722">
        <v>13.7</v>
      </c>
      <c r="AC722">
        <v>231</v>
      </c>
      <c r="AS722" t="s">
        <v>831</v>
      </c>
      <c r="AZ722">
        <v>90</v>
      </c>
    </row>
    <row r="723" spans="1:52" x14ac:dyDescent="0.35">
      <c r="A723" s="2" t="s">
        <v>102</v>
      </c>
      <c r="B723" s="31"/>
      <c r="C723" s="60"/>
      <c r="D723" s="60"/>
      <c r="E723" s="11"/>
      <c r="T723">
        <v>950.8</v>
      </c>
      <c r="X723">
        <v>1.6799999999999999E-2</v>
      </c>
      <c r="Y723">
        <v>42</v>
      </c>
      <c r="Z723">
        <v>6.7</v>
      </c>
      <c r="AA723">
        <v>9582</v>
      </c>
      <c r="AB723">
        <v>9.6</v>
      </c>
      <c r="AC723">
        <v>398</v>
      </c>
      <c r="AS723" t="s">
        <v>831</v>
      </c>
      <c r="AZ723">
        <v>90</v>
      </c>
    </row>
    <row r="724" spans="1:52" x14ac:dyDescent="0.35">
      <c r="A724" s="2" t="s">
        <v>81</v>
      </c>
      <c r="B724" s="31"/>
      <c r="C724" s="60"/>
      <c r="D724" s="60"/>
      <c r="E724" s="11"/>
      <c r="T724">
        <v>741</v>
      </c>
      <c r="X724">
        <v>2.9600000000000001E-2</v>
      </c>
      <c r="Y724">
        <v>24</v>
      </c>
      <c r="Z724">
        <v>6.64</v>
      </c>
      <c r="AA724">
        <v>9399</v>
      </c>
      <c r="AB724">
        <v>16.899999999999999</v>
      </c>
      <c r="AC724">
        <v>224</v>
      </c>
      <c r="AS724" t="s">
        <v>831</v>
      </c>
      <c r="AZ724">
        <v>90</v>
      </c>
    </row>
    <row r="725" spans="1:52" x14ac:dyDescent="0.35">
      <c r="A725" s="2" t="s">
        <v>98</v>
      </c>
      <c r="B725" s="31"/>
      <c r="C725" s="60"/>
      <c r="D725" s="60"/>
      <c r="E725" s="11"/>
      <c r="T725">
        <v>1055</v>
      </c>
      <c r="X725">
        <v>2.1100000000000001E-2</v>
      </c>
      <c r="Y725">
        <v>39</v>
      </c>
      <c r="Z725">
        <v>9.24</v>
      </c>
      <c r="AA725">
        <v>11354</v>
      </c>
      <c r="AB725">
        <v>12</v>
      </c>
      <c r="AC725">
        <v>439</v>
      </c>
      <c r="AS725" t="s">
        <v>831</v>
      </c>
      <c r="AZ725">
        <v>90</v>
      </c>
    </row>
    <row r="726" spans="1:52" x14ac:dyDescent="0.35">
      <c r="A726" s="2" t="s">
        <v>94</v>
      </c>
      <c r="B726" s="31"/>
      <c r="C726" s="60"/>
      <c r="D726" s="60"/>
      <c r="E726" s="11"/>
      <c r="T726">
        <v>704.2</v>
      </c>
      <c r="X726">
        <v>1.8100000000000002E-2</v>
      </c>
      <c r="Y726">
        <v>33.4</v>
      </c>
      <c r="Z726">
        <v>4.72</v>
      </c>
      <c r="AA726">
        <v>7802</v>
      </c>
      <c r="AB726">
        <v>10.3</v>
      </c>
      <c r="AC726">
        <v>261</v>
      </c>
      <c r="AS726" t="s">
        <v>831</v>
      </c>
      <c r="AZ726">
        <v>90</v>
      </c>
    </row>
    <row r="727" spans="1:52" x14ac:dyDescent="0.35">
      <c r="A727" s="2" t="s">
        <v>74</v>
      </c>
      <c r="B727" s="31"/>
      <c r="C727" s="60"/>
      <c r="D727" s="60"/>
      <c r="E727" s="11"/>
      <c r="T727">
        <v>383</v>
      </c>
      <c r="X727">
        <v>2.98E-2</v>
      </c>
      <c r="Y727">
        <v>27</v>
      </c>
      <c r="Z727">
        <v>3.52</v>
      </c>
      <c r="AA727">
        <v>4381</v>
      </c>
      <c r="AB727">
        <v>17</v>
      </c>
      <c r="AC727">
        <v>118</v>
      </c>
      <c r="AS727" t="s">
        <v>831</v>
      </c>
      <c r="AZ727">
        <v>90</v>
      </c>
    </row>
    <row r="728" spans="1:52" x14ac:dyDescent="0.35">
      <c r="A728" s="2" t="s">
        <v>90</v>
      </c>
      <c r="B728" s="31"/>
      <c r="C728" s="60"/>
      <c r="D728" s="60"/>
      <c r="E728" s="11"/>
      <c r="T728">
        <v>846</v>
      </c>
      <c r="X728">
        <v>2.3300000000000001E-2</v>
      </c>
      <c r="Y728">
        <v>33.4</v>
      </c>
      <c r="Z728">
        <v>6.42</v>
      </c>
      <c r="AA728">
        <v>8758</v>
      </c>
      <c r="AB728">
        <v>13.3</v>
      </c>
      <c r="AC728">
        <v>275</v>
      </c>
      <c r="AS728" t="s">
        <v>831</v>
      </c>
      <c r="AZ728">
        <v>90</v>
      </c>
    </row>
    <row r="729" spans="1:52" x14ac:dyDescent="0.35">
      <c r="A729" s="2" t="s">
        <v>86</v>
      </c>
      <c r="B729" s="31"/>
      <c r="C729" s="60"/>
      <c r="D729" s="60"/>
      <c r="E729" s="11"/>
      <c r="T729">
        <v>440.6</v>
      </c>
      <c r="X729">
        <v>3.2500000000000001E-2</v>
      </c>
      <c r="Y729">
        <v>24</v>
      </c>
      <c r="Z729">
        <v>3.41</v>
      </c>
      <c r="AA729">
        <v>4375</v>
      </c>
      <c r="AB729">
        <v>18.5</v>
      </c>
      <c r="AC729">
        <v>105</v>
      </c>
      <c r="AS729" t="s">
        <v>831</v>
      </c>
      <c r="AZ729">
        <v>90</v>
      </c>
    </row>
    <row r="730" spans="1:52" x14ac:dyDescent="0.35">
      <c r="A730" s="2" t="s">
        <v>103</v>
      </c>
      <c r="B730" s="31"/>
      <c r="C730" s="60"/>
      <c r="D730" s="60"/>
      <c r="E730" s="11"/>
      <c r="T730">
        <v>700</v>
      </c>
      <c r="X730">
        <v>2.4E-2</v>
      </c>
      <c r="Y730">
        <v>33.4</v>
      </c>
      <c r="Z730">
        <v>5.7</v>
      </c>
      <c r="AA730">
        <v>7102</v>
      </c>
      <c r="AB730">
        <v>13.7</v>
      </c>
      <c r="AC730">
        <v>237</v>
      </c>
      <c r="AS730" t="s">
        <v>831</v>
      </c>
      <c r="AZ730">
        <v>90</v>
      </c>
    </row>
    <row r="731" spans="1:52" x14ac:dyDescent="0.35">
      <c r="A731" s="2" t="s">
        <v>82</v>
      </c>
      <c r="B731" s="31"/>
      <c r="C731" s="60"/>
      <c r="D731" s="60"/>
      <c r="E731" s="11"/>
      <c r="T731">
        <v>479</v>
      </c>
      <c r="X731">
        <v>3.0499999999999999E-2</v>
      </c>
      <c r="Y731">
        <v>24</v>
      </c>
      <c r="Z731">
        <v>4.67</v>
      </c>
      <c r="AA731">
        <v>6367</v>
      </c>
      <c r="AB731">
        <v>17.399999999999999</v>
      </c>
      <c r="AC731">
        <v>153</v>
      </c>
      <c r="AS731" t="s">
        <v>831</v>
      </c>
      <c r="AZ731">
        <v>90</v>
      </c>
    </row>
    <row r="732" spans="1:52" x14ac:dyDescent="0.35">
      <c r="A732" s="2" t="s">
        <v>99</v>
      </c>
      <c r="B732" s="31"/>
      <c r="C732" s="60"/>
      <c r="D732" s="60"/>
      <c r="E732" s="11"/>
      <c r="T732">
        <v>676</v>
      </c>
      <c r="X732">
        <v>3.0200000000000001E-2</v>
      </c>
      <c r="Y732">
        <v>31.4</v>
      </c>
      <c r="Z732">
        <v>7.18</v>
      </c>
      <c r="AA732">
        <v>7573</v>
      </c>
      <c r="AB732">
        <v>17.2</v>
      </c>
      <c r="AC732">
        <v>238</v>
      </c>
      <c r="AS732" t="s">
        <v>831</v>
      </c>
      <c r="AZ732">
        <v>90</v>
      </c>
    </row>
    <row r="733" spans="1:52" x14ac:dyDescent="0.35">
      <c r="A733" s="2" t="s">
        <v>78</v>
      </c>
      <c r="B733" s="31"/>
      <c r="C733" s="60"/>
      <c r="D733" s="60"/>
      <c r="E733" s="11"/>
      <c r="T733">
        <v>757.4</v>
      </c>
      <c r="X733">
        <v>1.89E-2</v>
      </c>
      <c r="Y733">
        <v>41</v>
      </c>
      <c r="Z733">
        <v>5.12</v>
      </c>
      <c r="AA733">
        <v>6634</v>
      </c>
      <c r="AB733">
        <v>10.8</v>
      </c>
      <c r="AC733">
        <v>270</v>
      </c>
      <c r="AS733" t="s">
        <v>831</v>
      </c>
      <c r="AZ733">
        <v>90</v>
      </c>
    </row>
    <row r="734" spans="1:52" x14ac:dyDescent="0.35">
      <c r="A734" s="2" t="s">
        <v>95</v>
      </c>
      <c r="B734" s="31"/>
      <c r="C734" s="60"/>
      <c r="D734" s="60"/>
      <c r="E734" s="11"/>
      <c r="T734">
        <v>786.9</v>
      </c>
      <c r="X734">
        <v>1.7500000000000002E-2</v>
      </c>
      <c r="Y734">
        <v>53</v>
      </c>
      <c r="Z734">
        <v>5.46</v>
      </c>
      <c r="AA734">
        <v>5911</v>
      </c>
      <c r="AB734">
        <v>10</v>
      </c>
      <c r="AC734">
        <v>311</v>
      </c>
      <c r="AS734" t="s">
        <v>831</v>
      </c>
      <c r="AZ734">
        <v>90</v>
      </c>
    </row>
    <row r="735" spans="1:52" x14ac:dyDescent="0.35">
      <c r="A735" s="2" t="s">
        <v>75</v>
      </c>
      <c r="B735" s="31"/>
      <c r="C735" s="60"/>
      <c r="D735" s="60"/>
      <c r="E735" s="11"/>
      <c r="T735">
        <v>624</v>
      </c>
      <c r="X735">
        <v>2.1899999999999999E-2</v>
      </c>
      <c r="Y735">
        <v>38</v>
      </c>
      <c r="Z735">
        <v>5.48</v>
      </c>
      <c r="AA735">
        <v>6505</v>
      </c>
      <c r="AB735">
        <v>12.5</v>
      </c>
      <c r="AC735">
        <v>250</v>
      </c>
      <c r="AS735" t="s">
        <v>831</v>
      </c>
      <c r="AZ735">
        <v>90</v>
      </c>
    </row>
    <row r="736" spans="1:52" x14ac:dyDescent="0.35">
      <c r="A736" s="2" t="s">
        <v>91</v>
      </c>
      <c r="B736" s="31"/>
      <c r="C736" s="60"/>
      <c r="D736" s="60"/>
      <c r="E736" s="11"/>
      <c r="T736">
        <v>782</v>
      </c>
      <c r="X736">
        <v>2.07E-2</v>
      </c>
      <c r="Y736">
        <v>48</v>
      </c>
      <c r="Z736">
        <v>7.1</v>
      </c>
      <c r="AA736">
        <v>7206</v>
      </c>
      <c r="AB736">
        <v>11.8</v>
      </c>
      <c r="AC736">
        <v>343</v>
      </c>
      <c r="AS736" t="s">
        <v>831</v>
      </c>
      <c r="AZ736">
        <v>90</v>
      </c>
    </row>
    <row r="737" spans="1:63" x14ac:dyDescent="0.35">
      <c r="A737" s="2" t="s">
        <v>87</v>
      </c>
      <c r="B737" s="31"/>
      <c r="C737" s="60"/>
      <c r="D737" s="60"/>
      <c r="E737" s="11"/>
      <c r="T737">
        <v>709.6</v>
      </c>
      <c r="X737">
        <v>2.5999999999999999E-2</v>
      </c>
      <c r="Y737">
        <v>35</v>
      </c>
      <c r="Z737">
        <v>6.7</v>
      </c>
      <c r="AA737">
        <v>7428</v>
      </c>
      <c r="AB737">
        <v>14.8</v>
      </c>
      <c r="AC737">
        <v>258</v>
      </c>
      <c r="AS737" t="s">
        <v>831</v>
      </c>
      <c r="AZ737">
        <v>90</v>
      </c>
    </row>
    <row r="738" spans="1:63" x14ac:dyDescent="0.35">
      <c r="A738" s="2" t="s">
        <v>104</v>
      </c>
      <c r="B738" s="31"/>
      <c r="C738" s="60"/>
      <c r="D738" s="60"/>
      <c r="E738" s="11"/>
      <c r="T738">
        <v>881.9</v>
      </c>
      <c r="X738">
        <v>2.0500000000000001E-2</v>
      </c>
      <c r="Y738">
        <v>46</v>
      </c>
      <c r="Z738">
        <v>6.81</v>
      </c>
      <c r="AA738">
        <v>7278</v>
      </c>
      <c r="AB738">
        <v>11.7</v>
      </c>
      <c r="AC738">
        <v>332</v>
      </c>
      <c r="AS738" t="s">
        <v>831</v>
      </c>
      <c r="AZ738">
        <v>90</v>
      </c>
    </row>
    <row r="739" spans="1:63" x14ac:dyDescent="0.35">
      <c r="A739" s="2" t="s">
        <v>83</v>
      </c>
      <c r="B739" s="31"/>
      <c r="C739" s="60"/>
      <c r="D739" s="60"/>
      <c r="E739" s="11"/>
      <c r="T739">
        <v>697</v>
      </c>
      <c r="X739">
        <v>2.46E-2</v>
      </c>
      <c r="Y739">
        <v>35</v>
      </c>
      <c r="Z739">
        <v>6.24</v>
      </c>
      <c r="AA739">
        <v>7187</v>
      </c>
      <c r="AB739">
        <v>14</v>
      </c>
      <c r="AC739">
        <v>254</v>
      </c>
      <c r="AS739" t="s">
        <v>831</v>
      </c>
      <c r="AZ739">
        <v>90</v>
      </c>
    </row>
    <row r="740" spans="1:63" x14ac:dyDescent="0.35">
      <c r="A740" s="2" t="s">
        <v>100</v>
      </c>
      <c r="B740" s="31"/>
      <c r="C740" s="60"/>
      <c r="D740" s="60"/>
      <c r="E740" s="11"/>
      <c r="T740">
        <v>906</v>
      </c>
      <c r="X740">
        <v>2.46E-2</v>
      </c>
      <c r="Y740">
        <v>48</v>
      </c>
      <c r="Z740">
        <v>8.82</v>
      </c>
      <c r="AA740">
        <v>7547</v>
      </c>
      <c r="AB740">
        <v>14</v>
      </c>
      <c r="AC740">
        <v>359</v>
      </c>
      <c r="AS740" t="s">
        <v>831</v>
      </c>
      <c r="AZ740">
        <v>90</v>
      </c>
    </row>
    <row r="741" spans="1:63" x14ac:dyDescent="0.35">
      <c r="A741" s="2" t="s">
        <v>79</v>
      </c>
      <c r="B741" s="31"/>
      <c r="C741" s="60"/>
      <c r="D741" s="60"/>
      <c r="E741" s="11"/>
      <c r="T741">
        <v>345.6</v>
      </c>
      <c r="X741">
        <v>3.0200000000000001E-2</v>
      </c>
      <c r="Y741">
        <v>20</v>
      </c>
      <c r="Z741">
        <v>3.35</v>
      </c>
      <c r="AA741">
        <v>3500</v>
      </c>
      <c r="AB741">
        <v>17.2</v>
      </c>
      <c r="AC741">
        <v>111</v>
      </c>
      <c r="AS741" t="s">
        <v>831</v>
      </c>
      <c r="AZ741">
        <v>90</v>
      </c>
    </row>
    <row r="742" spans="1:63" x14ac:dyDescent="0.35">
      <c r="A742" s="2" t="s">
        <v>96</v>
      </c>
      <c r="B742" s="31"/>
      <c r="C742" s="60"/>
      <c r="D742" s="60"/>
      <c r="E742" s="11"/>
      <c r="T742">
        <v>480.6</v>
      </c>
      <c r="X742">
        <v>2.12E-2</v>
      </c>
      <c r="Y742">
        <v>39</v>
      </c>
      <c r="Z742">
        <v>3.8</v>
      </c>
      <c r="AA742">
        <v>4600</v>
      </c>
      <c r="AB742">
        <v>12.1</v>
      </c>
      <c r="AC742">
        <v>179</v>
      </c>
      <c r="AS742" t="s">
        <v>831</v>
      </c>
      <c r="AZ742">
        <v>90</v>
      </c>
    </row>
    <row r="743" spans="1:63" x14ac:dyDescent="0.35">
      <c r="A743" s="2" t="s">
        <v>80</v>
      </c>
      <c r="B743" s="31"/>
      <c r="C743" s="60"/>
      <c r="D743" s="60"/>
      <c r="E743" s="11"/>
      <c r="T743">
        <v>488.1</v>
      </c>
      <c r="X743">
        <v>2.58E-2</v>
      </c>
      <c r="Y743">
        <v>32</v>
      </c>
      <c r="Z743">
        <v>4.28</v>
      </c>
      <c r="AA743">
        <v>5181</v>
      </c>
      <c r="AB743">
        <v>14.7</v>
      </c>
      <c r="AC743">
        <v>166</v>
      </c>
      <c r="AS743" t="s">
        <v>831</v>
      </c>
      <c r="AZ743">
        <v>90</v>
      </c>
    </row>
    <row r="744" spans="1:63" x14ac:dyDescent="0.35">
      <c r="A744" s="2" t="s">
        <v>97</v>
      </c>
      <c r="B744" s="31"/>
      <c r="C744" s="60"/>
      <c r="D744" s="60"/>
      <c r="E744" s="11"/>
      <c r="T744">
        <v>681.4</v>
      </c>
      <c r="X744">
        <v>2.12E-2</v>
      </c>
      <c r="Y744">
        <v>39.9</v>
      </c>
      <c r="Z744">
        <v>5.16</v>
      </c>
      <c r="AA744">
        <v>6105</v>
      </c>
      <c r="AB744">
        <v>12.1</v>
      </c>
      <c r="AC744">
        <v>243</v>
      </c>
      <c r="AS744" t="s">
        <v>831</v>
      </c>
      <c r="AZ744">
        <v>90</v>
      </c>
    </row>
    <row r="745" spans="1:63" x14ac:dyDescent="0.35">
      <c r="A745" s="2" t="s">
        <v>76</v>
      </c>
      <c r="B745" s="31"/>
      <c r="C745" s="60"/>
      <c r="D745" s="60"/>
      <c r="E745" s="11"/>
      <c r="T745">
        <v>443</v>
      </c>
      <c r="X745">
        <v>2.47E-2</v>
      </c>
      <c r="Y745">
        <v>32</v>
      </c>
      <c r="Z745">
        <v>3.78</v>
      </c>
      <c r="AA745">
        <v>4769</v>
      </c>
      <c r="AB745">
        <v>14.1</v>
      </c>
      <c r="AC745">
        <v>153</v>
      </c>
      <c r="AS745" t="s">
        <v>831</v>
      </c>
      <c r="AZ745">
        <v>90</v>
      </c>
    </row>
    <row r="746" spans="1:63" x14ac:dyDescent="0.35">
      <c r="A746" s="2" t="s">
        <v>92</v>
      </c>
      <c r="B746" s="31"/>
      <c r="C746" s="60"/>
      <c r="D746" s="60"/>
      <c r="E746" s="11"/>
      <c r="T746">
        <v>649</v>
      </c>
      <c r="X746">
        <v>2.4400000000000002E-2</v>
      </c>
      <c r="Y746">
        <v>36.4</v>
      </c>
      <c r="Z746">
        <v>5.78</v>
      </c>
      <c r="AA746">
        <v>6500</v>
      </c>
      <c r="AB746">
        <v>13.9</v>
      </c>
      <c r="AC746">
        <v>237</v>
      </c>
      <c r="AS746" t="s">
        <v>831</v>
      </c>
      <c r="AZ746">
        <v>90</v>
      </c>
    </row>
    <row r="747" spans="1:63" x14ac:dyDescent="0.35">
      <c r="A747" s="2" t="s">
        <v>88</v>
      </c>
      <c r="B747" s="31"/>
      <c r="C747" s="60"/>
      <c r="D747" s="60"/>
      <c r="E747" s="11"/>
      <c r="T747">
        <v>466.4</v>
      </c>
      <c r="X747">
        <v>3.2500000000000001E-2</v>
      </c>
      <c r="Y747">
        <v>27</v>
      </c>
      <c r="Z747">
        <v>3.6</v>
      </c>
      <c r="AA747">
        <v>4122</v>
      </c>
      <c r="AB747">
        <v>18.5</v>
      </c>
      <c r="AC747">
        <v>111</v>
      </c>
      <c r="AS747" t="s">
        <v>831</v>
      </c>
      <c r="AZ747">
        <v>90</v>
      </c>
    </row>
    <row r="748" spans="1:63" x14ac:dyDescent="0.35">
      <c r="A748" s="2" t="s">
        <v>105</v>
      </c>
      <c r="B748" s="31"/>
      <c r="C748" s="60"/>
      <c r="D748" s="60"/>
      <c r="E748" s="11"/>
      <c r="X748">
        <v>2.3900000000000001E-2</v>
      </c>
      <c r="AB748">
        <v>13.6</v>
      </c>
      <c r="AS748" t="s">
        <v>831</v>
      </c>
      <c r="AZ748">
        <v>90</v>
      </c>
    </row>
    <row r="749" spans="1:63" x14ac:dyDescent="0.35">
      <c r="A749" s="2" t="s">
        <v>84</v>
      </c>
      <c r="B749" s="31"/>
      <c r="C749" s="60"/>
      <c r="D749" s="60"/>
      <c r="E749" s="11"/>
      <c r="T749">
        <v>449</v>
      </c>
      <c r="X749">
        <v>3.09E-2</v>
      </c>
      <c r="Y749">
        <v>27</v>
      </c>
      <c r="Z749">
        <v>3.67</v>
      </c>
      <c r="AA749">
        <v>4404</v>
      </c>
      <c r="AB749">
        <v>17.600000000000001</v>
      </c>
      <c r="AC749">
        <v>119</v>
      </c>
      <c r="AS749" t="s">
        <v>831</v>
      </c>
      <c r="AZ749">
        <v>90</v>
      </c>
    </row>
    <row r="750" spans="1:63" x14ac:dyDescent="0.35">
      <c r="A750" s="2" t="s">
        <v>101</v>
      </c>
      <c r="B750" s="31"/>
      <c r="C750" s="60"/>
      <c r="D750" s="60"/>
      <c r="E750" s="11"/>
      <c r="T750">
        <v>642</v>
      </c>
      <c r="X750">
        <v>2.7699999999999999E-2</v>
      </c>
      <c r="Y750">
        <v>38.9</v>
      </c>
      <c r="Z750">
        <v>6.54</v>
      </c>
      <c r="AA750">
        <v>6057</v>
      </c>
      <c r="AB750">
        <v>15.8</v>
      </c>
      <c r="AC750">
        <v>236</v>
      </c>
      <c r="AS750" t="s">
        <v>831</v>
      </c>
      <c r="AZ750">
        <v>90</v>
      </c>
    </row>
    <row r="751" spans="1:63" x14ac:dyDescent="0.35">
      <c r="A751" s="2" t="s">
        <v>134</v>
      </c>
      <c r="B751" s="31">
        <v>39973</v>
      </c>
      <c r="C751" s="60"/>
      <c r="D751" s="60"/>
      <c r="E751" s="11" t="s">
        <v>802</v>
      </c>
      <c r="R751">
        <v>3.125</v>
      </c>
      <c r="X751"/>
      <c r="AZ751">
        <v>23.125</v>
      </c>
      <c r="BK751">
        <v>5.875</v>
      </c>
    </row>
    <row r="752" spans="1:63" x14ac:dyDescent="0.35">
      <c r="A752" s="2" t="s">
        <v>134</v>
      </c>
      <c r="B752" s="31">
        <v>40000</v>
      </c>
      <c r="C752" s="60"/>
      <c r="D752" s="60"/>
      <c r="E752" s="11" t="s">
        <v>802</v>
      </c>
      <c r="R752">
        <v>3.5</v>
      </c>
      <c r="X752"/>
      <c r="AZ752">
        <v>23.5</v>
      </c>
      <c r="BK752">
        <v>8.6374999999999993</v>
      </c>
    </row>
    <row r="753" spans="1:63" x14ac:dyDescent="0.35">
      <c r="A753" s="2" t="s">
        <v>134</v>
      </c>
      <c r="B753" s="31">
        <v>40031</v>
      </c>
      <c r="C753" s="60"/>
      <c r="D753" s="60"/>
      <c r="E753" s="11" t="s">
        <v>802</v>
      </c>
      <c r="X753"/>
      <c r="AZ753">
        <v>56.125</v>
      </c>
      <c r="BK753">
        <v>9.4</v>
      </c>
    </row>
    <row r="754" spans="1:63" x14ac:dyDescent="0.35">
      <c r="A754" s="2" t="s">
        <v>134</v>
      </c>
      <c r="B754" s="31">
        <v>40039</v>
      </c>
      <c r="C754" s="60"/>
      <c r="D754" s="60"/>
      <c r="E754" s="11" t="s">
        <v>802</v>
      </c>
      <c r="X754"/>
      <c r="AZ754">
        <v>64.0625</v>
      </c>
      <c r="BK754">
        <v>9.6999999999999993</v>
      </c>
    </row>
    <row r="755" spans="1:63" x14ac:dyDescent="0.35">
      <c r="A755" s="2" t="s">
        <v>134</v>
      </c>
      <c r="B755" s="31">
        <v>40049</v>
      </c>
      <c r="C755" s="60"/>
      <c r="D755" s="60"/>
      <c r="E755" s="11" t="s">
        <v>802</v>
      </c>
      <c r="X755"/>
      <c r="AZ755">
        <v>74.0625</v>
      </c>
      <c r="BK755">
        <v>9.8000000000000007</v>
      </c>
    </row>
    <row r="756" spans="1:63" x14ac:dyDescent="0.35">
      <c r="A756" s="2" t="s">
        <v>134</v>
      </c>
      <c r="B756" s="31">
        <v>40070</v>
      </c>
      <c r="C756" s="60"/>
      <c r="D756" s="60"/>
      <c r="E756" s="11" t="s">
        <v>802</v>
      </c>
      <c r="X756"/>
      <c r="AZ756">
        <v>83.75</v>
      </c>
      <c r="BK756">
        <v>9.8333333333333304</v>
      </c>
    </row>
    <row r="757" spans="1:63" x14ac:dyDescent="0.35">
      <c r="A757" s="2" t="s">
        <v>134</v>
      </c>
      <c r="B757" s="31">
        <v>40087</v>
      </c>
      <c r="C757" s="60"/>
      <c r="D757" s="60"/>
      <c r="E757" s="11" t="s">
        <v>802</v>
      </c>
      <c r="X757"/>
      <c r="AZ757">
        <v>88.375</v>
      </c>
    </row>
    <row r="758" spans="1:63" x14ac:dyDescent="0.35">
      <c r="A758" s="2" t="s">
        <v>137</v>
      </c>
      <c r="B758" s="31">
        <v>39973</v>
      </c>
      <c r="C758" s="60"/>
      <c r="D758" s="60"/>
      <c r="E758" s="11" t="s">
        <v>803</v>
      </c>
      <c r="R758">
        <v>3.5</v>
      </c>
      <c r="X758"/>
      <c r="AZ758">
        <v>23.5</v>
      </c>
      <c r="BK758">
        <v>5.5</v>
      </c>
    </row>
    <row r="759" spans="1:63" x14ac:dyDescent="0.35">
      <c r="A759" s="2" t="s">
        <v>137</v>
      </c>
      <c r="B759" s="31">
        <v>40000</v>
      </c>
      <c r="C759" s="60"/>
      <c r="D759" s="60"/>
      <c r="E759" s="11" t="s">
        <v>803</v>
      </c>
      <c r="R759">
        <v>4.625</v>
      </c>
      <c r="X759"/>
      <c r="AZ759">
        <v>24.625</v>
      </c>
      <c r="BK759">
        <v>8</v>
      </c>
    </row>
    <row r="760" spans="1:63" x14ac:dyDescent="0.35">
      <c r="A760" s="2" t="s">
        <v>137</v>
      </c>
      <c r="B760" s="31">
        <v>40031</v>
      </c>
      <c r="C760" s="60"/>
      <c r="D760" s="60"/>
      <c r="E760" s="11" t="s">
        <v>803</v>
      </c>
      <c r="X760"/>
      <c r="AZ760">
        <v>63.625</v>
      </c>
      <c r="BK760">
        <v>8.3333333333333304</v>
      </c>
    </row>
    <row r="761" spans="1:63" x14ac:dyDescent="0.35">
      <c r="A761" s="2" t="s">
        <v>137</v>
      </c>
      <c r="B761" s="31">
        <v>40039</v>
      </c>
      <c r="C761" s="60"/>
      <c r="D761" s="60"/>
      <c r="E761" s="11" t="s">
        <v>803</v>
      </c>
      <c r="X761"/>
      <c r="AZ761">
        <v>68.125</v>
      </c>
      <c r="BK761">
        <v>8.5</v>
      </c>
    </row>
    <row r="762" spans="1:63" x14ac:dyDescent="0.35">
      <c r="A762" s="2" t="s">
        <v>137</v>
      </c>
      <c r="B762" s="31">
        <v>40049</v>
      </c>
      <c r="C762" s="60"/>
      <c r="D762" s="60"/>
      <c r="E762" s="11" t="s">
        <v>803</v>
      </c>
      <c r="X762"/>
      <c r="AZ762">
        <v>71.212500000000006</v>
      </c>
      <c r="BK762">
        <v>8.5</v>
      </c>
    </row>
    <row r="763" spans="1:63" x14ac:dyDescent="0.35">
      <c r="A763" s="2" t="s">
        <v>137</v>
      </c>
      <c r="B763" s="31">
        <v>40070</v>
      </c>
      <c r="C763" s="60"/>
      <c r="D763" s="60"/>
      <c r="E763" s="11" t="s">
        <v>803</v>
      </c>
      <c r="R763">
        <v>8.5</v>
      </c>
      <c r="X763"/>
      <c r="AZ763">
        <v>83.625</v>
      </c>
    </row>
    <row r="764" spans="1:63" x14ac:dyDescent="0.35">
      <c r="A764" s="2" t="s">
        <v>137</v>
      </c>
      <c r="B764" s="31">
        <v>40087</v>
      </c>
      <c r="C764" s="60"/>
      <c r="D764" s="60"/>
      <c r="E764" s="11" t="s">
        <v>803</v>
      </c>
      <c r="X764"/>
      <c r="AZ764">
        <v>90.25</v>
      </c>
    </row>
    <row r="765" spans="1:63" x14ac:dyDescent="0.35">
      <c r="A765" s="2" t="s">
        <v>931</v>
      </c>
      <c r="B765" s="31">
        <v>39973</v>
      </c>
      <c r="C765" s="60"/>
      <c r="D765" s="60"/>
      <c r="E765" s="11" t="s">
        <v>863</v>
      </c>
      <c r="R765">
        <v>4.625</v>
      </c>
      <c r="X765"/>
      <c r="AZ765">
        <v>24.625</v>
      </c>
      <c r="BK765">
        <v>5.625</v>
      </c>
    </row>
    <row r="766" spans="1:63" x14ac:dyDescent="0.35">
      <c r="A766" s="2" t="s">
        <v>931</v>
      </c>
      <c r="B766" s="31">
        <v>40000</v>
      </c>
      <c r="C766" s="60"/>
      <c r="D766" s="60"/>
      <c r="E766" s="11" t="s">
        <v>863</v>
      </c>
      <c r="R766">
        <v>5.375</v>
      </c>
      <c r="X766"/>
      <c r="AZ766">
        <v>25.375</v>
      </c>
      <c r="BK766">
        <v>8.8874999999999993</v>
      </c>
    </row>
    <row r="767" spans="1:63" x14ac:dyDescent="0.35">
      <c r="A767" s="2" t="s">
        <v>931</v>
      </c>
      <c r="B767" s="31">
        <v>40031</v>
      </c>
      <c r="C767" s="60"/>
      <c r="D767" s="60"/>
      <c r="E767" s="11" t="s">
        <v>863</v>
      </c>
      <c r="X767"/>
      <c r="AZ767">
        <v>46</v>
      </c>
      <c r="BK767">
        <v>10.862500000000001</v>
      </c>
    </row>
    <row r="768" spans="1:63" x14ac:dyDescent="0.35">
      <c r="A768" s="2" t="s">
        <v>931</v>
      </c>
      <c r="B768" s="31">
        <v>40039</v>
      </c>
      <c r="C768" s="60"/>
      <c r="D768" s="60"/>
      <c r="E768" s="11" t="s">
        <v>863</v>
      </c>
      <c r="X768"/>
      <c r="AZ768">
        <v>54</v>
      </c>
      <c r="BK768">
        <v>11.237500000000001</v>
      </c>
    </row>
    <row r="769" spans="1:63" x14ac:dyDescent="0.35">
      <c r="A769" s="2" t="s">
        <v>931</v>
      </c>
      <c r="B769" s="31">
        <v>40049</v>
      </c>
      <c r="C769" s="60"/>
      <c r="D769" s="60"/>
      <c r="E769" s="11" t="s">
        <v>863</v>
      </c>
      <c r="X769"/>
      <c r="AZ769">
        <v>65.375</v>
      </c>
      <c r="BK769">
        <v>11.375</v>
      </c>
    </row>
    <row r="770" spans="1:63" x14ac:dyDescent="0.35">
      <c r="A770" s="2" t="s">
        <v>931</v>
      </c>
      <c r="B770" s="31">
        <v>40070</v>
      </c>
      <c r="C770" s="60"/>
      <c r="D770" s="60"/>
      <c r="E770" s="11" t="s">
        <v>863</v>
      </c>
      <c r="X770"/>
      <c r="AZ770">
        <v>83.25</v>
      </c>
      <c r="BK770">
        <v>11.375</v>
      </c>
    </row>
    <row r="771" spans="1:63" x14ac:dyDescent="0.35">
      <c r="A771" s="2" t="s">
        <v>931</v>
      </c>
      <c r="B771" s="31">
        <v>40087</v>
      </c>
      <c r="C771" s="60"/>
      <c r="D771" s="60"/>
      <c r="E771" s="11" t="s">
        <v>863</v>
      </c>
      <c r="X771"/>
      <c r="AZ771">
        <v>88.875</v>
      </c>
    </row>
    <row r="772" spans="1:63" x14ac:dyDescent="0.35">
      <c r="A772" s="2" t="s">
        <v>140</v>
      </c>
      <c r="B772" s="31">
        <v>39973</v>
      </c>
      <c r="C772" s="60"/>
      <c r="D772" s="60"/>
      <c r="E772" s="11" t="s">
        <v>804</v>
      </c>
      <c r="R772">
        <v>3.625</v>
      </c>
      <c r="X772"/>
      <c r="AZ772">
        <v>23.75</v>
      </c>
      <c r="BK772">
        <v>6</v>
      </c>
    </row>
    <row r="773" spans="1:63" x14ac:dyDescent="0.35">
      <c r="A773" s="2" t="s">
        <v>140</v>
      </c>
      <c r="B773" s="31">
        <v>40000</v>
      </c>
      <c r="C773" s="60"/>
      <c r="D773" s="60"/>
      <c r="E773" s="11" t="s">
        <v>804</v>
      </c>
      <c r="R773">
        <v>5</v>
      </c>
      <c r="X773"/>
      <c r="AZ773">
        <v>25</v>
      </c>
      <c r="BK773">
        <v>7.8875000000000002</v>
      </c>
    </row>
    <row r="774" spans="1:63" x14ac:dyDescent="0.35">
      <c r="A774" s="2" t="s">
        <v>140</v>
      </c>
      <c r="B774" s="31">
        <v>40031</v>
      </c>
      <c r="C774" s="60"/>
      <c r="D774" s="60"/>
      <c r="E774" s="11" t="s">
        <v>804</v>
      </c>
      <c r="X774"/>
      <c r="AZ774">
        <v>62.024999999999999</v>
      </c>
      <c r="BK774">
        <v>8.25</v>
      </c>
    </row>
    <row r="775" spans="1:63" x14ac:dyDescent="0.35">
      <c r="A775" s="2" t="s">
        <v>140</v>
      </c>
      <c r="B775" s="31">
        <v>40039</v>
      </c>
      <c r="C775" s="60"/>
      <c r="D775" s="60"/>
      <c r="E775" s="11" t="s">
        <v>804</v>
      </c>
      <c r="X775"/>
      <c r="AZ775">
        <v>67.474999999999994</v>
      </c>
      <c r="BK775">
        <v>8.3333333333333304</v>
      </c>
    </row>
    <row r="776" spans="1:63" x14ac:dyDescent="0.35">
      <c r="A776" s="2" t="s">
        <v>140</v>
      </c>
      <c r="B776" s="31">
        <v>40049</v>
      </c>
      <c r="C776" s="60"/>
      <c r="D776" s="60"/>
      <c r="E776" s="11" t="s">
        <v>804</v>
      </c>
      <c r="X776"/>
      <c r="AZ776">
        <v>75.0625</v>
      </c>
      <c r="BK776">
        <v>8.3333333333333304</v>
      </c>
    </row>
    <row r="777" spans="1:63" x14ac:dyDescent="0.35">
      <c r="A777" s="2" t="s">
        <v>140</v>
      </c>
      <c r="B777" s="31">
        <v>40070</v>
      </c>
      <c r="C777" s="60"/>
      <c r="D777" s="60"/>
      <c r="E777" s="11" t="s">
        <v>804</v>
      </c>
      <c r="X777"/>
      <c r="AZ777">
        <v>84.375</v>
      </c>
      <c r="BK777">
        <v>8.6666666666666696</v>
      </c>
    </row>
    <row r="778" spans="1:63" x14ac:dyDescent="0.35">
      <c r="A778" s="2" t="s">
        <v>140</v>
      </c>
      <c r="B778" s="31">
        <v>40087</v>
      </c>
      <c r="C778" s="60"/>
      <c r="D778" s="60"/>
      <c r="E778" s="11" t="s">
        <v>804</v>
      </c>
      <c r="X778"/>
      <c r="AZ778">
        <v>89.125</v>
      </c>
    </row>
    <row r="779" spans="1:63" x14ac:dyDescent="0.35">
      <c r="A779" s="2" t="s">
        <v>143</v>
      </c>
      <c r="B779" s="31">
        <v>39973</v>
      </c>
      <c r="C779" s="60"/>
      <c r="D779" s="60"/>
      <c r="E779" s="11" t="s">
        <v>778</v>
      </c>
      <c r="R779">
        <v>2.75</v>
      </c>
      <c r="X779"/>
      <c r="AZ779">
        <v>22.75</v>
      </c>
      <c r="BK779">
        <v>6.625</v>
      </c>
    </row>
    <row r="780" spans="1:63" x14ac:dyDescent="0.35">
      <c r="A780" s="2" t="s">
        <v>143</v>
      </c>
      <c r="B780" s="31">
        <v>40000</v>
      </c>
      <c r="C780" s="60"/>
      <c r="D780" s="60"/>
      <c r="E780" s="11" t="s">
        <v>778</v>
      </c>
      <c r="R780">
        <v>3</v>
      </c>
      <c r="X780"/>
      <c r="AZ780">
        <v>23</v>
      </c>
      <c r="BK780">
        <v>8.125</v>
      </c>
    </row>
    <row r="781" spans="1:63" x14ac:dyDescent="0.35">
      <c r="A781" s="2" t="s">
        <v>143</v>
      </c>
      <c r="B781" s="31">
        <v>40031</v>
      </c>
      <c r="C781" s="60"/>
      <c r="D781" s="60"/>
      <c r="E781" s="11" t="s">
        <v>778</v>
      </c>
      <c r="X781"/>
      <c r="AZ781">
        <v>72.525000000000006</v>
      </c>
      <c r="BK781">
        <v>8.6666666666666696</v>
      </c>
    </row>
    <row r="782" spans="1:63" x14ac:dyDescent="0.35">
      <c r="A782" s="2" t="s">
        <v>143</v>
      </c>
      <c r="B782" s="31">
        <v>40039</v>
      </c>
      <c r="C782" s="60"/>
      <c r="D782" s="60"/>
      <c r="E782" s="11" t="s">
        <v>778</v>
      </c>
      <c r="X782"/>
      <c r="AZ782">
        <v>77.2</v>
      </c>
      <c r="BK782">
        <v>9</v>
      </c>
    </row>
    <row r="783" spans="1:63" x14ac:dyDescent="0.35">
      <c r="A783" s="2" t="s">
        <v>143</v>
      </c>
      <c r="B783" s="31">
        <v>40049</v>
      </c>
      <c r="C783" s="60"/>
      <c r="D783" s="60"/>
      <c r="E783" s="11" t="s">
        <v>778</v>
      </c>
      <c r="X783"/>
      <c r="AZ783">
        <v>84.75</v>
      </c>
      <c r="BK783">
        <v>9</v>
      </c>
    </row>
    <row r="784" spans="1:63" x14ac:dyDescent="0.35">
      <c r="A784" s="2" t="s">
        <v>143</v>
      </c>
      <c r="B784" s="31">
        <v>40070</v>
      </c>
      <c r="C784" s="60"/>
      <c r="D784" s="60"/>
      <c r="E784" s="11" t="s">
        <v>778</v>
      </c>
      <c r="X784"/>
      <c r="AZ784">
        <v>88.875</v>
      </c>
    </row>
    <row r="785" spans="1:63" x14ac:dyDescent="0.35">
      <c r="A785" s="2" t="s">
        <v>143</v>
      </c>
      <c r="B785" s="31">
        <v>40087</v>
      </c>
      <c r="C785" s="60"/>
      <c r="D785" s="60"/>
      <c r="E785" s="11" t="s">
        <v>778</v>
      </c>
      <c r="X785"/>
      <c r="AZ785">
        <v>92.3333333333333</v>
      </c>
    </row>
    <row r="786" spans="1:63" x14ac:dyDescent="0.35">
      <c r="A786" s="2" t="s">
        <v>146</v>
      </c>
      <c r="B786" s="31">
        <v>39973</v>
      </c>
      <c r="C786" s="60"/>
      <c r="D786" s="60"/>
      <c r="E786" s="11" t="s">
        <v>805</v>
      </c>
      <c r="R786">
        <v>3.875</v>
      </c>
      <c r="X786"/>
      <c r="AZ786">
        <v>23.875</v>
      </c>
      <c r="BK786">
        <v>5.875</v>
      </c>
    </row>
    <row r="787" spans="1:63" x14ac:dyDescent="0.35">
      <c r="A787" s="2" t="s">
        <v>146</v>
      </c>
      <c r="B787" s="31">
        <v>40000</v>
      </c>
      <c r="C787" s="60"/>
      <c r="D787" s="60"/>
      <c r="E787" s="11" t="s">
        <v>805</v>
      </c>
      <c r="R787">
        <v>4.1666666666666696</v>
      </c>
      <c r="X787"/>
      <c r="AZ787">
        <v>24.1666666666667</v>
      </c>
      <c r="BK787">
        <v>8.7833333333333297</v>
      </c>
    </row>
    <row r="788" spans="1:63" x14ac:dyDescent="0.35">
      <c r="A788" s="2" t="s">
        <v>146</v>
      </c>
      <c r="B788" s="31">
        <v>40031</v>
      </c>
      <c r="C788" s="60"/>
      <c r="D788" s="60"/>
      <c r="E788" s="11" t="s">
        <v>805</v>
      </c>
      <c r="X788"/>
      <c r="AZ788">
        <v>55</v>
      </c>
      <c r="BK788">
        <v>10</v>
      </c>
    </row>
    <row r="789" spans="1:63" x14ac:dyDescent="0.35">
      <c r="A789" s="2" t="s">
        <v>146</v>
      </c>
      <c r="B789" s="31">
        <v>40039</v>
      </c>
      <c r="C789" s="60"/>
      <c r="D789" s="60"/>
      <c r="E789" s="11" t="s">
        <v>805</v>
      </c>
      <c r="X789"/>
      <c r="AZ789">
        <v>64.875</v>
      </c>
      <c r="BK789">
        <v>10</v>
      </c>
    </row>
    <row r="790" spans="1:63" x14ac:dyDescent="0.35">
      <c r="A790" s="2" t="s">
        <v>146</v>
      </c>
      <c r="B790" s="31">
        <v>40049</v>
      </c>
      <c r="C790" s="60"/>
      <c r="D790" s="60"/>
      <c r="E790" s="11" t="s">
        <v>805</v>
      </c>
      <c r="X790"/>
      <c r="AZ790">
        <v>71.875</v>
      </c>
      <c r="BK790">
        <v>10</v>
      </c>
    </row>
    <row r="791" spans="1:63" x14ac:dyDescent="0.35">
      <c r="A791" s="2" t="s">
        <v>146</v>
      </c>
      <c r="B791" s="31">
        <v>40070</v>
      </c>
      <c r="C791" s="60"/>
      <c r="D791" s="60"/>
      <c r="E791" s="11" t="s">
        <v>805</v>
      </c>
      <c r="R791">
        <v>9</v>
      </c>
      <c r="X791"/>
      <c r="AZ791">
        <v>85.125</v>
      </c>
    </row>
    <row r="792" spans="1:63" x14ac:dyDescent="0.35">
      <c r="A792" s="2" t="s">
        <v>146</v>
      </c>
      <c r="B792" s="31">
        <v>40087</v>
      </c>
      <c r="C792" s="60"/>
      <c r="D792" s="60"/>
      <c r="E792" s="11" t="s">
        <v>805</v>
      </c>
      <c r="X792"/>
      <c r="AZ792">
        <v>89.1666666666667</v>
      </c>
    </row>
    <row r="793" spans="1:63" x14ac:dyDescent="0.35">
      <c r="A793" s="2" t="s">
        <v>149</v>
      </c>
      <c r="B793" s="31">
        <v>39973</v>
      </c>
      <c r="C793" s="60"/>
      <c r="D793" s="60"/>
      <c r="E793" s="11" t="s">
        <v>757</v>
      </c>
      <c r="R793">
        <v>3.875</v>
      </c>
      <c r="X793"/>
      <c r="AZ793">
        <v>23.875</v>
      </c>
      <c r="BK793">
        <v>5.9375</v>
      </c>
    </row>
    <row r="794" spans="1:63" x14ac:dyDescent="0.35">
      <c r="A794" s="2" t="s">
        <v>149</v>
      </c>
      <c r="B794" s="31">
        <v>40000</v>
      </c>
      <c r="C794" s="60"/>
      <c r="D794" s="60"/>
      <c r="E794" s="11" t="s">
        <v>757</v>
      </c>
      <c r="R794">
        <v>4.5</v>
      </c>
      <c r="X794"/>
      <c r="AZ794">
        <v>24.5</v>
      </c>
      <c r="BK794">
        <v>8.2375000000000007</v>
      </c>
    </row>
    <row r="795" spans="1:63" x14ac:dyDescent="0.35">
      <c r="A795" s="2" t="s">
        <v>149</v>
      </c>
      <c r="B795" s="31">
        <v>40031</v>
      </c>
      <c r="C795" s="60"/>
      <c r="D795" s="60"/>
      <c r="E795" s="11" t="s">
        <v>757</v>
      </c>
      <c r="X795"/>
      <c r="AZ795">
        <v>61.375</v>
      </c>
      <c r="BK795">
        <v>9</v>
      </c>
    </row>
    <row r="796" spans="1:63" x14ac:dyDescent="0.35">
      <c r="A796" s="2" t="s">
        <v>149</v>
      </c>
      <c r="B796" s="31">
        <v>40039</v>
      </c>
      <c r="C796" s="60"/>
      <c r="D796" s="60"/>
      <c r="E796" s="11" t="s">
        <v>757</v>
      </c>
      <c r="X796"/>
      <c r="AZ796">
        <v>67</v>
      </c>
      <c r="BK796">
        <v>9</v>
      </c>
    </row>
    <row r="797" spans="1:63" x14ac:dyDescent="0.35">
      <c r="A797" s="2" t="s">
        <v>149</v>
      </c>
      <c r="B797" s="31">
        <v>40049</v>
      </c>
      <c r="C797" s="60"/>
      <c r="D797" s="60"/>
      <c r="E797" s="11" t="s">
        <v>757</v>
      </c>
      <c r="X797"/>
      <c r="AZ797">
        <v>73.875</v>
      </c>
      <c r="BK797">
        <v>9</v>
      </c>
    </row>
    <row r="798" spans="1:63" x14ac:dyDescent="0.35">
      <c r="A798" s="2" t="s">
        <v>149</v>
      </c>
      <c r="B798" s="31">
        <v>40070</v>
      </c>
      <c r="C798" s="60"/>
      <c r="D798" s="60"/>
      <c r="E798" s="11" t="s">
        <v>757</v>
      </c>
      <c r="X798"/>
      <c r="AZ798">
        <v>84.25</v>
      </c>
      <c r="BK798">
        <v>9</v>
      </c>
    </row>
    <row r="799" spans="1:63" x14ac:dyDescent="0.35">
      <c r="A799" s="2" t="s">
        <v>149</v>
      </c>
      <c r="B799" s="31">
        <v>40087</v>
      </c>
      <c r="C799" s="60"/>
      <c r="D799" s="60"/>
      <c r="E799" s="11" t="s">
        <v>757</v>
      </c>
      <c r="X799"/>
      <c r="AZ799">
        <v>91.25</v>
      </c>
    </row>
    <row r="800" spans="1:63" x14ac:dyDescent="0.35">
      <c r="A800" s="2" t="s">
        <v>152</v>
      </c>
      <c r="B800" s="31">
        <v>39973</v>
      </c>
      <c r="C800" s="60"/>
      <c r="D800" s="60"/>
      <c r="E800" s="11" t="s">
        <v>806</v>
      </c>
      <c r="R800">
        <v>2.875</v>
      </c>
      <c r="X800"/>
      <c r="AZ800">
        <v>22.875</v>
      </c>
      <c r="BK800">
        <v>6</v>
      </c>
    </row>
    <row r="801" spans="1:63" x14ac:dyDescent="0.35">
      <c r="A801" s="2" t="s">
        <v>152</v>
      </c>
      <c r="B801" s="31">
        <v>40000</v>
      </c>
      <c r="C801" s="60"/>
      <c r="D801" s="60"/>
      <c r="E801" s="11" t="s">
        <v>806</v>
      </c>
      <c r="R801">
        <v>4.625</v>
      </c>
      <c r="X801"/>
      <c r="AZ801">
        <v>24.625</v>
      </c>
      <c r="BK801">
        <v>8.7750000000000004</v>
      </c>
    </row>
    <row r="802" spans="1:63" x14ac:dyDescent="0.35">
      <c r="A802" s="2" t="s">
        <v>152</v>
      </c>
      <c r="B802" s="31">
        <v>40031</v>
      </c>
      <c r="C802" s="60"/>
      <c r="D802" s="60"/>
      <c r="E802" s="11" t="s">
        <v>806</v>
      </c>
      <c r="X802"/>
      <c r="AZ802">
        <v>37.375</v>
      </c>
      <c r="BK802">
        <v>9.7874999999999996</v>
      </c>
    </row>
    <row r="803" spans="1:63" x14ac:dyDescent="0.35">
      <c r="A803" s="2" t="s">
        <v>152</v>
      </c>
      <c r="B803" s="31">
        <v>40039</v>
      </c>
      <c r="C803" s="60"/>
      <c r="D803" s="60"/>
      <c r="E803" s="11" t="s">
        <v>806</v>
      </c>
      <c r="X803"/>
      <c r="AZ803">
        <v>43.75</v>
      </c>
      <c r="BK803">
        <v>10.025</v>
      </c>
    </row>
    <row r="804" spans="1:63" x14ac:dyDescent="0.35">
      <c r="A804" s="2" t="s">
        <v>152</v>
      </c>
      <c r="B804" s="31">
        <v>40049</v>
      </c>
      <c r="C804" s="60"/>
      <c r="D804" s="60"/>
      <c r="E804" s="11" t="s">
        <v>806</v>
      </c>
      <c r="X804"/>
      <c r="AZ804">
        <v>53.5</v>
      </c>
      <c r="BK804">
        <v>10.25</v>
      </c>
    </row>
    <row r="805" spans="1:63" x14ac:dyDescent="0.35">
      <c r="A805" s="2" t="s">
        <v>152</v>
      </c>
      <c r="B805" s="31">
        <v>40070</v>
      </c>
      <c r="C805" s="60"/>
      <c r="D805" s="60"/>
      <c r="E805" s="11" t="s">
        <v>806</v>
      </c>
      <c r="X805"/>
      <c r="AZ805">
        <v>67.9375</v>
      </c>
      <c r="BK805">
        <v>10.5</v>
      </c>
    </row>
    <row r="806" spans="1:63" x14ac:dyDescent="0.35">
      <c r="A806" s="2" t="s">
        <v>152</v>
      </c>
      <c r="B806" s="31">
        <v>40087</v>
      </c>
      <c r="C806" s="60"/>
      <c r="D806" s="60"/>
      <c r="E806" s="11" t="s">
        <v>806</v>
      </c>
      <c r="X806"/>
      <c r="AZ806">
        <v>83.142857142857096</v>
      </c>
    </row>
    <row r="807" spans="1:63" x14ac:dyDescent="0.35">
      <c r="A807" s="2" t="s">
        <v>157</v>
      </c>
      <c r="B807" s="31">
        <v>39973</v>
      </c>
      <c r="C807" s="60"/>
      <c r="D807" s="60"/>
      <c r="E807" s="11" t="s">
        <v>807</v>
      </c>
      <c r="R807">
        <v>5.5</v>
      </c>
      <c r="X807"/>
      <c r="AZ807">
        <v>25.5</v>
      </c>
      <c r="BK807">
        <v>5.625</v>
      </c>
    </row>
    <row r="808" spans="1:63" x14ac:dyDescent="0.35">
      <c r="A808" s="2" t="s">
        <v>157</v>
      </c>
      <c r="B808" s="31">
        <v>40000</v>
      </c>
      <c r="C808" s="60"/>
      <c r="D808" s="60"/>
      <c r="E808" s="11" t="s">
        <v>807</v>
      </c>
      <c r="R808">
        <v>5.8571428571428603</v>
      </c>
      <c r="X808"/>
      <c r="AZ808">
        <v>25.8571428571429</v>
      </c>
      <c r="BK808">
        <v>7.6571428571428601</v>
      </c>
    </row>
    <row r="809" spans="1:63" x14ac:dyDescent="0.35">
      <c r="A809" s="2" t="s">
        <v>157</v>
      </c>
      <c r="B809" s="31">
        <v>40031</v>
      </c>
      <c r="C809" s="60"/>
      <c r="D809" s="60"/>
      <c r="E809" s="11" t="s">
        <v>807</v>
      </c>
      <c r="X809"/>
      <c r="AZ809">
        <v>30.5</v>
      </c>
      <c r="BK809">
        <v>10.64</v>
      </c>
    </row>
    <row r="810" spans="1:63" x14ac:dyDescent="0.35">
      <c r="A810" s="2" t="s">
        <v>157</v>
      </c>
      <c r="B810" s="31">
        <v>40039</v>
      </c>
      <c r="C810" s="60"/>
      <c r="D810" s="60"/>
      <c r="E810" s="11" t="s">
        <v>807</v>
      </c>
      <c r="X810"/>
      <c r="AZ810">
        <v>30.8333333333333</v>
      </c>
      <c r="BK810">
        <v>11.38</v>
      </c>
    </row>
    <row r="811" spans="1:63" x14ac:dyDescent="0.35">
      <c r="A811" s="2" t="s">
        <v>157</v>
      </c>
      <c r="B811" s="31">
        <v>40049</v>
      </c>
      <c r="C811" s="60"/>
      <c r="D811" s="60"/>
      <c r="E811" s="11" t="s">
        <v>807</v>
      </c>
      <c r="X811"/>
      <c r="AZ811">
        <v>31.571428571428601</v>
      </c>
      <c r="BK811">
        <v>12.175000000000001</v>
      </c>
    </row>
    <row r="812" spans="1:63" x14ac:dyDescent="0.35">
      <c r="A812" s="2" t="s">
        <v>157</v>
      </c>
      <c r="B812" s="31">
        <v>40070</v>
      </c>
      <c r="C812" s="60"/>
      <c r="D812" s="60"/>
      <c r="E812" s="11" t="s">
        <v>807</v>
      </c>
      <c r="X812"/>
      <c r="AZ812">
        <v>32.428571428571402</v>
      </c>
      <c r="BK812">
        <v>14.36</v>
      </c>
    </row>
    <row r="813" spans="1:63" x14ac:dyDescent="0.35">
      <c r="A813" s="2" t="s">
        <v>157</v>
      </c>
      <c r="B813" s="31">
        <v>40087</v>
      </c>
      <c r="C813" s="60"/>
      <c r="D813" s="60"/>
      <c r="E813" s="11" t="s">
        <v>807</v>
      </c>
      <c r="X813"/>
      <c r="AZ813">
        <v>39.571428571428598</v>
      </c>
    </row>
    <row r="814" spans="1:63" x14ac:dyDescent="0.35">
      <c r="A814" s="2" t="s">
        <v>160</v>
      </c>
      <c r="B814" s="31">
        <v>39973</v>
      </c>
      <c r="C814" s="60"/>
      <c r="D814" s="60"/>
      <c r="E814" s="11" t="s">
        <v>808</v>
      </c>
      <c r="R814">
        <v>4.375</v>
      </c>
      <c r="X814"/>
      <c r="AZ814">
        <v>24.375</v>
      </c>
      <c r="BK814">
        <v>6.25</v>
      </c>
    </row>
    <row r="815" spans="1:63" x14ac:dyDescent="0.35">
      <c r="A815" s="2" t="s">
        <v>160</v>
      </c>
      <c r="B815" s="31">
        <v>40000</v>
      </c>
      <c r="C815" s="60"/>
      <c r="D815" s="60"/>
      <c r="E815" s="11" t="s">
        <v>808</v>
      </c>
      <c r="R815">
        <v>4.375</v>
      </c>
      <c r="X815"/>
      <c r="AZ815">
        <v>24.375</v>
      </c>
      <c r="BK815">
        <v>9.0374999999999996</v>
      </c>
    </row>
    <row r="816" spans="1:63" x14ac:dyDescent="0.35">
      <c r="A816" s="2" t="s">
        <v>160</v>
      </c>
      <c r="B816" s="31">
        <v>40031</v>
      </c>
      <c r="C816" s="60"/>
      <c r="D816" s="60"/>
      <c r="E816" s="11" t="s">
        <v>808</v>
      </c>
      <c r="X816"/>
      <c r="AZ816">
        <v>66.3</v>
      </c>
      <c r="BK816">
        <v>9.5</v>
      </c>
    </row>
    <row r="817" spans="1:63" x14ac:dyDescent="0.35">
      <c r="A817" s="2" t="s">
        <v>160</v>
      </c>
      <c r="B817" s="31">
        <v>40039</v>
      </c>
      <c r="C817" s="60"/>
      <c r="D817" s="60"/>
      <c r="E817" s="11" t="s">
        <v>808</v>
      </c>
      <c r="X817"/>
      <c r="AZ817">
        <v>72.125</v>
      </c>
      <c r="BK817">
        <v>9.6666666666666696</v>
      </c>
    </row>
    <row r="818" spans="1:63" x14ac:dyDescent="0.35">
      <c r="A818" s="2" t="s">
        <v>160</v>
      </c>
      <c r="B818" s="31">
        <v>40049</v>
      </c>
      <c r="C818" s="60"/>
      <c r="D818" s="60"/>
      <c r="E818" s="11" t="s">
        <v>808</v>
      </c>
      <c r="X818"/>
      <c r="AZ818">
        <v>80.75</v>
      </c>
      <c r="BK818">
        <v>9.6666666666666696</v>
      </c>
    </row>
    <row r="819" spans="1:63" x14ac:dyDescent="0.35">
      <c r="A819" s="2" t="s">
        <v>160</v>
      </c>
      <c r="B819" s="31">
        <v>40070</v>
      </c>
      <c r="C819" s="60"/>
      <c r="D819" s="60"/>
      <c r="E819" s="11" t="s">
        <v>808</v>
      </c>
      <c r="X819"/>
      <c r="AZ819">
        <v>85.375</v>
      </c>
    </row>
    <row r="820" spans="1:63" x14ac:dyDescent="0.35">
      <c r="A820" s="2" t="s">
        <v>160</v>
      </c>
      <c r="B820" s="31">
        <v>40087</v>
      </c>
      <c r="C820" s="60"/>
      <c r="D820" s="60"/>
      <c r="E820" s="11" t="s">
        <v>808</v>
      </c>
      <c r="X820"/>
      <c r="AZ820">
        <v>92</v>
      </c>
    </row>
    <row r="821" spans="1:63" x14ac:dyDescent="0.35">
      <c r="A821" s="2" t="s">
        <v>163</v>
      </c>
      <c r="B821" s="31">
        <v>39973</v>
      </c>
      <c r="C821" s="60"/>
      <c r="D821" s="60"/>
      <c r="E821" s="11" t="s">
        <v>809</v>
      </c>
      <c r="R821">
        <v>3</v>
      </c>
      <c r="X821"/>
      <c r="AZ821">
        <v>23</v>
      </c>
      <c r="BK821">
        <v>6.4375</v>
      </c>
    </row>
    <row r="822" spans="1:63" x14ac:dyDescent="0.35">
      <c r="A822" s="2" t="s">
        <v>163</v>
      </c>
      <c r="B822" s="31">
        <v>40000</v>
      </c>
      <c r="C822" s="60"/>
      <c r="D822" s="60"/>
      <c r="E822" s="11" t="s">
        <v>809</v>
      </c>
      <c r="R822">
        <v>3.625</v>
      </c>
      <c r="X822"/>
      <c r="AZ822">
        <v>23.625</v>
      </c>
      <c r="BK822">
        <v>8.4250000000000007</v>
      </c>
    </row>
    <row r="823" spans="1:63" x14ac:dyDescent="0.35">
      <c r="A823" s="2" t="s">
        <v>163</v>
      </c>
      <c r="B823" s="31">
        <v>40031</v>
      </c>
      <c r="C823" s="60"/>
      <c r="D823" s="60"/>
      <c r="E823" s="11" t="s">
        <v>809</v>
      </c>
      <c r="X823"/>
      <c r="AZ823">
        <v>67.174999999999997</v>
      </c>
      <c r="BK823">
        <v>8.5</v>
      </c>
    </row>
    <row r="824" spans="1:63" x14ac:dyDescent="0.35">
      <c r="A824" s="2" t="s">
        <v>163</v>
      </c>
      <c r="B824" s="31">
        <v>40039</v>
      </c>
      <c r="C824" s="60"/>
      <c r="D824" s="60"/>
      <c r="E824" s="11" t="s">
        <v>809</v>
      </c>
      <c r="X824"/>
      <c r="AZ824">
        <v>71.7</v>
      </c>
      <c r="BK824">
        <v>8.5</v>
      </c>
    </row>
    <row r="825" spans="1:63" x14ac:dyDescent="0.35">
      <c r="A825" s="2" t="s">
        <v>163</v>
      </c>
      <c r="B825" s="31">
        <v>40049</v>
      </c>
      <c r="C825" s="60"/>
      <c r="D825" s="60"/>
      <c r="E825" s="11" t="s">
        <v>809</v>
      </c>
      <c r="X825"/>
      <c r="AZ825">
        <v>82.125</v>
      </c>
      <c r="BK825">
        <v>8.5</v>
      </c>
    </row>
    <row r="826" spans="1:63" x14ac:dyDescent="0.35">
      <c r="A826" s="2" t="s">
        <v>163</v>
      </c>
      <c r="B826" s="31">
        <v>40070</v>
      </c>
      <c r="C826" s="60"/>
      <c r="D826" s="60"/>
      <c r="E826" s="11" t="s">
        <v>809</v>
      </c>
      <c r="X826"/>
      <c r="AZ826">
        <v>86.25</v>
      </c>
      <c r="BK826">
        <v>8.8571428571428594</v>
      </c>
    </row>
    <row r="827" spans="1:63" x14ac:dyDescent="0.35">
      <c r="A827" s="2" t="s">
        <v>163</v>
      </c>
      <c r="B827" s="31">
        <v>40087</v>
      </c>
      <c r="C827" s="60"/>
      <c r="D827" s="60"/>
      <c r="E827" s="11" t="s">
        <v>809</v>
      </c>
      <c r="X827"/>
      <c r="AZ827">
        <v>92</v>
      </c>
    </row>
    <row r="828" spans="1:63" x14ac:dyDescent="0.35">
      <c r="A828" s="2" t="s">
        <v>166</v>
      </c>
      <c r="B828" s="31">
        <v>39973</v>
      </c>
      <c r="C828" s="60"/>
      <c r="D828" s="60"/>
      <c r="E828" s="11" t="s">
        <v>810</v>
      </c>
      <c r="R828">
        <v>6.125</v>
      </c>
      <c r="X828"/>
      <c r="AZ828">
        <v>25.428571428571399</v>
      </c>
      <c r="BK828">
        <v>5.5625</v>
      </c>
    </row>
    <row r="829" spans="1:63" x14ac:dyDescent="0.35">
      <c r="A829" s="2" t="s">
        <v>166</v>
      </c>
      <c r="B829" s="31">
        <v>40000</v>
      </c>
      <c r="C829" s="60"/>
      <c r="D829" s="60"/>
      <c r="E829" s="11" t="s">
        <v>810</v>
      </c>
      <c r="R829">
        <v>4.5</v>
      </c>
      <c r="X829"/>
      <c r="AZ829">
        <v>24.5</v>
      </c>
      <c r="BK829">
        <v>8.0749999999999993</v>
      </c>
    </row>
    <row r="830" spans="1:63" x14ac:dyDescent="0.35">
      <c r="A830" s="2" t="s">
        <v>166</v>
      </c>
      <c r="B830" s="31">
        <v>40031</v>
      </c>
      <c r="C830" s="60"/>
      <c r="D830" s="60"/>
      <c r="E830" s="11" t="s">
        <v>810</v>
      </c>
      <c r="X830"/>
      <c r="AZ830">
        <v>31.75</v>
      </c>
      <c r="BK830">
        <v>10.828571428571401</v>
      </c>
    </row>
    <row r="831" spans="1:63" x14ac:dyDescent="0.35">
      <c r="A831" s="2" t="s">
        <v>166</v>
      </c>
      <c r="B831" s="31">
        <v>40039</v>
      </c>
      <c r="C831" s="60"/>
      <c r="D831" s="60"/>
      <c r="E831" s="11" t="s">
        <v>810</v>
      </c>
      <c r="X831"/>
      <c r="AZ831">
        <v>33.375</v>
      </c>
      <c r="BK831">
        <v>11.775</v>
      </c>
    </row>
    <row r="832" spans="1:63" x14ac:dyDescent="0.35">
      <c r="A832" s="2" t="s">
        <v>166</v>
      </c>
      <c r="B832" s="31">
        <v>40049</v>
      </c>
      <c r="C832" s="60"/>
      <c r="D832" s="60"/>
      <c r="E832" s="11" t="s">
        <v>810</v>
      </c>
      <c r="X832"/>
      <c r="AZ832">
        <v>39.625</v>
      </c>
      <c r="BK832">
        <v>13</v>
      </c>
    </row>
    <row r="833" spans="1:63" x14ac:dyDescent="0.35">
      <c r="A833" s="2" t="s">
        <v>166</v>
      </c>
      <c r="B833" s="31">
        <v>40070</v>
      </c>
      <c r="C833" s="60"/>
      <c r="D833" s="60"/>
      <c r="E833" s="11" t="s">
        <v>810</v>
      </c>
      <c r="X833"/>
      <c r="AZ833">
        <v>63.866666666666703</v>
      </c>
      <c r="BK833">
        <v>14.1666666666667</v>
      </c>
    </row>
    <row r="834" spans="1:63" x14ac:dyDescent="0.35">
      <c r="A834" s="2" t="s">
        <v>166</v>
      </c>
      <c r="B834" s="31">
        <v>40087</v>
      </c>
      <c r="C834" s="60"/>
      <c r="D834" s="60"/>
      <c r="E834" s="11" t="s">
        <v>810</v>
      </c>
      <c r="X834"/>
      <c r="AZ834">
        <v>73</v>
      </c>
    </row>
    <row r="835" spans="1:63" x14ac:dyDescent="0.35">
      <c r="A835" s="2" t="s">
        <v>169</v>
      </c>
      <c r="B835" s="31">
        <v>39973</v>
      </c>
      <c r="C835" s="60"/>
      <c r="D835" s="60"/>
      <c r="E835" s="11" t="s">
        <v>811</v>
      </c>
      <c r="R835">
        <v>5.875</v>
      </c>
      <c r="X835"/>
      <c r="AZ835">
        <v>25.875</v>
      </c>
      <c r="BK835">
        <v>5.6875</v>
      </c>
    </row>
    <row r="836" spans="1:63" x14ac:dyDescent="0.35">
      <c r="A836" s="2" t="s">
        <v>169</v>
      </c>
      <c r="B836" s="31">
        <v>40000</v>
      </c>
      <c r="C836" s="60"/>
      <c r="D836" s="60"/>
      <c r="E836" s="11" t="s">
        <v>811</v>
      </c>
      <c r="R836">
        <v>5.25</v>
      </c>
      <c r="X836"/>
      <c r="AZ836">
        <v>25.25</v>
      </c>
      <c r="BK836">
        <v>7.9249999999999998</v>
      </c>
    </row>
    <row r="837" spans="1:63" x14ac:dyDescent="0.35">
      <c r="A837" s="2" t="s">
        <v>169</v>
      </c>
      <c r="B837" s="31">
        <v>40031</v>
      </c>
      <c r="C837" s="60"/>
      <c r="D837" s="60"/>
      <c r="E837" s="11" t="s">
        <v>811</v>
      </c>
      <c r="X837"/>
      <c r="AZ837">
        <v>55.5</v>
      </c>
      <c r="BK837">
        <v>8.8333333333333304</v>
      </c>
    </row>
    <row r="838" spans="1:63" x14ac:dyDescent="0.35">
      <c r="A838" s="2" t="s">
        <v>169</v>
      </c>
      <c r="B838" s="31">
        <v>40039</v>
      </c>
      <c r="C838" s="60"/>
      <c r="D838" s="60"/>
      <c r="E838" s="11" t="s">
        <v>811</v>
      </c>
      <c r="X838"/>
      <c r="AZ838">
        <v>65.875</v>
      </c>
      <c r="BK838">
        <v>8.8333333333333304</v>
      </c>
    </row>
    <row r="839" spans="1:63" x14ac:dyDescent="0.35">
      <c r="A839" s="2" t="s">
        <v>169</v>
      </c>
      <c r="B839" s="31">
        <v>40049</v>
      </c>
      <c r="C839" s="60"/>
      <c r="D839" s="60"/>
      <c r="E839" s="11" t="s">
        <v>811</v>
      </c>
      <c r="X839"/>
      <c r="AZ839">
        <v>73.962500000000006</v>
      </c>
      <c r="BK839">
        <v>9.1666666666666696</v>
      </c>
    </row>
    <row r="840" spans="1:63" x14ac:dyDescent="0.35">
      <c r="A840" s="2" t="s">
        <v>169</v>
      </c>
      <c r="B840" s="31">
        <v>40070</v>
      </c>
      <c r="C840" s="60"/>
      <c r="D840" s="60"/>
      <c r="E840" s="11" t="s">
        <v>811</v>
      </c>
      <c r="X840"/>
      <c r="AZ840">
        <v>86.285714285714306</v>
      </c>
      <c r="BK840">
        <v>9.75</v>
      </c>
    </row>
    <row r="841" spans="1:63" x14ac:dyDescent="0.35">
      <c r="A841" s="2" t="s">
        <v>169</v>
      </c>
      <c r="B841" s="31">
        <v>40087</v>
      </c>
      <c r="C841" s="60"/>
      <c r="D841" s="60"/>
      <c r="E841" s="11" t="s">
        <v>811</v>
      </c>
      <c r="X841"/>
      <c r="AZ841">
        <v>91.285714285714306</v>
      </c>
    </row>
    <row r="842" spans="1:63" x14ac:dyDescent="0.35">
      <c r="A842" s="2" t="s">
        <v>172</v>
      </c>
      <c r="B842" s="31">
        <v>39973</v>
      </c>
      <c r="C842" s="60"/>
      <c r="D842" s="60"/>
      <c r="E842" s="11" t="s">
        <v>777</v>
      </c>
      <c r="R842">
        <v>5.375</v>
      </c>
      <c r="X842"/>
      <c r="AZ842">
        <v>25.375</v>
      </c>
      <c r="BK842">
        <v>6</v>
      </c>
    </row>
    <row r="843" spans="1:63" x14ac:dyDescent="0.35">
      <c r="A843" s="2" t="s">
        <v>172</v>
      </c>
      <c r="B843" s="31">
        <v>40000</v>
      </c>
      <c r="C843" s="60"/>
      <c r="D843" s="60"/>
      <c r="E843" s="11" t="s">
        <v>777</v>
      </c>
      <c r="R843">
        <v>5</v>
      </c>
      <c r="X843"/>
      <c r="AZ843">
        <v>25</v>
      </c>
      <c r="BK843">
        <v>8.6875</v>
      </c>
    </row>
    <row r="844" spans="1:63" x14ac:dyDescent="0.35">
      <c r="A844" s="2" t="s">
        <v>172</v>
      </c>
      <c r="B844" s="31">
        <v>40031</v>
      </c>
      <c r="C844" s="60"/>
      <c r="D844" s="60"/>
      <c r="E844" s="11" t="s">
        <v>777</v>
      </c>
      <c r="X844"/>
      <c r="AZ844">
        <v>42.714285714285701</v>
      </c>
      <c r="BK844">
        <v>9.8571428571428594</v>
      </c>
    </row>
    <row r="845" spans="1:63" x14ac:dyDescent="0.35">
      <c r="A845" s="2" t="s">
        <v>172</v>
      </c>
      <c r="B845" s="31">
        <v>40039</v>
      </c>
      <c r="C845" s="60"/>
      <c r="D845" s="60"/>
      <c r="E845" s="11" t="s">
        <v>777</v>
      </c>
      <c r="X845"/>
      <c r="AZ845">
        <v>62</v>
      </c>
      <c r="BK845">
        <v>10.1428571428571</v>
      </c>
    </row>
    <row r="846" spans="1:63" x14ac:dyDescent="0.35">
      <c r="A846" s="2" t="s">
        <v>172</v>
      </c>
      <c r="B846" s="31">
        <v>40049</v>
      </c>
      <c r="C846" s="60"/>
      <c r="D846" s="60"/>
      <c r="E846" s="11" t="s">
        <v>777</v>
      </c>
      <c r="X846"/>
      <c r="AZ846">
        <v>68.674999999999997</v>
      </c>
      <c r="BK846">
        <v>10.285714285714301</v>
      </c>
    </row>
    <row r="847" spans="1:63" x14ac:dyDescent="0.35">
      <c r="A847" s="2" t="s">
        <v>172</v>
      </c>
      <c r="B847" s="31">
        <v>40070</v>
      </c>
      <c r="C847" s="60"/>
      <c r="D847" s="60"/>
      <c r="E847" s="11" t="s">
        <v>777</v>
      </c>
      <c r="X847"/>
      <c r="AZ847">
        <v>82.857142857142904</v>
      </c>
      <c r="BK847">
        <v>10.285714285714301</v>
      </c>
    </row>
    <row r="848" spans="1:63" x14ac:dyDescent="0.35">
      <c r="A848" s="2" t="s">
        <v>172</v>
      </c>
      <c r="B848" s="31">
        <v>40087</v>
      </c>
      <c r="C848" s="60"/>
      <c r="D848" s="60"/>
      <c r="E848" s="11" t="s">
        <v>777</v>
      </c>
      <c r="X848"/>
      <c r="AZ848">
        <v>88.75</v>
      </c>
    </row>
    <row r="849" spans="1:63" x14ac:dyDescent="0.35">
      <c r="A849" s="2" t="s">
        <v>175</v>
      </c>
      <c r="B849" s="31">
        <v>39973</v>
      </c>
      <c r="C849" s="60"/>
      <c r="D849" s="60"/>
      <c r="E849" s="11" t="s">
        <v>812</v>
      </c>
      <c r="R849">
        <v>4</v>
      </c>
      <c r="X849"/>
      <c r="AZ849">
        <v>24</v>
      </c>
      <c r="BK849">
        <v>6.3125</v>
      </c>
    </row>
    <row r="850" spans="1:63" x14ac:dyDescent="0.35">
      <c r="A850" s="2" t="s">
        <v>175</v>
      </c>
      <c r="B850" s="31">
        <v>40000</v>
      </c>
      <c r="C850" s="60"/>
      <c r="D850" s="60"/>
      <c r="E850" s="11" t="s">
        <v>812</v>
      </c>
      <c r="R850">
        <v>4.25</v>
      </c>
      <c r="X850"/>
      <c r="AZ850">
        <v>24.25</v>
      </c>
      <c r="BK850">
        <v>8.15</v>
      </c>
    </row>
    <row r="851" spans="1:63" x14ac:dyDescent="0.35">
      <c r="A851" s="2" t="s">
        <v>175</v>
      </c>
      <c r="B851" s="31">
        <v>40031</v>
      </c>
      <c r="C851" s="60"/>
      <c r="D851" s="60"/>
      <c r="E851" s="11" t="s">
        <v>812</v>
      </c>
      <c r="X851"/>
      <c r="AZ851">
        <v>66.3125</v>
      </c>
      <c r="BK851">
        <v>8.71428571428571</v>
      </c>
    </row>
    <row r="852" spans="1:63" x14ac:dyDescent="0.35">
      <c r="A852" s="2" t="s">
        <v>175</v>
      </c>
      <c r="B852" s="31">
        <v>40039</v>
      </c>
      <c r="C852" s="60"/>
      <c r="D852" s="60"/>
      <c r="E852" s="11" t="s">
        <v>812</v>
      </c>
      <c r="X852"/>
      <c r="AZ852">
        <v>71.5</v>
      </c>
      <c r="BK852">
        <v>9</v>
      </c>
    </row>
    <row r="853" spans="1:63" x14ac:dyDescent="0.35">
      <c r="A853" s="2" t="s">
        <v>175</v>
      </c>
      <c r="B853" s="31">
        <v>40049</v>
      </c>
      <c r="C853" s="60"/>
      <c r="D853" s="60"/>
      <c r="E853" s="11" t="s">
        <v>812</v>
      </c>
      <c r="X853"/>
      <c r="AZ853">
        <v>81.25</v>
      </c>
      <c r="BK853">
        <v>9</v>
      </c>
    </row>
    <row r="854" spans="1:63" x14ac:dyDescent="0.35">
      <c r="A854" s="2" t="s">
        <v>175</v>
      </c>
      <c r="B854" s="31">
        <v>40070</v>
      </c>
      <c r="C854" s="60"/>
      <c r="D854" s="60"/>
      <c r="E854" s="11" t="s">
        <v>812</v>
      </c>
      <c r="X854"/>
      <c r="AZ854">
        <v>87</v>
      </c>
      <c r="BK854">
        <v>9.1666666666666696</v>
      </c>
    </row>
    <row r="855" spans="1:63" x14ac:dyDescent="0.35">
      <c r="A855" s="2" t="s">
        <v>175</v>
      </c>
      <c r="B855" s="31">
        <v>40087</v>
      </c>
      <c r="C855" s="60"/>
      <c r="D855" s="60"/>
      <c r="E855" s="11" t="s">
        <v>812</v>
      </c>
      <c r="X855"/>
      <c r="AZ855">
        <v>91</v>
      </c>
    </row>
    <row r="856" spans="1:63" x14ac:dyDescent="0.35">
      <c r="A856" s="2" t="s">
        <v>135</v>
      </c>
      <c r="B856" s="31">
        <v>40001</v>
      </c>
      <c r="C856" s="60"/>
      <c r="D856" s="60"/>
      <c r="E856" s="11" t="s">
        <v>802</v>
      </c>
      <c r="R856">
        <v>5.375</v>
      </c>
      <c r="X856"/>
      <c r="AZ856">
        <v>25.375</v>
      </c>
      <c r="BK856">
        <v>4.3125</v>
      </c>
    </row>
    <row r="857" spans="1:63" x14ac:dyDescent="0.35">
      <c r="A857" s="2" t="s">
        <v>135</v>
      </c>
      <c r="B857" s="31">
        <v>40018</v>
      </c>
      <c r="C857" s="60"/>
      <c r="D857" s="60"/>
      <c r="E857" s="11" t="s">
        <v>802</v>
      </c>
      <c r="X857"/>
      <c r="AZ857">
        <v>30.125</v>
      </c>
      <c r="BK857">
        <v>5.4375</v>
      </c>
    </row>
    <row r="858" spans="1:63" x14ac:dyDescent="0.35">
      <c r="A858" s="2" t="s">
        <v>135</v>
      </c>
      <c r="B858" s="31">
        <v>40031</v>
      </c>
      <c r="C858" s="60"/>
      <c r="D858" s="60"/>
      <c r="E858" s="11" t="s">
        <v>802</v>
      </c>
      <c r="X858"/>
      <c r="AZ858">
        <v>31.875</v>
      </c>
      <c r="BK858">
        <v>7.2857142857142803</v>
      </c>
    </row>
    <row r="859" spans="1:63" x14ac:dyDescent="0.35">
      <c r="A859" s="2" t="s">
        <v>135</v>
      </c>
      <c r="B859" s="31">
        <v>40049</v>
      </c>
      <c r="C859" s="60"/>
      <c r="D859" s="60"/>
      <c r="E859" s="11" t="s">
        <v>802</v>
      </c>
      <c r="X859"/>
      <c r="AZ859">
        <v>45.375</v>
      </c>
      <c r="BK859">
        <v>8.21428571428571</v>
      </c>
    </row>
    <row r="860" spans="1:63" x14ac:dyDescent="0.35">
      <c r="A860" s="2" t="s">
        <v>135</v>
      </c>
      <c r="B860" s="31">
        <v>40071</v>
      </c>
      <c r="C860" s="60"/>
      <c r="D860" s="60"/>
      <c r="E860" s="11" t="s">
        <v>802</v>
      </c>
      <c r="X860"/>
      <c r="AZ860">
        <v>69.0625</v>
      </c>
      <c r="BK860">
        <v>8.4285714285714306</v>
      </c>
    </row>
    <row r="861" spans="1:63" x14ac:dyDescent="0.35">
      <c r="A861" s="2" t="s">
        <v>135</v>
      </c>
      <c r="B861" s="31">
        <v>40087</v>
      </c>
      <c r="C861" s="60"/>
      <c r="D861" s="60"/>
      <c r="E861" s="11" t="s">
        <v>802</v>
      </c>
      <c r="X861"/>
      <c r="AZ861">
        <v>81.1875</v>
      </c>
    </row>
    <row r="862" spans="1:63" x14ac:dyDescent="0.35">
      <c r="A862" s="2" t="s">
        <v>135</v>
      </c>
      <c r="B862" s="31">
        <v>40106</v>
      </c>
      <c r="C862" s="60"/>
      <c r="D862" s="60"/>
      <c r="E862" s="11" t="s">
        <v>802</v>
      </c>
      <c r="X862"/>
      <c r="AZ862">
        <v>92</v>
      </c>
    </row>
    <row r="863" spans="1:63" x14ac:dyDescent="0.35">
      <c r="A863" s="2" t="s">
        <v>138</v>
      </c>
      <c r="B863" s="31">
        <v>40001</v>
      </c>
      <c r="C863" s="60"/>
      <c r="D863" s="60"/>
      <c r="E863" s="11" t="s">
        <v>803</v>
      </c>
      <c r="R863">
        <v>5.375</v>
      </c>
      <c r="X863"/>
      <c r="AZ863">
        <v>25.375</v>
      </c>
      <c r="BK863">
        <v>4.7625000000000002</v>
      </c>
    </row>
    <row r="864" spans="1:63" x14ac:dyDescent="0.35">
      <c r="A864" s="2" t="s">
        <v>138</v>
      </c>
      <c r="B864" s="31">
        <v>40018</v>
      </c>
      <c r="C864" s="60"/>
      <c r="D864" s="60"/>
      <c r="E864" s="11" t="s">
        <v>803</v>
      </c>
      <c r="X864"/>
      <c r="AZ864">
        <v>30.5</v>
      </c>
      <c r="BK864">
        <v>6.2125000000000004</v>
      </c>
    </row>
    <row r="865" spans="1:63" x14ac:dyDescent="0.35">
      <c r="A865" s="2" t="s">
        <v>138</v>
      </c>
      <c r="B865" s="31">
        <v>40031</v>
      </c>
      <c r="C865" s="60"/>
      <c r="D865" s="60"/>
      <c r="E865" s="11" t="s">
        <v>803</v>
      </c>
      <c r="X865"/>
      <c r="AZ865">
        <v>32.375</v>
      </c>
      <c r="BK865">
        <v>7.7874999999999996</v>
      </c>
    </row>
    <row r="866" spans="1:63" x14ac:dyDescent="0.35">
      <c r="A866" s="2" t="s">
        <v>138</v>
      </c>
      <c r="B866" s="31">
        <v>40049</v>
      </c>
      <c r="C866" s="60"/>
      <c r="D866" s="60"/>
      <c r="E866" s="11" t="s">
        <v>803</v>
      </c>
      <c r="X866"/>
      <c r="AZ866">
        <v>60.125</v>
      </c>
      <c r="BK866">
        <v>7.875</v>
      </c>
    </row>
    <row r="867" spans="1:63" x14ac:dyDescent="0.35">
      <c r="A867" s="2" t="s">
        <v>138</v>
      </c>
      <c r="B867" s="31">
        <v>40071</v>
      </c>
      <c r="C867" s="60"/>
      <c r="D867" s="60"/>
      <c r="E867" s="11" t="s">
        <v>803</v>
      </c>
      <c r="X867"/>
      <c r="AZ867">
        <v>73.5</v>
      </c>
      <c r="BK867">
        <v>7.875</v>
      </c>
    </row>
    <row r="868" spans="1:63" x14ac:dyDescent="0.35">
      <c r="A868" s="2" t="s">
        <v>138</v>
      </c>
      <c r="B868" s="31">
        <v>40087</v>
      </c>
      <c r="C868" s="60"/>
      <c r="D868" s="60"/>
      <c r="E868" s="11" t="s">
        <v>803</v>
      </c>
      <c r="X868"/>
      <c r="AZ868">
        <v>81.75</v>
      </c>
    </row>
    <row r="869" spans="1:63" x14ac:dyDescent="0.35">
      <c r="A869" s="2" t="s">
        <v>138</v>
      </c>
      <c r="B869" s="31">
        <v>40106</v>
      </c>
      <c r="C869" s="60"/>
      <c r="D869" s="60"/>
      <c r="E869" s="11" t="s">
        <v>803</v>
      </c>
      <c r="X869"/>
      <c r="AZ869">
        <v>92</v>
      </c>
    </row>
    <row r="870" spans="1:63" x14ac:dyDescent="0.35">
      <c r="A870" s="2" t="s">
        <v>932</v>
      </c>
      <c r="B870" s="31">
        <v>40001</v>
      </c>
      <c r="C870" s="60"/>
      <c r="D870" s="60"/>
      <c r="E870" s="11" t="s">
        <v>863</v>
      </c>
      <c r="R870">
        <v>5.625</v>
      </c>
      <c r="X870"/>
      <c r="AZ870">
        <v>25.625</v>
      </c>
      <c r="BK870">
        <v>3.9375</v>
      </c>
    </row>
    <row r="871" spans="1:63" x14ac:dyDescent="0.35">
      <c r="A871" s="2" t="s">
        <v>932</v>
      </c>
      <c r="B871" s="31">
        <v>40018</v>
      </c>
      <c r="C871" s="60"/>
      <c r="D871" s="60"/>
      <c r="E871" s="11" t="s">
        <v>863</v>
      </c>
      <c r="X871"/>
      <c r="AZ871">
        <v>28.5</v>
      </c>
      <c r="BK871">
        <v>4.8875000000000002</v>
      </c>
    </row>
    <row r="872" spans="1:63" x14ac:dyDescent="0.35">
      <c r="A872" s="2" t="s">
        <v>932</v>
      </c>
      <c r="B872" s="31">
        <v>40031</v>
      </c>
      <c r="C872" s="60"/>
      <c r="D872" s="60"/>
      <c r="E872" s="11" t="s">
        <v>863</v>
      </c>
      <c r="X872"/>
      <c r="AZ872">
        <v>31.125</v>
      </c>
      <c r="BK872">
        <v>6.5875000000000004</v>
      </c>
    </row>
    <row r="873" spans="1:63" x14ac:dyDescent="0.35">
      <c r="A873" s="2" t="s">
        <v>932</v>
      </c>
      <c r="B873" s="31">
        <v>40049</v>
      </c>
      <c r="C873" s="60"/>
      <c r="D873" s="60"/>
      <c r="E873" s="11" t="s">
        <v>863</v>
      </c>
      <c r="X873"/>
      <c r="AZ873">
        <v>37.625</v>
      </c>
      <c r="BK873">
        <v>8.25</v>
      </c>
    </row>
    <row r="874" spans="1:63" x14ac:dyDescent="0.35">
      <c r="A874" s="2" t="s">
        <v>932</v>
      </c>
      <c r="B874" s="31">
        <v>40071</v>
      </c>
      <c r="C874" s="60"/>
      <c r="D874" s="60"/>
      <c r="E874" s="11" t="s">
        <v>863</v>
      </c>
      <c r="X874"/>
      <c r="AZ874">
        <v>68.0625</v>
      </c>
      <c r="BK874">
        <v>8.4285714285714306</v>
      </c>
    </row>
    <row r="875" spans="1:63" x14ac:dyDescent="0.35">
      <c r="A875" s="2" t="s">
        <v>932</v>
      </c>
      <c r="B875" s="31">
        <v>40087</v>
      </c>
      <c r="C875" s="60"/>
      <c r="D875" s="60"/>
      <c r="E875" s="11" t="s">
        <v>863</v>
      </c>
      <c r="X875"/>
      <c r="AZ875">
        <v>80.75</v>
      </c>
    </row>
    <row r="876" spans="1:63" x14ac:dyDescent="0.35">
      <c r="A876" s="2" t="s">
        <v>932</v>
      </c>
      <c r="B876" s="31">
        <v>40106</v>
      </c>
      <c r="C876" s="60"/>
      <c r="D876" s="60"/>
      <c r="E876" s="11" t="s">
        <v>863</v>
      </c>
      <c r="X876"/>
      <c r="AZ876">
        <v>92</v>
      </c>
    </row>
    <row r="877" spans="1:63" x14ac:dyDescent="0.35">
      <c r="A877" s="2" t="s">
        <v>141</v>
      </c>
      <c r="B877" s="31">
        <v>40001</v>
      </c>
      <c r="C877" s="60"/>
      <c r="D877" s="60"/>
      <c r="E877" s="11" t="s">
        <v>804</v>
      </c>
      <c r="R877">
        <v>4.875</v>
      </c>
      <c r="X877"/>
      <c r="AZ877">
        <v>24.875</v>
      </c>
      <c r="BK877">
        <v>4.9124999999999996</v>
      </c>
    </row>
    <row r="878" spans="1:63" x14ac:dyDescent="0.35">
      <c r="A878" s="2" t="s">
        <v>141</v>
      </c>
      <c r="B878" s="31">
        <v>40018</v>
      </c>
      <c r="C878" s="60"/>
      <c r="D878" s="60"/>
      <c r="E878" s="11" t="s">
        <v>804</v>
      </c>
      <c r="X878"/>
      <c r="AZ878">
        <v>30.875</v>
      </c>
      <c r="BK878">
        <v>5.9874999999999998</v>
      </c>
    </row>
    <row r="879" spans="1:63" x14ac:dyDescent="0.35">
      <c r="A879" s="2" t="s">
        <v>141</v>
      </c>
      <c r="B879" s="31">
        <v>40031</v>
      </c>
      <c r="C879" s="60"/>
      <c r="D879" s="60"/>
      <c r="E879" s="11" t="s">
        <v>804</v>
      </c>
      <c r="X879"/>
      <c r="AZ879">
        <v>32.125</v>
      </c>
      <c r="BK879">
        <v>7.6875</v>
      </c>
    </row>
    <row r="880" spans="1:63" x14ac:dyDescent="0.35">
      <c r="A880" s="2" t="s">
        <v>141</v>
      </c>
      <c r="B880" s="31">
        <v>40049</v>
      </c>
      <c r="C880" s="60"/>
      <c r="D880" s="60"/>
      <c r="E880" s="11" t="s">
        <v>804</v>
      </c>
      <c r="X880"/>
      <c r="AZ880">
        <v>54.5</v>
      </c>
      <c r="BK880">
        <v>8.25</v>
      </c>
    </row>
    <row r="881" spans="1:63" x14ac:dyDescent="0.35">
      <c r="A881" s="2" t="s">
        <v>141</v>
      </c>
      <c r="B881" s="31">
        <v>40071</v>
      </c>
      <c r="C881" s="60"/>
      <c r="D881" s="60"/>
      <c r="E881" s="11" t="s">
        <v>804</v>
      </c>
      <c r="X881"/>
      <c r="AZ881">
        <v>72.375</v>
      </c>
      <c r="BK881">
        <v>8.375</v>
      </c>
    </row>
    <row r="882" spans="1:63" x14ac:dyDescent="0.35">
      <c r="A882" s="2" t="s">
        <v>141</v>
      </c>
      <c r="B882" s="31">
        <v>40087</v>
      </c>
      <c r="C882" s="60"/>
      <c r="D882" s="60"/>
      <c r="E882" s="11" t="s">
        <v>804</v>
      </c>
      <c r="X882"/>
      <c r="AZ882">
        <v>84.5</v>
      </c>
    </row>
    <row r="883" spans="1:63" x14ac:dyDescent="0.35">
      <c r="A883" s="2" t="s">
        <v>141</v>
      </c>
      <c r="B883" s="31">
        <v>40106</v>
      </c>
      <c r="C883" s="60"/>
      <c r="D883" s="60"/>
      <c r="E883" s="11" t="s">
        <v>804</v>
      </c>
      <c r="X883"/>
      <c r="AZ883">
        <v>92</v>
      </c>
    </row>
    <row r="884" spans="1:63" x14ac:dyDescent="0.35">
      <c r="A884" s="2" t="s">
        <v>144</v>
      </c>
      <c r="B884" s="31">
        <v>40001</v>
      </c>
      <c r="C884" s="60"/>
      <c r="D884" s="60"/>
      <c r="E884" s="11" t="s">
        <v>778</v>
      </c>
      <c r="R884">
        <v>4.875</v>
      </c>
      <c r="X884"/>
      <c r="AZ884">
        <v>24.875</v>
      </c>
      <c r="BK884">
        <v>5.1875</v>
      </c>
    </row>
    <row r="885" spans="1:63" x14ac:dyDescent="0.35">
      <c r="A885" s="2" t="s">
        <v>144</v>
      </c>
      <c r="B885" s="31">
        <v>40018</v>
      </c>
      <c r="C885" s="60"/>
      <c r="D885" s="60"/>
      <c r="E885" s="11" t="s">
        <v>778</v>
      </c>
      <c r="X885"/>
      <c r="AZ885">
        <v>31.375</v>
      </c>
      <c r="BK885">
        <v>6.0875000000000004</v>
      </c>
    </row>
    <row r="886" spans="1:63" x14ac:dyDescent="0.35">
      <c r="A886" s="2" t="s">
        <v>144</v>
      </c>
      <c r="B886" s="31">
        <v>40031</v>
      </c>
      <c r="C886" s="60"/>
      <c r="D886" s="60"/>
      <c r="E886" s="11" t="s">
        <v>778</v>
      </c>
      <c r="X886"/>
      <c r="AZ886">
        <v>32</v>
      </c>
      <c r="BK886">
        <v>6.7714285714285696</v>
      </c>
    </row>
    <row r="887" spans="1:63" x14ac:dyDescent="0.35">
      <c r="A887" s="2" t="s">
        <v>144</v>
      </c>
      <c r="B887" s="31">
        <v>40049</v>
      </c>
      <c r="C887" s="60"/>
      <c r="D887" s="60"/>
      <c r="E887" s="11" t="s">
        <v>778</v>
      </c>
      <c r="X887"/>
      <c r="AZ887">
        <v>62</v>
      </c>
      <c r="BK887">
        <v>7.8333333333333304</v>
      </c>
    </row>
    <row r="888" spans="1:63" x14ac:dyDescent="0.35">
      <c r="A888" s="2" t="s">
        <v>144</v>
      </c>
      <c r="B888" s="31">
        <v>40071</v>
      </c>
      <c r="C888" s="60"/>
      <c r="D888" s="60"/>
      <c r="E888" s="11" t="s">
        <v>778</v>
      </c>
      <c r="X888"/>
      <c r="AZ888">
        <v>75.275000000000006</v>
      </c>
      <c r="BK888">
        <v>8.3333333333333304</v>
      </c>
    </row>
    <row r="889" spans="1:63" x14ac:dyDescent="0.35">
      <c r="A889" s="2" t="s">
        <v>144</v>
      </c>
      <c r="B889" s="31">
        <v>40087</v>
      </c>
      <c r="C889" s="60"/>
      <c r="D889" s="60"/>
      <c r="E889" s="11" t="s">
        <v>778</v>
      </c>
      <c r="X889"/>
      <c r="AZ889">
        <v>85.5</v>
      </c>
    </row>
    <row r="890" spans="1:63" x14ac:dyDescent="0.35">
      <c r="A890" s="2" t="s">
        <v>144</v>
      </c>
      <c r="B890" s="31">
        <v>40106</v>
      </c>
      <c r="C890" s="60"/>
      <c r="D890" s="60"/>
      <c r="E890" s="11" t="s">
        <v>778</v>
      </c>
      <c r="X890"/>
      <c r="AZ890">
        <v>92</v>
      </c>
    </row>
    <row r="891" spans="1:63" x14ac:dyDescent="0.35">
      <c r="A891" s="2" t="s">
        <v>147</v>
      </c>
      <c r="B891" s="31">
        <v>40001</v>
      </c>
      <c r="C891" s="60"/>
      <c r="D891" s="60"/>
      <c r="E891" s="11" t="s">
        <v>805</v>
      </c>
      <c r="R891">
        <v>5.875</v>
      </c>
      <c r="X891"/>
      <c r="AZ891">
        <v>25.875</v>
      </c>
      <c r="BK891">
        <v>4.3</v>
      </c>
    </row>
    <row r="892" spans="1:63" x14ac:dyDescent="0.35">
      <c r="A892" s="2" t="s">
        <v>147</v>
      </c>
      <c r="B892" s="31">
        <v>40018</v>
      </c>
      <c r="C892" s="60"/>
      <c r="D892" s="60"/>
      <c r="E892" s="11" t="s">
        <v>805</v>
      </c>
      <c r="X892"/>
      <c r="AZ892">
        <v>30.5</v>
      </c>
      <c r="BK892">
        <v>6.1375000000000002</v>
      </c>
    </row>
    <row r="893" spans="1:63" x14ac:dyDescent="0.35">
      <c r="A893" s="2" t="s">
        <v>147</v>
      </c>
      <c r="B893" s="31">
        <v>40031</v>
      </c>
      <c r="C893" s="60"/>
      <c r="D893" s="60"/>
      <c r="E893" s="11" t="s">
        <v>805</v>
      </c>
      <c r="X893"/>
      <c r="AZ893">
        <v>31.625</v>
      </c>
      <c r="BK893">
        <v>7.3624999999999998</v>
      </c>
    </row>
    <row r="894" spans="1:63" x14ac:dyDescent="0.35">
      <c r="A894" s="2" t="s">
        <v>147</v>
      </c>
      <c r="B894" s="31">
        <v>40049</v>
      </c>
      <c r="C894" s="60"/>
      <c r="D894" s="60"/>
      <c r="E894" s="11" t="s">
        <v>805</v>
      </c>
      <c r="X894"/>
      <c r="AZ894">
        <v>39</v>
      </c>
      <c r="BK894">
        <v>8.5500000000000007</v>
      </c>
    </row>
    <row r="895" spans="1:63" x14ac:dyDescent="0.35">
      <c r="A895" s="2" t="s">
        <v>147</v>
      </c>
      <c r="B895" s="31">
        <v>40071</v>
      </c>
      <c r="C895" s="60"/>
      <c r="D895" s="60"/>
      <c r="E895" s="11" t="s">
        <v>805</v>
      </c>
      <c r="X895"/>
      <c r="AZ895">
        <v>67.587500000000006</v>
      </c>
      <c r="BK895">
        <v>9.5</v>
      </c>
    </row>
    <row r="896" spans="1:63" x14ac:dyDescent="0.35">
      <c r="A896" s="2" t="s">
        <v>147</v>
      </c>
      <c r="B896" s="31">
        <v>40087</v>
      </c>
      <c r="C896" s="60"/>
      <c r="D896" s="60"/>
      <c r="E896" s="11" t="s">
        <v>805</v>
      </c>
      <c r="X896"/>
      <c r="AZ896">
        <v>82.375</v>
      </c>
    </row>
    <row r="897" spans="1:63" x14ac:dyDescent="0.35">
      <c r="A897" s="2" t="s">
        <v>147</v>
      </c>
      <c r="B897" s="31">
        <v>40106</v>
      </c>
      <c r="C897" s="60"/>
      <c r="D897" s="60"/>
      <c r="E897" s="11" t="s">
        <v>805</v>
      </c>
      <c r="X897"/>
      <c r="AZ897">
        <v>90.5</v>
      </c>
    </row>
    <row r="898" spans="1:63" x14ac:dyDescent="0.35">
      <c r="A898" s="2" t="s">
        <v>150</v>
      </c>
      <c r="B898" s="31">
        <v>40001</v>
      </c>
      <c r="C898" s="60"/>
      <c r="D898" s="60"/>
      <c r="E898" s="11" t="s">
        <v>757</v>
      </c>
      <c r="R898">
        <v>5.25</v>
      </c>
      <c r="X898"/>
      <c r="AZ898">
        <v>25.25</v>
      </c>
      <c r="BK898">
        <v>5.1749999999999998</v>
      </c>
    </row>
    <row r="899" spans="1:63" x14ac:dyDescent="0.35">
      <c r="A899" s="2" t="s">
        <v>150</v>
      </c>
      <c r="B899" s="31">
        <v>40018</v>
      </c>
      <c r="C899" s="60"/>
      <c r="D899" s="60"/>
      <c r="E899" s="11" t="s">
        <v>757</v>
      </c>
      <c r="X899"/>
      <c r="AZ899">
        <v>30.714285714285701</v>
      </c>
      <c r="BK899">
        <v>7.3714285714285701</v>
      </c>
    </row>
    <row r="900" spans="1:63" x14ac:dyDescent="0.35">
      <c r="A900" s="2" t="s">
        <v>150</v>
      </c>
      <c r="B900" s="31">
        <v>40031</v>
      </c>
      <c r="C900" s="60"/>
      <c r="D900" s="60"/>
      <c r="E900" s="11" t="s">
        <v>757</v>
      </c>
      <c r="X900"/>
      <c r="AZ900">
        <v>31.75</v>
      </c>
      <c r="BK900">
        <v>8.125</v>
      </c>
    </row>
    <row r="901" spans="1:63" x14ac:dyDescent="0.35">
      <c r="A901" s="2" t="s">
        <v>150</v>
      </c>
      <c r="B901" s="31">
        <v>40049</v>
      </c>
      <c r="C901" s="60"/>
      <c r="D901" s="60"/>
      <c r="E901" s="11" t="s">
        <v>757</v>
      </c>
      <c r="X901"/>
      <c r="AZ901">
        <v>51.375</v>
      </c>
      <c r="BK901">
        <v>9.3125</v>
      </c>
    </row>
    <row r="902" spans="1:63" x14ac:dyDescent="0.35">
      <c r="A902" s="2" t="s">
        <v>150</v>
      </c>
      <c r="B902" s="31">
        <v>40071</v>
      </c>
      <c r="C902" s="60"/>
      <c r="D902" s="60"/>
      <c r="E902" s="11" t="s">
        <v>757</v>
      </c>
      <c r="X902"/>
      <c r="AZ902">
        <v>71.962500000000006</v>
      </c>
      <c r="BK902">
        <v>9.5714285714285694</v>
      </c>
    </row>
    <row r="903" spans="1:63" x14ac:dyDescent="0.35">
      <c r="A903" s="2" t="s">
        <v>150</v>
      </c>
      <c r="B903" s="31">
        <v>40087</v>
      </c>
      <c r="C903" s="60"/>
      <c r="D903" s="60"/>
      <c r="E903" s="11" t="s">
        <v>757</v>
      </c>
      <c r="X903"/>
      <c r="AZ903">
        <v>82.75</v>
      </c>
    </row>
    <row r="904" spans="1:63" x14ac:dyDescent="0.35">
      <c r="A904" s="2" t="s">
        <v>150</v>
      </c>
      <c r="B904" s="31">
        <v>40106</v>
      </c>
      <c r="C904" s="60"/>
      <c r="D904" s="60"/>
      <c r="E904" s="11" t="s">
        <v>757</v>
      </c>
      <c r="X904"/>
      <c r="AZ904">
        <v>92</v>
      </c>
    </row>
    <row r="905" spans="1:63" x14ac:dyDescent="0.35">
      <c r="A905" s="2" t="s">
        <v>153</v>
      </c>
      <c r="B905" s="31">
        <v>40001</v>
      </c>
      <c r="C905" s="60"/>
      <c r="D905" s="60"/>
      <c r="E905" s="11" t="s">
        <v>806</v>
      </c>
      <c r="R905">
        <v>4.625</v>
      </c>
      <c r="X905"/>
      <c r="AZ905">
        <v>24.625</v>
      </c>
      <c r="BK905">
        <v>5.1624999999999996</v>
      </c>
    </row>
    <row r="906" spans="1:63" x14ac:dyDescent="0.35">
      <c r="A906" s="2" t="s">
        <v>153</v>
      </c>
      <c r="B906" s="31">
        <v>40018</v>
      </c>
      <c r="C906" s="60"/>
      <c r="D906" s="60"/>
      <c r="E906" s="11" t="s">
        <v>806</v>
      </c>
      <c r="X906"/>
      <c r="AZ906">
        <v>30.375</v>
      </c>
      <c r="BK906">
        <v>6.2125000000000004</v>
      </c>
    </row>
    <row r="907" spans="1:63" x14ac:dyDescent="0.35">
      <c r="A907" s="2" t="s">
        <v>153</v>
      </c>
      <c r="B907" s="31">
        <v>40031</v>
      </c>
      <c r="C907" s="60"/>
      <c r="D907" s="60"/>
      <c r="E907" s="11" t="s">
        <v>806</v>
      </c>
      <c r="X907"/>
      <c r="AZ907">
        <v>31.5</v>
      </c>
      <c r="BK907">
        <v>7.4749999999999996</v>
      </c>
    </row>
    <row r="908" spans="1:63" x14ac:dyDescent="0.35">
      <c r="A908" s="2" t="s">
        <v>153</v>
      </c>
      <c r="B908" s="31">
        <v>40049</v>
      </c>
      <c r="C908" s="60"/>
      <c r="D908" s="60"/>
      <c r="E908" s="11" t="s">
        <v>806</v>
      </c>
      <c r="X908"/>
      <c r="AZ908">
        <v>33.875</v>
      </c>
      <c r="BK908">
        <v>9.3571428571428594</v>
      </c>
    </row>
    <row r="909" spans="1:63" x14ac:dyDescent="0.35">
      <c r="A909" s="2" t="s">
        <v>153</v>
      </c>
      <c r="B909" s="31">
        <v>40071</v>
      </c>
      <c r="C909" s="60"/>
      <c r="D909" s="60"/>
      <c r="E909" s="11" t="s">
        <v>806</v>
      </c>
      <c r="X909"/>
      <c r="AZ909">
        <v>53.5</v>
      </c>
      <c r="BK909">
        <v>9.8571428571428594</v>
      </c>
    </row>
    <row r="910" spans="1:63" x14ac:dyDescent="0.35">
      <c r="A910" s="2" t="s">
        <v>153</v>
      </c>
      <c r="B910" s="31">
        <v>40087</v>
      </c>
      <c r="C910" s="60"/>
      <c r="D910" s="60"/>
      <c r="E910" s="11" t="s">
        <v>806</v>
      </c>
      <c r="X910"/>
      <c r="AZ910">
        <v>71.742857142857105</v>
      </c>
    </row>
    <row r="911" spans="1:63" x14ac:dyDescent="0.35">
      <c r="A911" s="2" t="s">
        <v>153</v>
      </c>
      <c r="B911" s="31">
        <v>40106</v>
      </c>
      <c r="C911" s="60"/>
      <c r="D911" s="60"/>
      <c r="E911" s="11" t="s">
        <v>806</v>
      </c>
      <c r="X911"/>
      <c r="AZ911">
        <v>84.6666666666667</v>
      </c>
    </row>
    <row r="912" spans="1:63" x14ac:dyDescent="0.35">
      <c r="A912" s="2" t="s">
        <v>155</v>
      </c>
      <c r="B912" s="31">
        <v>40001</v>
      </c>
      <c r="C912" s="60"/>
      <c r="D912" s="60"/>
      <c r="E912" s="11" t="s">
        <v>813</v>
      </c>
      <c r="R912">
        <v>5.25</v>
      </c>
      <c r="X912"/>
      <c r="AZ912">
        <v>25.25</v>
      </c>
      <c r="BK912">
        <v>4.5750000000000002</v>
      </c>
    </row>
    <row r="913" spans="1:63" x14ac:dyDescent="0.35">
      <c r="A913" s="2" t="s">
        <v>155</v>
      </c>
      <c r="B913" s="31">
        <v>40018</v>
      </c>
      <c r="C913" s="60"/>
      <c r="D913" s="60"/>
      <c r="E913" s="11" t="s">
        <v>813</v>
      </c>
      <c r="X913"/>
      <c r="AZ913">
        <v>30.625</v>
      </c>
      <c r="BK913">
        <v>6.6749999999999998</v>
      </c>
    </row>
    <row r="914" spans="1:63" x14ac:dyDescent="0.35">
      <c r="A914" s="2" t="s">
        <v>155</v>
      </c>
      <c r="B914" s="31">
        <v>40031</v>
      </c>
      <c r="C914" s="60"/>
      <c r="D914" s="60"/>
      <c r="E914" s="11" t="s">
        <v>813</v>
      </c>
      <c r="X914"/>
      <c r="AZ914">
        <v>32.375</v>
      </c>
      <c r="BK914">
        <v>7.875</v>
      </c>
    </row>
    <row r="915" spans="1:63" x14ac:dyDescent="0.35">
      <c r="A915" s="2" t="s">
        <v>155</v>
      </c>
      <c r="B915" s="31">
        <v>40049</v>
      </c>
      <c r="C915" s="60"/>
      <c r="D915" s="60"/>
      <c r="E915" s="11" t="s">
        <v>813</v>
      </c>
      <c r="X915"/>
      <c r="AZ915">
        <v>56.375</v>
      </c>
      <c r="BK915">
        <v>8.3333333333333304</v>
      </c>
    </row>
    <row r="916" spans="1:63" x14ac:dyDescent="0.35">
      <c r="A916" s="2" t="s">
        <v>155</v>
      </c>
      <c r="B916" s="31">
        <v>40071</v>
      </c>
      <c r="C916" s="60"/>
      <c r="D916" s="60"/>
      <c r="E916" s="11" t="s">
        <v>813</v>
      </c>
      <c r="X916"/>
      <c r="AZ916">
        <v>75.25</v>
      </c>
      <c r="BK916">
        <v>8.6</v>
      </c>
    </row>
    <row r="917" spans="1:63" x14ac:dyDescent="0.35">
      <c r="A917" s="2" t="s">
        <v>155</v>
      </c>
      <c r="B917" s="31">
        <v>40087</v>
      </c>
      <c r="C917" s="60"/>
      <c r="D917" s="60"/>
      <c r="E917" s="11" t="s">
        <v>813</v>
      </c>
      <c r="X917"/>
      <c r="AZ917">
        <v>80.25</v>
      </c>
    </row>
    <row r="918" spans="1:63" x14ac:dyDescent="0.35">
      <c r="A918" s="2" t="s">
        <v>155</v>
      </c>
      <c r="B918" s="31">
        <v>40106</v>
      </c>
      <c r="C918" s="60"/>
      <c r="D918" s="60"/>
      <c r="E918" s="11" t="s">
        <v>813</v>
      </c>
      <c r="X918"/>
      <c r="AZ918">
        <v>92</v>
      </c>
    </row>
    <row r="919" spans="1:63" x14ac:dyDescent="0.35">
      <c r="A919" s="2" t="s">
        <v>158</v>
      </c>
      <c r="B919" s="31">
        <v>40001</v>
      </c>
      <c r="C919" s="60"/>
      <c r="D919" s="60"/>
      <c r="E919" s="11" t="s">
        <v>807</v>
      </c>
      <c r="R919">
        <v>6.375</v>
      </c>
      <c r="X919"/>
      <c r="AZ919">
        <v>26.375</v>
      </c>
      <c r="BK919">
        <v>4.9124999999999996</v>
      </c>
    </row>
    <row r="920" spans="1:63" x14ac:dyDescent="0.35">
      <c r="A920" s="2" t="s">
        <v>158</v>
      </c>
      <c r="B920" s="31">
        <v>40018</v>
      </c>
      <c r="C920" s="60"/>
      <c r="D920" s="60"/>
      <c r="E920" s="11" t="s">
        <v>807</v>
      </c>
      <c r="X920"/>
      <c r="AZ920">
        <v>28.75</v>
      </c>
      <c r="BK920">
        <v>5.6875</v>
      </c>
    </row>
    <row r="921" spans="1:63" x14ac:dyDescent="0.35">
      <c r="A921" s="2" t="s">
        <v>158</v>
      </c>
      <c r="B921" s="31">
        <v>40031</v>
      </c>
      <c r="C921" s="60"/>
      <c r="D921" s="60"/>
      <c r="E921" s="11" t="s">
        <v>807</v>
      </c>
      <c r="X921"/>
      <c r="AZ921">
        <v>29.75</v>
      </c>
      <c r="BK921">
        <v>6.6142857142857103</v>
      </c>
    </row>
    <row r="922" spans="1:63" x14ac:dyDescent="0.35">
      <c r="A922" s="2" t="s">
        <v>158</v>
      </c>
      <c r="B922" s="31">
        <v>40049</v>
      </c>
      <c r="C922" s="60"/>
      <c r="D922" s="60"/>
      <c r="E922" s="11" t="s">
        <v>807</v>
      </c>
      <c r="X922"/>
      <c r="AZ922">
        <v>30.75</v>
      </c>
      <c r="BK922">
        <v>9</v>
      </c>
    </row>
    <row r="923" spans="1:63" x14ac:dyDescent="0.35">
      <c r="A923" s="2" t="s">
        <v>158</v>
      </c>
      <c r="B923" s="31">
        <v>40071</v>
      </c>
      <c r="C923" s="60"/>
      <c r="D923" s="60"/>
      <c r="E923" s="11" t="s">
        <v>807</v>
      </c>
      <c r="X923"/>
      <c r="AZ923">
        <v>31.5</v>
      </c>
      <c r="BK923">
        <v>10.8333333333333</v>
      </c>
    </row>
    <row r="924" spans="1:63" x14ac:dyDescent="0.35">
      <c r="A924" s="2" t="s">
        <v>158</v>
      </c>
      <c r="B924" s="31">
        <v>40087</v>
      </c>
      <c r="C924" s="60"/>
      <c r="D924" s="60"/>
      <c r="E924" s="11" t="s">
        <v>807</v>
      </c>
      <c r="X924"/>
      <c r="AZ924">
        <v>36.625</v>
      </c>
    </row>
    <row r="925" spans="1:63" x14ac:dyDescent="0.35">
      <c r="A925" s="2" t="s">
        <v>158</v>
      </c>
      <c r="B925" s="31">
        <v>40106</v>
      </c>
      <c r="C925" s="60"/>
      <c r="D925" s="60"/>
      <c r="E925" s="11" t="s">
        <v>807</v>
      </c>
      <c r="X925"/>
      <c r="AZ925">
        <v>53.4</v>
      </c>
    </row>
    <row r="926" spans="1:63" x14ac:dyDescent="0.35">
      <c r="A926" s="2" t="s">
        <v>161</v>
      </c>
      <c r="B926" s="31">
        <v>40001</v>
      </c>
      <c r="C926" s="60"/>
      <c r="D926" s="60"/>
      <c r="E926" s="11" t="s">
        <v>808</v>
      </c>
      <c r="R926">
        <v>5</v>
      </c>
      <c r="X926"/>
      <c r="AZ926">
        <v>25</v>
      </c>
      <c r="BK926">
        <v>5</v>
      </c>
    </row>
    <row r="927" spans="1:63" x14ac:dyDescent="0.35">
      <c r="A927" s="2" t="s">
        <v>161</v>
      </c>
      <c r="B927" s="31">
        <v>40018</v>
      </c>
      <c r="C927" s="60"/>
      <c r="D927" s="60"/>
      <c r="E927" s="11" t="s">
        <v>808</v>
      </c>
      <c r="X927"/>
      <c r="AZ927">
        <v>30.25</v>
      </c>
      <c r="BK927">
        <v>6.5750000000000002</v>
      </c>
    </row>
    <row r="928" spans="1:63" x14ac:dyDescent="0.35">
      <c r="A928" s="2" t="s">
        <v>161</v>
      </c>
      <c r="B928" s="31">
        <v>40031</v>
      </c>
      <c r="C928" s="60"/>
      <c r="D928" s="60"/>
      <c r="E928" s="11" t="s">
        <v>808</v>
      </c>
      <c r="X928"/>
      <c r="AZ928">
        <v>32</v>
      </c>
      <c r="BK928">
        <v>7.5250000000000004</v>
      </c>
    </row>
    <row r="929" spans="1:63" x14ac:dyDescent="0.35">
      <c r="A929" s="2" t="s">
        <v>161</v>
      </c>
      <c r="B929" s="31">
        <v>40049</v>
      </c>
      <c r="C929" s="60"/>
      <c r="D929" s="60"/>
      <c r="E929" s="11" t="s">
        <v>808</v>
      </c>
      <c r="X929"/>
      <c r="AZ929">
        <v>57</v>
      </c>
      <c r="BK929">
        <v>8.25</v>
      </c>
    </row>
    <row r="930" spans="1:63" x14ac:dyDescent="0.35">
      <c r="A930" s="2" t="s">
        <v>161</v>
      </c>
      <c r="B930" s="31">
        <v>40071</v>
      </c>
      <c r="C930" s="60"/>
      <c r="D930" s="60"/>
      <c r="E930" s="11" t="s">
        <v>808</v>
      </c>
      <c r="X930"/>
      <c r="AZ930">
        <v>77.75</v>
      </c>
      <c r="BK930">
        <v>8.25</v>
      </c>
    </row>
    <row r="931" spans="1:63" x14ac:dyDescent="0.35">
      <c r="A931" s="2" t="s">
        <v>161</v>
      </c>
      <c r="B931" s="31">
        <v>40087</v>
      </c>
      <c r="C931" s="60"/>
      <c r="D931" s="60"/>
      <c r="E931" s="11" t="s">
        <v>808</v>
      </c>
      <c r="X931"/>
      <c r="AZ931">
        <v>85.75</v>
      </c>
    </row>
    <row r="932" spans="1:63" x14ac:dyDescent="0.35">
      <c r="A932" s="2" t="s">
        <v>161</v>
      </c>
      <c r="B932" s="31">
        <v>40106</v>
      </c>
      <c r="C932" s="60"/>
      <c r="D932" s="60"/>
      <c r="E932" s="11" t="s">
        <v>808</v>
      </c>
      <c r="X932"/>
      <c r="AZ932">
        <v>92</v>
      </c>
    </row>
    <row r="933" spans="1:63" x14ac:dyDescent="0.35">
      <c r="A933" s="2" t="s">
        <v>164</v>
      </c>
      <c r="B933" s="31">
        <v>40001</v>
      </c>
      <c r="C933" s="60"/>
      <c r="D933" s="60"/>
      <c r="E933" s="11" t="s">
        <v>809</v>
      </c>
      <c r="R933">
        <v>4.75</v>
      </c>
      <c r="X933"/>
      <c r="AZ933">
        <v>24.75</v>
      </c>
      <c r="BK933">
        <v>4.4375</v>
      </c>
    </row>
    <row r="934" spans="1:63" x14ac:dyDescent="0.35">
      <c r="A934" s="2" t="s">
        <v>164</v>
      </c>
      <c r="B934" s="31">
        <v>40018</v>
      </c>
      <c r="C934" s="60"/>
      <c r="D934" s="60"/>
      <c r="E934" s="11" t="s">
        <v>809</v>
      </c>
      <c r="X934"/>
      <c r="AZ934">
        <v>31.375</v>
      </c>
      <c r="BK934">
        <v>6.2374999999999998</v>
      </c>
    </row>
    <row r="935" spans="1:63" x14ac:dyDescent="0.35">
      <c r="A935" s="2" t="s">
        <v>164</v>
      </c>
      <c r="B935" s="31">
        <v>40031</v>
      </c>
      <c r="C935" s="60"/>
      <c r="D935" s="60"/>
      <c r="E935" s="11" t="s">
        <v>809</v>
      </c>
      <c r="X935"/>
      <c r="AZ935">
        <v>32.375</v>
      </c>
      <c r="BK935">
        <v>7.2625000000000002</v>
      </c>
    </row>
    <row r="936" spans="1:63" x14ac:dyDescent="0.35">
      <c r="A936" s="2" t="s">
        <v>164</v>
      </c>
      <c r="B936" s="31">
        <v>40049</v>
      </c>
      <c r="C936" s="60"/>
      <c r="D936" s="60"/>
      <c r="E936" s="11" t="s">
        <v>809</v>
      </c>
      <c r="X936"/>
      <c r="AZ936">
        <v>54.875</v>
      </c>
      <c r="BK936">
        <v>7.75</v>
      </c>
    </row>
    <row r="937" spans="1:63" x14ac:dyDescent="0.35">
      <c r="A937" s="2" t="s">
        <v>164</v>
      </c>
      <c r="B937" s="31">
        <v>40071</v>
      </c>
      <c r="C937" s="60"/>
      <c r="D937" s="60"/>
      <c r="E937" s="11" t="s">
        <v>809</v>
      </c>
      <c r="X937"/>
      <c r="AZ937">
        <v>74.25</v>
      </c>
      <c r="BK937">
        <v>7.75</v>
      </c>
    </row>
    <row r="938" spans="1:63" x14ac:dyDescent="0.35">
      <c r="A938" s="2" t="s">
        <v>164</v>
      </c>
      <c r="B938" s="31">
        <v>40087</v>
      </c>
      <c r="C938" s="60"/>
      <c r="D938" s="60"/>
      <c r="E938" s="11" t="s">
        <v>809</v>
      </c>
      <c r="X938"/>
      <c r="AZ938">
        <v>82.3125</v>
      </c>
    </row>
    <row r="939" spans="1:63" x14ac:dyDescent="0.35">
      <c r="A939" s="2" t="s">
        <v>164</v>
      </c>
      <c r="B939" s="31">
        <v>40106</v>
      </c>
      <c r="C939" s="60"/>
      <c r="D939" s="60"/>
      <c r="E939" s="11" t="s">
        <v>809</v>
      </c>
      <c r="X939"/>
      <c r="AZ939">
        <v>92.142857142857096</v>
      </c>
    </row>
    <row r="940" spans="1:63" x14ac:dyDescent="0.35">
      <c r="A940" s="2" t="s">
        <v>167</v>
      </c>
      <c r="B940" s="31">
        <v>40001</v>
      </c>
      <c r="C940" s="60"/>
      <c r="D940" s="60"/>
      <c r="E940" s="11" t="s">
        <v>810</v>
      </c>
      <c r="R940">
        <v>6.125</v>
      </c>
      <c r="X940"/>
      <c r="AZ940">
        <v>26.125</v>
      </c>
      <c r="BK940">
        <v>4.5125000000000002</v>
      </c>
    </row>
    <row r="941" spans="1:63" x14ac:dyDescent="0.35">
      <c r="A941" s="2" t="s">
        <v>167</v>
      </c>
      <c r="B941" s="31">
        <v>40018</v>
      </c>
      <c r="C941" s="60"/>
      <c r="D941" s="60"/>
      <c r="E941" s="11" t="s">
        <v>810</v>
      </c>
      <c r="X941"/>
      <c r="AZ941">
        <v>28.75</v>
      </c>
      <c r="BK941">
        <v>5.5625</v>
      </c>
    </row>
    <row r="942" spans="1:63" x14ac:dyDescent="0.35">
      <c r="A942" s="2" t="s">
        <v>167</v>
      </c>
      <c r="B942" s="31">
        <v>40031</v>
      </c>
      <c r="C942" s="60"/>
      <c r="D942" s="60"/>
      <c r="E942" s="11" t="s">
        <v>810</v>
      </c>
      <c r="X942"/>
      <c r="AZ942">
        <v>30.125</v>
      </c>
      <c r="BK942">
        <v>7.1</v>
      </c>
    </row>
    <row r="943" spans="1:63" x14ac:dyDescent="0.35">
      <c r="A943" s="2" t="s">
        <v>167</v>
      </c>
      <c r="B943" s="31">
        <v>40049</v>
      </c>
      <c r="C943" s="60"/>
      <c r="D943" s="60"/>
      <c r="E943" s="11" t="s">
        <v>810</v>
      </c>
      <c r="X943"/>
      <c r="AZ943">
        <v>31.5</v>
      </c>
      <c r="BK943">
        <v>9.0142857142857107</v>
      </c>
    </row>
    <row r="944" spans="1:63" x14ac:dyDescent="0.35">
      <c r="A944" s="2" t="s">
        <v>167</v>
      </c>
      <c r="B944" s="31">
        <v>40071</v>
      </c>
      <c r="C944" s="60"/>
      <c r="D944" s="60"/>
      <c r="E944" s="11" t="s">
        <v>810</v>
      </c>
      <c r="X944"/>
      <c r="AZ944">
        <v>39.625</v>
      </c>
      <c r="BK944">
        <v>11.4166666666667</v>
      </c>
    </row>
    <row r="945" spans="1:63" x14ac:dyDescent="0.35">
      <c r="A945" s="2" t="s">
        <v>167</v>
      </c>
      <c r="B945" s="31">
        <v>40087</v>
      </c>
      <c r="C945" s="60"/>
      <c r="D945" s="60"/>
      <c r="E945" s="11" t="s">
        <v>810</v>
      </c>
      <c r="X945"/>
      <c r="AZ945">
        <v>80.75</v>
      </c>
    </row>
    <row r="946" spans="1:63" x14ac:dyDescent="0.35">
      <c r="A946" s="2" t="s">
        <v>167</v>
      </c>
      <c r="B946" s="31">
        <v>40106</v>
      </c>
      <c r="C946" s="60"/>
      <c r="D946" s="60"/>
      <c r="E946" s="11" t="s">
        <v>810</v>
      </c>
      <c r="X946"/>
      <c r="AZ946">
        <v>85</v>
      </c>
    </row>
    <row r="947" spans="1:63" x14ac:dyDescent="0.35">
      <c r="A947" s="2" t="s">
        <v>170</v>
      </c>
      <c r="B947" s="31">
        <v>40001</v>
      </c>
      <c r="C947" s="60"/>
      <c r="D947" s="60"/>
      <c r="E947" s="11" t="s">
        <v>811</v>
      </c>
      <c r="R947">
        <v>5.5</v>
      </c>
      <c r="X947"/>
      <c r="AZ947">
        <v>25.5</v>
      </c>
      <c r="BK947">
        <v>5</v>
      </c>
    </row>
    <row r="948" spans="1:63" x14ac:dyDescent="0.35">
      <c r="A948" s="2" t="s">
        <v>170</v>
      </c>
      <c r="B948" s="31">
        <v>40018</v>
      </c>
      <c r="C948" s="60"/>
      <c r="D948" s="60"/>
      <c r="E948" s="11" t="s">
        <v>811</v>
      </c>
      <c r="X948"/>
      <c r="AZ948">
        <v>30.571428571428601</v>
      </c>
      <c r="BK948">
        <v>5.9625000000000004</v>
      </c>
    </row>
    <row r="949" spans="1:63" x14ac:dyDescent="0.35">
      <c r="A949" s="2" t="s">
        <v>170</v>
      </c>
      <c r="B949" s="31">
        <v>40031</v>
      </c>
      <c r="C949" s="60"/>
      <c r="D949" s="60"/>
      <c r="E949" s="11" t="s">
        <v>811</v>
      </c>
      <c r="X949"/>
      <c r="AZ949">
        <v>33.5</v>
      </c>
      <c r="BK949">
        <v>7.1</v>
      </c>
    </row>
    <row r="950" spans="1:63" x14ac:dyDescent="0.35">
      <c r="A950" s="2" t="s">
        <v>170</v>
      </c>
      <c r="B950" s="31">
        <v>40049</v>
      </c>
      <c r="C950" s="60"/>
      <c r="D950" s="60"/>
      <c r="E950" s="11" t="s">
        <v>811</v>
      </c>
      <c r="X950"/>
      <c r="AZ950">
        <v>55.75</v>
      </c>
      <c r="BK950">
        <v>8</v>
      </c>
    </row>
    <row r="951" spans="1:63" x14ac:dyDescent="0.35">
      <c r="A951" s="2" t="s">
        <v>170</v>
      </c>
      <c r="B951" s="31">
        <v>40071</v>
      </c>
      <c r="C951" s="60"/>
      <c r="D951" s="60"/>
      <c r="E951" s="11" t="s">
        <v>811</v>
      </c>
      <c r="X951"/>
      <c r="AZ951">
        <v>71.75</v>
      </c>
      <c r="BK951">
        <v>8</v>
      </c>
    </row>
    <row r="952" spans="1:63" x14ac:dyDescent="0.35">
      <c r="A952" s="2" t="s">
        <v>170</v>
      </c>
      <c r="B952" s="31">
        <v>40087</v>
      </c>
      <c r="C952" s="60"/>
      <c r="D952" s="60"/>
      <c r="E952" s="11" t="s">
        <v>811</v>
      </c>
      <c r="X952"/>
      <c r="AZ952">
        <v>81.5</v>
      </c>
    </row>
    <row r="953" spans="1:63" x14ac:dyDescent="0.35">
      <c r="A953" s="2" t="s">
        <v>170</v>
      </c>
      <c r="B953" s="31">
        <v>40106</v>
      </c>
      <c r="C953" s="60"/>
      <c r="D953" s="60"/>
      <c r="E953" s="11" t="s">
        <v>811</v>
      </c>
      <c r="X953"/>
      <c r="AZ953">
        <v>92</v>
      </c>
    </row>
    <row r="954" spans="1:63" x14ac:dyDescent="0.35">
      <c r="A954" s="2" t="s">
        <v>173</v>
      </c>
      <c r="B954" s="31">
        <v>40001</v>
      </c>
      <c r="C954" s="60"/>
      <c r="D954" s="60"/>
      <c r="E954" s="11" t="s">
        <v>777</v>
      </c>
      <c r="R954">
        <v>4.625</v>
      </c>
      <c r="X954"/>
      <c r="AZ954">
        <v>24.625</v>
      </c>
      <c r="BK954">
        <v>4.4124999999999996</v>
      </c>
    </row>
    <row r="955" spans="1:63" x14ac:dyDescent="0.35">
      <c r="A955" s="2" t="s">
        <v>173</v>
      </c>
      <c r="B955" s="31">
        <v>40018</v>
      </c>
      <c r="C955" s="60"/>
      <c r="D955" s="60"/>
      <c r="E955" s="11" t="s">
        <v>777</v>
      </c>
      <c r="X955"/>
      <c r="AZ955">
        <v>30.5</v>
      </c>
      <c r="BK955">
        <v>5.7125000000000004</v>
      </c>
    </row>
    <row r="956" spans="1:63" x14ac:dyDescent="0.35">
      <c r="A956" s="2" t="s">
        <v>173</v>
      </c>
      <c r="B956" s="31">
        <v>40031</v>
      </c>
      <c r="C956" s="60"/>
      <c r="D956" s="60"/>
      <c r="E956" s="11" t="s">
        <v>777</v>
      </c>
      <c r="X956"/>
      <c r="AZ956">
        <v>31.5</v>
      </c>
      <c r="BK956">
        <v>7.2249999999999996</v>
      </c>
    </row>
    <row r="957" spans="1:63" x14ac:dyDescent="0.35">
      <c r="A957" s="2" t="s">
        <v>173</v>
      </c>
      <c r="B957" s="31">
        <v>40049</v>
      </c>
      <c r="C957" s="60"/>
      <c r="D957" s="60"/>
      <c r="E957" s="11" t="s">
        <v>777</v>
      </c>
      <c r="X957"/>
      <c r="AZ957">
        <v>36.75</v>
      </c>
      <c r="BK957">
        <v>9.25</v>
      </c>
    </row>
    <row r="958" spans="1:63" x14ac:dyDescent="0.35">
      <c r="A958" s="2" t="s">
        <v>173</v>
      </c>
      <c r="B958" s="31">
        <v>40071</v>
      </c>
      <c r="C958" s="60"/>
      <c r="D958" s="60"/>
      <c r="E958" s="11" t="s">
        <v>777</v>
      </c>
      <c r="X958"/>
      <c r="AZ958">
        <v>69.375</v>
      </c>
      <c r="BK958">
        <v>9.5</v>
      </c>
    </row>
    <row r="959" spans="1:63" x14ac:dyDescent="0.35">
      <c r="A959" s="2" t="s">
        <v>173</v>
      </c>
      <c r="B959" s="31">
        <v>40087</v>
      </c>
      <c r="C959" s="60"/>
      <c r="D959" s="60"/>
      <c r="E959" s="11" t="s">
        <v>777</v>
      </c>
      <c r="X959"/>
      <c r="AZ959">
        <v>80.5</v>
      </c>
    </row>
    <row r="960" spans="1:63" x14ac:dyDescent="0.35">
      <c r="A960" s="2" t="s">
        <v>173</v>
      </c>
      <c r="B960" s="31">
        <v>40106</v>
      </c>
      <c r="C960" s="60"/>
      <c r="D960" s="60"/>
      <c r="E960" s="11" t="s">
        <v>777</v>
      </c>
      <c r="X960"/>
      <c r="AZ960">
        <v>90.571428571428598</v>
      </c>
    </row>
    <row r="961" spans="1:63" x14ac:dyDescent="0.35">
      <c r="A961" s="2" t="s">
        <v>176</v>
      </c>
      <c r="B961" s="31">
        <v>40001</v>
      </c>
      <c r="C961" s="60"/>
      <c r="D961" s="60"/>
      <c r="E961" s="11" t="s">
        <v>812</v>
      </c>
      <c r="R961">
        <v>5.5</v>
      </c>
      <c r="X961"/>
      <c r="AZ961">
        <v>25.5</v>
      </c>
      <c r="BK961">
        <v>5.2374999999999998</v>
      </c>
    </row>
    <row r="962" spans="1:63" x14ac:dyDescent="0.35">
      <c r="A962" s="2" t="s">
        <v>176</v>
      </c>
      <c r="B962" s="31">
        <v>40018</v>
      </c>
      <c r="C962" s="60"/>
      <c r="D962" s="60"/>
      <c r="E962" s="11" t="s">
        <v>812</v>
      </c>
      <c r="X962"/>
      <c r="AZ962">
        <v>30.875</v>
      </c>
      <c r="BK962">
        <v>6.9749999999999996</v>
      </c>
    </row>
    <row r="963" spans="1:63" x14ac:dyDescent="0.35">
      <c r="A963" s="2" t="s">
        <v>176</v>
      </c>
      <c r="B963" s="31">
        <v>40031</v>
      </c>
      <c r="C963" s="60"/>
      <c r="D963" s="60"/>
      <c r="E963" s="11" t="s">
        <v>812</v>
      </c>
      <c r="X963"/>
      <c r="AZ963">
        <v>32.5</v>
      </c>
      <c r="BK963">
        <v>7.85</v>
      </c>
    </row>
    <row r="964" spans="1:63" x14ac:dyDescent="0.35">
      <c r="A964" s="2" t="s">
        <v>176</v>
      </c>
      <c r="B964" s="31">
        <v>40049</v>
      </c>
      <c r="C964" s="60"/>
      <c r="D964" s="60"/>
      <c r="E964" s="11" t="s">
        <v>812</v>
      </c>
      <c r="X964"/>
      <c r="AZ964">
        <v>61.75</v>
      </c>
      <c r="BK964">
        <v>8</v>
      </c>
    </row>
    <row r="965" spans="1:63" x14ac:dyDescent="0.35">
      <c r="A965" s="2" t="s">
        <v>176</v>
      </c>
      <c r="B965" s="31">
        <v>40071</v>
      </c>
      <c r="C965" s="60"/>
      <c r="D965" s="60"/>
      <c r="E965" s="11" t="s">
        <v>812</v>
      </c>
      <c r="X965"/>
      <c r="AZ965">
        <v>75.4375</v>
      </c>
      <c r="BK965">
        <v>8.1666666666666696</v>
      </c>
    </row>
    <row r="966" spans="1:63" x14ac:dyDescent="0.35">
      <c r="A966" s="2" t="s">
        <v>176</v>
      </c>
      <c r="B966" s="31">
        <v>40087</v>
      </c>
      <c r="C966" s="60"/>
      <c r="D966" s="60"/>
      <c r="E966" s="11" t="s">
        <v>812</v>
      </c>
      <c r="X966"/>
      <c r="AZ966">
        <v>83</v>
      </c>
    </row>
    <row r="967" spans="1:63" x14ac:dyDescent="0.35">
      <c r="A967" s="2" t="s">
        <v>176</v>
      </c>
      <c r="B967" s="31">
        <v>40106</v>
      </c>
      <c r="C967" s="60"/>
      <c r="D967" s="60"/>
      <c r="E967" s="11" t="s">
        <v>812</v>
      </c>
      <c r="X967"/>
      <c r="AZ967">
        <v>92.625</v>
      </c>
    </row>
    <row r="968" spans="1:63" x14ac:dyDescent="0.35">
      <c r="A968" s="2" t="s">
        <v>136</v>
      </c>
      <c r="B968" s="31">
        <v>40070</v>
      </c>
      <c r="C968" s="60"/>
      <c r="D968" s="60"/>
      <c r="E968" s="11" t="s">
        <v>802</v>
      </c>
      <c r="X968"/>
      <c r="AZ968">
        <v>30.125</v>
      </c>
      <c r="BK968">
        <v>6.4124999999999996</v>
      </c>
    </row>
    <row r="969" spans="1:63" x14ac:dyDescent="0.35">
      <c r="A969" s="2" t="s">
        <v>136</v>
      </c>
      <c r="B969" s="31">
        <v>40087</v>
      </c>
      <c r="C969" s="60"/>
      <c r="D969" s="60"/>
      <c r="E969" s="11" t="s">
        <v>802</v>
      </c>
      <c r="X969"/>
      <c r="AZ969">
        <v>41.75</v>
      </c>
      <c r="BK969">
        <v>8</v>
      </c>
    </row>
    <row r="970" spans="1:63" x14ac:dyDescent="0.35">
      <c r="A970" s="2" t="s">
        <v>136</v>
      </c>
      <c r="B970" s="31">
        <v>40107</v>
      </c>
      <c r="C970" s="60"/>
      <c r="D970" s="60"/>
      <c r="E970" s="11" t="s">
        <v>802</v>
      </c>
      <c r="X970"/>
      <c r="AZ970">
        <v>77.285714285714306</v>
      </c>
      <c r="BK970">
        <v>8</v>
      </c>
    </row>
    <row r="971" spans="1:63" x14ac:dyDescent="0.35">
      <c r="A971" s="2" t="s">
        <v>136</v>
      </c>
      <c r="B971" s="31">
        <v>40133</v>
      </c>
      <c r="C971" s="60"/>
      <c r="D971" s="60"/>
      <c r="E971" s="11" t="s">
        <v>802</v>
      </c>
      <c r="X971"/>
    </row>
    <row r="972" spans="1:63" x14ac:dyDescent="0.35">
      <c r="A972" s="2" t="s">
        <v>139</v>
      </c>
      <c r="B972" s="31">
        <v>40070</v>
      </c>
      <c r="C972" s="60"/>
      <c r="D972" s="60"/>
      <c r="E972" s="11" t="s">
        <v>803</v>
      </c>
      <c r="X972"/>
      <c r="AZ972">
        <v>31.25</v>
      </c>
      <c r="BK972">
        <v>6.1124999999999998</v>
      </c>
    </row>
    <row r="973" spans="1:63" x14ac:dyDescent="0.35">
      <c r="A973" s="2" t="s">
        <v>139</v>
      </c>
      <c r="B973" s="31">
        <v>40087</v>
      </c>
      <c r="C973" s="60"/>
      <c r="D973" s="60"/>
      <c r="E973" s="11" t="s">
        <v>803</v>
      </c>
      <c r="X973"/>
      <c r="AZ973">
        <v>57.428571428571402</v>
      </c>
      <c r="BK973">
        <v>7</v>
      </c>
    </row>
    <row r="974" spans="1:63" x14ac:dyDescent="0.35">
      <c r="A974" s="2" t="s">
        <v>139</v>
      </c>
      <c r="B974" s="31">
        <v>40107</v>
      </c>
      <c r="C974" s="60"/>
      <c r="D974" s="60"/>
      <c r="E974" s="11" t="s">
        <v>803</v>
      </c>
      <c r="X974"/>
      <c r="AZ974">
        <v>79.25</v>
      </c>
      <c r="BK974">
        <v>7</v>
      </c>
    </row>
    <row r="975" spans="1:63" x14ac:dyDescent="0.35">
      <c r="A975" s="2" t="s">
        <v>139</v>
      </c>
      <c r="B975" s="31">
        <v>40133</v>
      </c>
      <c r="C975" s="60"/>
      <c r="D975" s="60"/>
      <c r="E975" s="11" t="s">
        <v>803</v>
      </c>
      <c r="X975"/>
    </row>
    <row r="976" spans="1:63" x14ac:dyDescent="0.35">
      <c r="A976" s="2" t="s">
        <v>933</v>
      </c>
      <c r="B976" s="31">
        <v>40070</v>
      </c>
      <c r="C976" s="60"/>
      <c r="D976" s="60"/>
      <c r="E976" s="11" t="s">
        <v>863</v>
      </c>
      <c r="X976"/>
      <c r="AZ976">
        <v>30.875</v>
      </c>
      <c r="BK976">
        <v>6.2750000000000004</v>
      </c>
    </row>
    <row r="977" spans="1:63" x14ac:dyDescent="0.35">
      <c r="A977" s="2" t="s">
        <v>933</v>
      </c>
      <c r="B977" s="31">
        <v>40087</v>
      </c>
      <c r="C977" s="60"/>
      <c r="D977" s="60"/>
      <c r="E977" s="11" t="s">
        <v>863</v>
      </c>
      <c r="X977"/>
      <c r="AZ977">
        <v>44.125</v>
      </c>
      <c r="BK977">
        <v>7.75</v>
      </c>
    </row>
    <row r="978" spans="1:63" x14ac:dyDescent="0.35">
      <c r="A978" s="2" t="s">
        <v>933</v>
      </c>
      <c r="B978" s="31">
        <v>40107</v>
      </c>
      <c r="C978" s="60"/>
      <c r="D978" s="60"/>
      <c r="E978" s="11" t="s">
        <v>863</v>
      </c>
      <c r="X978"/>
      <c r="AZ978">
        <v>80.75</v>
      </c>
      <c r="BK978">
        <v>7.75</v>
      </c>
    </row>
    <row r="979" spans="1:63" x14ac:dyDescent="0.35">
      <c r="A979" s="2" t="s">
        <v>933</v>
      </c>
      <c r="B979" s="31">
        <v>40133</v>
      </c>
      <c r="C979" s="60"/>
      <c r="D979" s="60"/>
      <c r="E979" s="11" t="s">
        <v>863</v>
      </c>
      <c r="X979"/>
    </row>
    <row r="980" spans="1:63" x14ac:dyDescent="0.35">
      <c r="A980" s="2" t="s">
        <v>142</v>
      </c>
      <c r="B980" s="31">
        <v>40070</v>
      </c>
      <c r="C980" s="60"/>
      <c r="D980" s="60"/>
      <c r="E980" s="11" t="s">
        <v>804</v>
      </c>
      <c r="X980"/>
      <c r="AZ980">
        <v>31.5</v>
      </c>
      <c r="BK980">
        <v>6.3624999999999998</v>
      </c>
    </row>
    <row r="981" spans="1:63" x14ac:dyDescent="0.35">
      <c r="A981" s="2" t="s">
        <v>142</v>
      </c>
      <c r="B981" s="31">
        <v>40087</v>
      </c>
      <c r="C981" s="60"/>
      <c r="D981" s="60"/>
      <c r="E981" s="11" t="s">
        <v>804</v>
      </c>
      <c r="X981"/>
      <c r="AZ981">
        <v>57.375</v>
      </c>
      <c r="BK981">
        <v>7.125</v>
      </c>
    </row>
    <row r="982" spans="1:63" x14ac:dyDescent="0.35">
      <c r="A982" s="2" t="s">
        <v>142</v>
      </c>
      <c r="B982" s="31">
        <v>40107</v>
      </c>
      <c r="C982" s="60"/>
      <c r="D982" s="60"/>
      <c r="E982" s="11" t="s">
        <v>804</v>
      </c>
      <c r="X982"/>
      <c r="AZ982">
        <v>81.75</v>
      </c>
      <c r="BK982">
        <v>7.125</v>
      </c>
    </row>
    <row r="983" spans="1:63" x14ac:dyDescent="0.35">
      <c r="A983" s="2" t="s">
        <v>142</v>
      </c>
      <c r="B983" s="31">
        <v>40133</v>
      </c>
      <c r="C983" s="60"/>
      <c r="D983" s="60"/>
      <c r="E983" s="11" t="s">
        <v>804</v>
      </c>
      <c r="X983"/>
      <c r="BK983">
        <v>9</v>
      </c>
    </row>
    <row r="984" spans="1:63" x14ac:dyDescent="0.35">
      <c r="A984" s="2" t="s">
        <v>145</v>
      </c>
      <c r="B984" s="31">
        <v>40070</v>
      </c>
      <c r="C984" s="60"/>
      <c r="D984" s="60"/>
      <c r="E984" s="11" t="s">
        <v>778</v>
      </c>
      <c r="X984"/>
      <c r="AZ984">
        <v>31.875</v>
      </c>
      <c r="BK984">
        <v>6.25</v>
      </c>
    </row>
    <row r="985" spans="1:63" x14ac:dyDescent="0.35">
      <c r="A985" s="2" t="s">
        <v>145</v>
      </c>
      <c r="B985" s="31">
        <v>40087</v>
      </c>
      <c r="C985" s="60"/>
      <c r="D985" s="60"/>
      <c r="E985" s="11" t="s">
        <v>778</v>
      </c>
      <c r="X985"/>
      <c r="AZ985">
        <v>63.875</v>
      </c>
      <c r="BK985">
        <v>6.75</v>
      </c>
    </row>
    <row r="986" spans="1:63" x14ac:dyDescent="0.35">
      <c r="A986" s="2" t="s">
        <v>145</v>
      </c>
      <c r="B986" s="31">
        <v>40107</v>
      </c>
      <c r="C986" s="60"/>
      <c r="D986" s="60"/>
      <c r="E986" s="11" t="s">
        <v>778</v>
      </c>
      <c r="X986"/>
      <c r="AZ986">
        <v>84.5</v>
      </c>
      <c r="BK986">
        <v>6.75</v>
      </c>
    </row>
    <row r="987" spans="1:63" x14ac:dyDescent="0.35">
      <c r="A987" s="2" t="s">
        <v>145</v>
      </c>
      <c r="B987" s="31">
        <v>40133</v>
      </c>
      <c r="C987" s="60"/>
      <c r="D987" s="60"/>
      <c r="E987" s="11" t="s">
        <v>778</v>
      </c>
      <c r="X987"/>
    </row>
    <row r="988" spans="1:63" x14ac:dyDescent="0.35">
      <c r="A988" s="2" t="s">
        <v>148</v>
      </c>
      <c r="B988" s="31">
        <v>40070</v>
      </c>
      <c r="C988" s="60"/>
      <c r="D988" s="60"/>
      <c r="E988" s="11" t="s">
        <v>805</v>
      </c>
      <c r="X988"/>
      <c r="AZ988">
        <v>31</v>
      </c>
      <c r="BK988">
        <v>6.3624999999999998</v>
      </c>
    </row>
    <row r="989" spans="1:63" x14ac:dyDescent="0.35">
      <c r="A989" s="2" t="s">
        <v>148</v>
      </c>
      <c r="B989" s="31">
        <v>40087</v>
      </c>
      <c r="C989" s="60"/>
      <c r="D989" s="60"/>
      <c r="E989" s="11" t="s">
        <v>805</v>
      </c>
      <c r="X989"/>
      <c r="AZ989">
        <v>56.625</v>
      </c>
      <c r="BK989">
        <v>7.5</v>
      </c>
    </row>
    <row r="990" spans="1:63" x14ac:dyDescent="0.35">
      <c r="A990" s="2" t="s">
        <v>148</v>
      </c>
      <c r="B990" s="31">
        <v>40107</v>
      </c>
      <c r="C990" s="60"/>
      <c r="D990" s="60"/>
      <c r="E990" s="11" t="s">
        <v>805</v>
      </c>
      <c r="X990"/>
      <c r="AZ990">
        <v>83.75</v>
      </c>
      <c r="BK990">
        <v>7.5</v>
      </c>
    </row>
    <row r="991" spans="1:63" x14ac:dyDescent="0.35">
      <c r="A991" s="2" t="s">
        <v>148</v>
      </c>
      <c r="B991" s="31">
        <v>40133</v>
      </c>
      <c r="C991" s="60"/>
      <c r="D991" s="60"/>
      <c r="E991" s="11" t="s">
        <v>805</v>
      </c>
      <c r="X991"/>
    </row>
    <row r="992" spans="1:63" x14ac:dyDescent="0.35">
      <c r="A992" s="2" t="s">
        <v>151</v>
      </c>
      <c r="B992" s="31">
        <v>40070</v>
      </c>
      <c r="C992" s="60"/>
      <c r="D992" s="60"/>
      <c r="E992" s="11" t="s">
        <v>757</v>
      </c>
      <c r="X992"/>
      <c r="AZ992">
        <v>30.75</v>
      </c>
      <c r="BK992">
        <v>6.2</v>
      </c>
    </row>
    <row r="993" spans="1:63" x14ac:dyDescent="0.35">
      <c r="A993" s="2" t="s">
        <v>151</v>
      </c>
      <c r="B993" s="31">
        <v>40087</v>
      </c>
      <c r="C993" s="60"/>
      <c r="D993" s="60"/>
      <c r="E993" s="11" t="s">
        <v>757</v>
      </c>
      <c r="X993"/>
      <c r="AZ993">
        <v>48.5</v>
      </c>
      <c r="BK993">
        <v>8</v>
      </c>
    </row>
    <row r="994" spans="1:63" x14ac:dyDescent="0.35">
      <c r="A994" s="2" t="s">
        <v>151</v>
      </c>
      <c r="B994" s="31">
        <v>40107</v>
      </c>
      <c r="C994" s="60"/>
      <c r="D994" s="60"/>
      <c r="E994" s="11" t="s">
        <v>757</v>
      </c>
      <c r="X994"/>
      <c r="AZ994">
        <v>79.75</v>
      </c>
      <c r="BK994">
        <v>8</v>
      </c>
    </row>
    <row r="995" spans="1:63" x14ac:dyDescent="0.35">
      <c r="A995" s="2" t="s">
        <v>151</v>
      </c>
      <c r="B995" s="31">
        <v>40133</v>
      </c>
      <c r="C995" s="60"/>
      <c r="D995" s="60"/>
      <c r="E995" s="11" t="s">
        <v>757</v>
      </c>
      <c r="X995"/>
    </row>
    <row r="996" spans="1:63" x14ac:dyDescent="0.35">
      <c r="A996" s="2" t="s">
        <v>154</v>
      </c>
      <c r="B996" s="31">
        <v>40070</v>
      </c>
      <c r="C996" s="60"/>
      <c r="D996" s="60"/>
      <c r="E996" s="11" t="s">
        <v>806</v>
      </c>
      <c r="X996"/>
      <c r="AZ996">
        <v>31.25</v>
      </c>
      <c r="BK996">
        <v>6.3125</v>
      </c>
    </row>
    <row r="997" spans="1:63" x14ac:dyDescent="0.35">
      <c r="A997" s="2" t="s">
        <v>154</v>
      </c>
      <c r="B997" s="31">
        <v>40087</v>
      </c>
      <c r="C997" s="60"/>
      <c r="D997" s="60"/>
      <c r="E997" s="11" t="s">
        <v>806</v>
      </c>
      <c r="X997"/>
      <c r="AZ997">
        <v>34.375</v>
      </c>
      <c r="BK997">
        <v>8</v>
      </c>
    </row>
    <row r="998" spans="1:63" x14ac:dyDescent="0.35">
      <c r="A998" s="2" t="s">
        <v>154</v>
      </c>
      <c r="B998" s="31">
        <v>40107</v>
      </c>
      <c r="C998" s="60"/>
      <c r="D998" s="60"/>
      <c r="E998" s="11" t="s">
        <v>806</v>
      </c>
      <c r="X998"/>
      <c r="AZ998">
        <v>71.75</v>
      </c>
      <c r="BK998">
        <v>8.125</v>
      </c>
    </row>
    <row r="999" spans="1:63" x14ac:dyDescent="0.35">
      <c r="A999" s="2" t="s">
        <v>154</v>
      </c>
      <c r="B999" s="31">
        <v>40133</v>
      </c>
      <c r="C999" s="60"/>
      <c r="D999" s="60"/>
      <c r="E999" s="11" t="s">
        <v>806</v>
      </c>
      <c r="X999"/>
    </row>
    <row r="1000" spans="1:63" x14ac:dyDescent="0.35">
      <c r="A1000" s="2" t="s">
        <v>156</v>
      </c>
      <c r="B1000" s="31">
        <v>40070</v>
      </c>
      <c r="C1000" s="60"/>
      <c r="D1000" s="60"/>
      <c r="E1000" s="11" t="s">
        <v>813</v>
      </c>
      <c r="X1000"/>
      <c r="AZ1000">
        <v>31</v>
      </c>
      <c r="BK1000">
        <v>6.4375</v>
      </c>
    </row>
    <row r="1001" spans="1:63" x14ac:dyDescent="0.35">
      <c r="A1001" s="2" t="s">
        <v>156</v>
      </c>
      <c r="B1001" s="31">
        <v>40087</v>
      </c>
      <c r="C1001" s="60"/>
      <c r="D1001" s="60"/>
      <c r="E1001" s="11" t="s">
        <v>813</v>
      </c>
      <c r="X1001"/>
      <c r="AZ1001">
        <v>54.625</v>
      </c>
      <c r="BK1001">
        <v>7.375</v>
      </c>
    </row>
    <row r="1002" spans="1:63" x14ac:dyDescent="0.35">
      <c r="A1002" s="2" t="s">
        <v>156</v>
      </c>
      <c r="B1002" s="31">
        <v>40107</v>
      </c>
      <c r="C1002" s="60"/>
      <c r="D1002" s="60"/>
      <c r="E1002" s="11" t="s">
        <v>813</v>
      </c>
      <c r="X1002"/>
      <c r="AZ1002">
        <v>81.857142857142904</v>
      </c>
      <c r="BK1002">
        <v>7.375</v>
      </c>
    </row>
    <row r="1003" spans="1:63" x14ac:dyDescent="0.35">
      <c r="A1003" s="2" t="s">
        <v>156</v>
      </c>
      <c r="B1003" s="31">
        <v>40133</v>
      </c>
      <c r="C1003" s="60"/>
      <c r="D1003" s="60"/>
      <c r="E1003" s="11" t="s">
        <v>813</v>
      </c>
      <c r="X1003"/>
    </row>
    <row r="1004" spans="1:63" x14ac:dyDescent="0.35">
      <c r="A1004" s="2" t="s">
        <v>159</v>
      </c>
      <c r="B1004" s="31">
        <v>40070</v>
      </c>
      <c r="C1004" s="60"/>
      <c r="D1004" s="60"/>
      <c r="E1004" s="11" t="s">
        <v>807</v>
      </c>
      <c r="X1004"/>
      <c r="AZ1004">
        <v>30</v>
      </c>
      <c r="BK1004">
        <v>5.4749999999999996</v>
      </c>
    </row>
    <row r="1005" spans="1:63" x14ac:dyDescent="0.35">
      <c r="A1005" s="2" t="s">
        <v>159</v>
      </c>
      <c r="B1005" s="31">
        <v>40087</v>
      </c>
      <c r="C1005" s="60"/>
      <c r="D1005" s="60"/>
      <c r="E1005" s="11" t="s">
        <v>807</v>
      </c>
      <c r="X1005"/>
      <c r="AZ1005">
        <v>30</v>
      </c>
      <c r="BK1005">
        <v>7.625</v>
      </c>
    </row>
    <row r="1006" spans="1:63" x14ac:dyDescent="0.35">
      <c r="A1006" s="2" t="s">
        <v>159</v>
      </c>
      <c r="B1006" s="31">
        <v>40107</v>
      </c>
      <c r="C1006" s="60"/>
      <c r="D1006" s="60"/>
      <c r="E1006" s="11" t="s">
        <v>807</v>
      </c>
      <c r="X1006"/>
      <c r="AZ1006">
        <v>30.375</v>
      </c>
      <c r="BK1006">
        <v>8.75</v>
      </c>
    </row>
    <row r="1007" spans="1:63" x14ac:dyDescent="0.35">
      <c r="A1007" s="2" t="s">
        <v>159</v>
      </c>
      <c r="B1007" s="31">
        <v>40133</v>
      </c>
      <c r="C1007" s="60"/>
      <c r="D1007" s="60"/>
      <c r="E1007" s="11" t="s">
        <v>807</v>
      </c>
      <c r="X1007"/>
    </row>
    <row r="1008" spans="1:63" x14ac:dyDescent="0.35">
      <c r="A1008" s="2" t="s">
        <v>162</v>
      </c>
      <c r="B1008" s="31">
        <v>40070</v>
      </c>
      <c r="C1008" s="60"/>
      <c r="D1008" s="60"/>
      <c r="E1008" s="11" t="s">
        <v>808</v>
      </c>
      <c r="X1008"/>
      <c r="AZ1008">
        <v>31.875</v>
      </c>
      <c r="BK1008">
        <v>6.6749999999999998</v>
      </c>
    </row>
    <row r="1009" spans="1:63" x14ac:dyDescent="0.35">
      <c r="A1009" s="2" t="s">
        <v>162</v>
      </c>
      <c r="B1009" s="31">
        <v>40087</v>
      </c>
      <c r="C1009" s="60"/>
      <c r="D1009" s="60"/>
      <c r="E1009" s="11" t="s">
        <v>808</v>
      </c>
      <c r="X1009"/>
      <c r="AZ1009">
        <v>59.875</v>
      </c>
      <c r="BK1009">
        <v>7.5</v>
      </c>
    </row>
    <row r="1010" spans="1:63" x14ac:dyDescent="0.35">
      <c r="A1010" s="2" t="s">
        <v>162</v>
      </c>
      <c r="B1010" s="31">
        <v>40107</v>
      </c>
      <c r="C1010" s="60"/>
      <c r="D1010" s="60"/>
      <c r="E1010" s="11" t="s">
        <v>808</v>
      </c>
      <c r="X1010"/>
      <c r="AZ1010">
        <v>83.25</v>
      </c>
      <c r="BK1010">
        <v>7.5</v>
      </c>
    </row>
    <row r="1011" spans="1:63" x14ac:dyDescent="0.35">
      <c r="A1011" s="2" t="s">
        <v>162</v>
      </c>
      <c r="B1011" s="31">
        <v>40133</v>
      </c>
      <c r="C1011" s="60"/>
      <c r="D1011" s="60"/>
      <c r="E1011" s="11" t="s">
        <v>808</v>
      </c>
      <c r="X1011"/>
    </row>
    <row r="1012" spans="1:63" x14ac:dyDescent="0.35">
      <c r="A1012" s="2" t="s">
        <v>165</v>
      </c>
      <c r="B1012" s="31">
        <v>40070</v>
      </c>
      <c r="C1012" s="60"/>
      <c r="D1012" s="60"/>
      <c r="E1012" s="11" t="s">
        <v>809</v>
      </c>
      <c r="X1012"/>
      <c r="AZ1012">
        <v>31.75</v>
      </c>
      <c r="BK1012">
        <v>6.75</v>
      </c>
    </row>
    <row r="1013" spans="1:63" x14ac:dyDescent="0.35">
      <c r="A1013" s="2" t="s">
        <v>165</v>
      </c>
      <c r="B1013" s="31">
        <v>40087</v>
      </c>
      <c r="C1013" s="60"/>
      <c r="D1013" s="60"/>
      <c r="E1013" s="11" t="s">
        <v>809</v>
      </c>
      <c r="X1013"/>
      <c r="AZ1013">
        <v>58.5</v>
      </c>
      <c r="BK1013">
        <v>7.5</v>
      </c>
    </row>
    <row r="1014" spans="1:63" x14ac:dyDescent="0.35">
      <c r="A1014" s="2" t="s">
        <v>165</v>
      </c>
      <c r="B1014" s="31">
        <v>40107</v>
      </c>
      <c r="C1014" s="60"/>
      <c r="D1014" s="60"/>
      <c r="E1014" s="11" t="s">
        <v>809</v>
      </c>
      <c r="X1014"/>
      <c r="AZ1014">
        <v>81</v>
      </c>
      <c r="BK1014">
        <v>7.5</v>
      </c>
    </row>
    <row r="1015" spans="1:63" x14ac:dyDescent="0.35">
      <c r="A1015" s="2" t="s">
        <v>165</v>
      </c>
      <c r="B1015" s="31">
        <v>40133</v>
      </c>
      <c r="C1015" s="60"/>
      <c r="D1015" s="60"/>
      <c r="E1015" s="11" t="s">
        <v>809</v>
      </c>
      <c r="X1015"/>
    </row>
    <row r="1016" spans="1:63" x14ac:dyDescent="0.35">
      <c r="A1016" s="2" t="s">
        <v>168</v>
      </c>
      <c r="B1016" s="31">
        <v>40070</v>
      </c>
      <c r="C1016" s="60"/>
      <c r="D1016" s="60"/>
      <c r="E1016" s="11" t="s">
        <v>810</v>
      </c>
      <c r="X1016"/>
      <c r="AZ1016">
        <v>30</v>
      </c>
      <c r="BK1016">
        <v>5.7</v>
      </c>
    </row>
    <row r="1017" spans="1:63" x14ac:dyDescent="0.35">
      <c r="A1017" s="2" t="s">
        <v>168</v>
      </c>
      <c r="B1017" s="31">
        <v>40087</v>
      </c>
      <c r="C1017" s="60"/>
      <c r="D1017" s="60"/>
      <c r="E1017" s="11" t="s">
        <v>810</v>
      </c>
      <c r="X1017"/>
      <c r="AZ1017">
        <v>30.375</v>
      </c>
      <c r="BK1017">
        <v>7.4</v>
      </c>
    </row>
    <row r="1018" spans="1:63" x14ac:dyDescent="0.35">
      <c r="A1018" s="2" t="s">
        <v>168</v>
      </c>
      <c r="B1018" s="31">
        <v>40107</v>
      </c>
      <c r="C1018" s="60"/>
      <c r="D1018" s="60"/>
      <c r="E1018" s="11" t="s">
        <v>810</v>
      </c>
      <c r="X1018"/>
      <c r="AZ1018">
        <v>31.125</v>
      </c>
      <c r="BK1018">
        <v>8.375</v>
      </c>
    </row>
    <row r="1019" spans="1:63" x14ac:dyDescent="0.35">
      <c r="A1019" s="2" t="s">
        <v>168</v>
      </c>
      <c r="B1019" s="31">
        <v>40133</v>
      </c>
      <c r="C1019" s="60"/>
      <c r="D1019" s="60"/>
      <c r="E1019" s="11" t="s">
        <v>810</v>
      </c>
      <c r="X1019"/>
    </row>
    <row r="1020" spans="1:63" x14ac:dyDescent="0.35">
      <c r="A1020" s="2" t="s">
        <v>171</v>
      </c>
      <c r="B1020" s="31">
        <v>40070</v>
      </c>
      <c r="C1020" s="60"/>
      <c r="D1020" s="60"/>
      <c r="E1020" s="11" t="s">
        <v>811</v>
      </c>
      <c r="X1020"/>
      <c r="AZ1020">
        <v>30.875</v>
      </c>
      <c r="BK1020">
        <v>6.75</v>
      </c>
    </row>
    <row r="1021" spans="1:63" x14ac:dyDescent="0.35">
      <c r="A1021" s="2" t="s">
        <v>171</v>
      </c>
      <c r="B1021" s="31">
        <v>40087</v>
      </c>
      <c r="C1021" s="60"/>
      <c r="D1021" s="60"/>
      <c r="E1021" s="11" t="s">
        <v>811</v>
      </c>
      <c r="X1021"/>
      <c r="AZ1021">
        <v>57.875</v>
      </c>
      <c r="BK1021">
        <v>7.75</v>
      </c>
    </row>
    <row r="1022" spans="1:63" x14ac:dyDescent="0.35">
      <c r="A1022" s="2" t="s">
        <v>171</v>
      </c>
      <c r="B1022" s="31">
        <v>40107</v>
      </c>
      <c r="C1022" s="60"/>
      <c r="D1022" s="60"/>
      <c r="E1022" s="11" t="s">
        <v>811</v>
      </c>
      <c r="X1022"/>
      <c r="AZ1022">
        <v>79.5</v>
      </c>
      <c r="BK1022">
        <v>7.75</v>
      </c>
    </row>
    <row r="1023" spans="1:63" x14ac:dyDescent="0.35">
      <c r="A1023" s="2" t="s">
        <v>171</v>
      </c>
      <c r="B1023" s="31">
        <v>40133</v>
      </c>
      <c r="C1023" s="60"/>
      <c r="D1023" s="60"/>
      <c r="E1023" s="11" t="s">
        <v>811</v>
      </c>
      <c r="X1023"/>
    </row>
    <row r="1024" spans="1:63" x14ac:dyDescent="0.35">
      <c r="A1024" s="2" t="s">
        <v>174</v>
      </c>
      <c r="B1024" s="31">
        <v>40070</v>
      </c>
      <c r="C1024" s="60"/>
      <c r="D1024" s="60"/>
      <c r="E1024" s="11" t="s">
        <v>777</v>
      </c>
      <c r="X1024"/>
      <c r="AZ1024">
        <v>31.125</v>
      </c>
      <c r="BK1024">
        <v>5.8</v>
      </c>
    </row>
    <row r="1025" spans="1:63" x14ac:dyDescent="0.35">
      <c r="A1025" s="2" t="s">
        <v>174</v>
      </c>
      <c r="B1025" s="31">
        <v>40087</v>
      </c>
      <c r="C1025" s="60"/>
      <c r="D1025" s="60"/>
      <c r="E1025" s="11" t="s">
        <v>777</v>
      </c>
      <c r="X1025"/>
      <c r="AZ1025">
        <v>46</v>
      </c>
      <c r="BK1025">
        <v>8</v>
      </c>
    </row>
    <row r="1026" spans="1:63" x14ac:dyDescent="0.35">
      <c r="A1026" s="2" t="s">
        <v>174</v>
      </c>
      <c r="B1026" s="31">
        <v>40107</v>
      </c>
      <c r="C1026" s="60"/>
      <c r="D1026" s="60"/>
      <c r="E1026" s="11" t="s">
        <v>777</v>
      </c>
      <c r="X1026"/>
      <c r="AZ1026">
        <v>76.75</v>
      </c>
      <c r="BK1026">
        <v>8</v>
      </c>
    </row>
    <row r="1027" spans="1:63" x14ac:dyDescent="0.35">
      <c r="A1027" s="2" t="s">
        <v>174</v>
      </c>
      <c r="B1027" s="31">
        <v>40133</v>
      </c>
      <c r="C1027" s="60"/>
      <c r="D1027" s="60"/>
      <c r="E1027" s="11" t="s">
        <v>777</v>
      </c>
      <c r="X1027"/>
    </row>
    <row r="1028" spans="1:63" x14ac:dyDescent="0.35">
      <c r="A1028" s="2" t="s">
        <v>177</v>
      </c>
      <c r="B1028" s="31">
        <v>40070</v>
      </c>
      <c r="C1028" s="60"/>
      <c r="D1028" s="60"/>
      <c r="E1028" s="11" t="s">
        <v>812</v>
      </c>
      <c r="X1028"/>
      <c r="AZ1028">
        <v>31.625</v>
      </c>
      <c r="BK1028">
        <v>6.5</v>
      </c>
    </row>
    <row r="1029" spans="1:63" x14ac:dyDescent="0.35">
      <c r="A1029" s="2" t="s">
        <v>177</v>
      </c>
      <c r="B1029" s="31">
        <v>40087</v>
      </c>
      <c r="C1029" s="60"/>
      <c r="D1029" s="60"/>
      <c r="E1029" s="11" t="s">
        <v>812</v>
      </c>
      <c r="X1029"/>
      <c r="AZ1029">
        <v>59.428571428571402</v>
      </c>
      <c r="BK1029">
        <v>7.125</v>
      </c>
    </row>
    <row r="1030" spans="1:63" x14ac:dyDescent="0.35">
      <c r="A1030" s="2" t="s">
        <v>177</v>
      </c>
      <c r="B1030" s="31">
        <v>40107</v>
      </c>
      <c r="C1030" s="60"/>
      <c r="D1030" s="60"/>
      <c r="E1030" s="11" t="s">
        <v>812</v>
      </c>
      <c r="X1030"/>
      <c r="AZ1030">
        <v>84.5</v>
      </c>
      <c r="BK1030">
        <v>7.125</v>
      </c>
    </row>
    <row r="1031" spans="1:63" x14ac:dyDescent="0.35">
      <c r="A1031" s="2" t="s">
        <v>177</v>
      </c>
      <c r="B1031" s="31">
        <v>40133</v>
      </c>
      <c r="C1031" s="60"/>
      <c r="D1031" s="60"/>
      <c r="E1031" s="11" t="s">
        <v>812</v>
      </c>
      <c r="X1031"/>
    </row>
    <row r="1032" spans="1:63" x14ac:dyDescent="0.35">
      <c r="A1032" s="2" t="s">
        <v>1157</v>
      </c>
      <c r="B1032" s="31"/>
      <c r="C1032" s="60">
        <v>34453</v>
      </c>
      <c r="D1032" s="60"/>
      <c r="E1032" s="11" t="s">
        <v>805</v>
      </c>
      <c r="X1032"/>
      <c r="AS1032" t="s">
        <v>831</v>
      </c>
      <c r="AX1032">
        <v>101</v>
      </c>
      <c r="AY1032">
        <v>151</v>
      </c>
    </row>
    <row r="1033" spans="1:63" x14ac:dyDescent="0.35">
      <c r="A1033" s="2" t="s">
        <v>1158</v>
      </c>
      <c r="B1033" s="31"/>
      <c r="C1033" s="60">
        <v>34474</v>
      </c>
      <c r="D1033" s="60"/>
      <c r="E1033" s="11" t="s">
        <v>805</v>
      </c>
      <c r="X1033"/>
      <c r="AS1033" t="s">
        <v>831</v>
      </c>
      <c r="AX1033">
        <v>115</v>
      </c>
      <c r="AY1033">
        <v>158</v>
      </c>
    </row>
    <row r="1034" spans="1:63" x14ac:dyDescent="0.35">
      <c r="A1034" s="2" t="s">
        <v>1159</v>
      </c>
      <c r="B1034" s="31"/>
      <c r="C1034" s="60">
        <v>34495</v>
      </c>
      <c r="D1034" s="60"/>
      <c r="E1034" s="11" t="s">
        <v>805</v>
      </c>
      <c r="X1034"/>
      <c r="AS1034" t="s">
        <v>831</v>
      </c>
      <c r="AX1034">
        <v>105</v>
      </c>
      <c r="AY1034">
        <v>139</v>
      </c>
    </row>
    <row r="1035" spans="1:63" x14ac:dyDescent="0.35">
      <c r="A1035" s="2" t="s">
        <v>1160</v>
      </c>
      <c r="B1035" s="31"/>
      <c r="C1035" s="60">
        <v>34519</v>
      </c>
      <c r="D1035" s="60"/>
      <c r="E1035" s="11" t="s">
        <v>805</v>
      </c>
      <c r="X1035"/>
      <c r="AS1035" t="s">
        <v>831</v>
      </c>
      <c r="AX1035">
        <v>95</v>
      </c>
      <c r="AY1035">
        <v>128</v>
      </c>
    </row>
    <row r="1036" spans="1:63" x14ac:dyDescent="0.35">
      <c r="A1036" s="2" t="s">
        <v>1161</v>
      </c>
      <c r="B1036" s="31"/>
      <c r="C1036" s="60">
        <v>34537</v>
      </c>
      <c r="D1036" s="60"/>
      <c r="E1036" s="11" t="s">
        <v>805</v>
      </c>
      <c r="X1036"/>
      <c r="AS1036" t="s">
        <v>831</v>
      </c>
      <c r="AX1036">
        <v>84</v>
      </c>
      <c r="AY1036">
        <v>114</v>
      </c>
    </row>
    <row r="1037" spans="1:63" x14ac:dyDescent="0.35">
      <c r="A1037" s="2" t="s">
        <v>1162</v>
      </c>
      <c r="B1037" s="31"/>
      <c r="C1037" s="60">
        <v>34561</v>
      </c>
      <c r="D1037" s="60"/>
      <c r="E1037" s="11" t="s">
        <v>805</v>
      </c>
      <c r="X1037"/>
      <c r="AS1037" t="s">
        <v>831</v>
      </c>
      <c r="AX1037">
        <v>66</v>
      </c>
      <c r="AY1037">
        <v>107</v>
      </c>
    </row>
    <row r="1038" spans="1:63" x14ac:dyDescent="0.35">
      <c r="A1038" s="2" t="s">
        <v>1163</v>
      </c>
      <c r="B1038" s="31"/>
      <c r="C1038" s="60">
        <v>34453</v>
      </c>
      <c r="D1038" s="60"/>
      <c r="E1038" s="11" t="s">
        <v>956</v>
      </c>
      <c r="X1038"/>
      <c r="AS1038" t="s">
        <v>831</v>
      </c>
      <c r="AX1038" s="64">
        <v>125</v>
      </c>
      <c r="AY1038">
        <v>179</v>
      </c>
    </row>
    <row r="1039" spans="1:63" x14ac:dyDescent="0.35">
      <c r="A1039" s="2" t="s">
        <v>1164</v>
      </c>
      <c r="B1039" s="31"/>
      <c r="C1039" s="60">
        <v>34474</v>
      </c>
      <c r="D1039" s="60"/>
      <c r="E1039" s="11" t="s">
        <v>956</v>
      </c>
      <c r="X1039"/>
      <c r="AS1039" t="s">
        <v>831</v>
      </c>
      <c r="AX1039" s="64">
        <v>119</v>
      </c>
      <c r="AY1039">
        <v>164</v>
      </c>
    </row>
    <row r="1040" spans="1:63" x14ac:dyDescent="0.35">
      <c r="A1040" s="2" t="s">
        <v>1165</v>
      </c>
      <c r="B1040" s="31"/>
      <c r="C1040" s="60">
        <v>34495</v>
      </c>
      <c r="D1040" s="60"/>
      <c r="E1040" s="11" t="s">
        <v>956</v>
      </c>
      <c r="X1040"/>
      <c r="AS1040" t="s">
        <v>831</v>
      </c>
      <c r="AX1040" s="64">
        <v>119</v>
      </c>
      <c r="AY1040">
        <v>152</v>
      </c>
    </row>
    <row r="1041" spans="1:63" x14ac:dyDescent="0.35">
      <c r="A1041" s="2" t="s">
        <v>1166</v>
      </c>
      <c r="B1041" s="31"/>
      <c r="C1041" s="60">
        <v>34519</v>
      </c>
      <c r="D1041" s="60"/>
      <c r="E1041" s="11" t="s">
        <v>956</v>
      </c>
      <c r="X1041"/>
      <c r="AS1041" t="s">
        <v>831</v>
      </c>
      <c r="AX1041" s="64">
        <v>102</v>
      </c>
      <c r="AY1041">
        <v>132</v>
      </c>
    </row>
    <row r="1042" spans="1:63" x14ac:dyDescent="0.35">
      <c r="A1042" s="2" t="s">
        <v>1167</v>
      </c>
      <c r="B1042" s="31"/>
      <c r="C1042" s="60">
        <v>34537</v>
      </c>
      <c r="D1042" s="60"/>
      <c r="E1042" s="11" t="s">
        <v>956</v>
      </c>
      <c r="X1042"/>
      <c r="AS1042" t="s">
        <v>831</v>
      </c>
      <c r="AX1042" s="64">
        <v>90</v>
      </c>
      <c r="AY1042">
        <v>121</v>
      </c>
    </row>
    <row r="1043" spans="1:63" x14ac:dyDescent="0.35">
      <c r="A1043" s="2" t="s">
        <v>1168</v>
      </c>
      <c r="B1043" s="31"/>
      <c r="C1043" s="60">
        <v>34561</v>
      </c>
      <c r="D1043" s="60"/>
      <c r="E1043" s="11" t="s">
        <v>956</v>
      </c>
      <c r="X1043"/>
      <c r="AS1043" t="s">
        <v>831</v>
      </c>
      <c r="AX1043" s="64">
        <v>80</v>
      </c>
      <c r="AY1043">
        <v>112</v>
      </c>
    </row>
    <row r="1044" spans="1:63" x14ac:dyDescent="0.35">
      <c r="A1044" s="2" t="s">
        <v>182</v>
      </c>
      <c r="B1044" s="31">
        <v>40745</v>
      </c>
      <c r="C1044" s="60"/>
      <c r="D1044" s="60"/>
      <c r="E1044" s="11"/>
      <c r="T1044">
        <v>25.9</v>
      </c>
      <c r="X1044"/>
      <c r="AL1044">
        <v>0.41818507199999999</v>
      </c>
      <c r="BJ1044">
        <v>480</v>
      </c>
      <c r="BK1044">
        <v>4.1666666670000003</v>
      </c>
    </row>
    <row r="1045" spans="1:63" x14ac:dyDescent="0.35">
      <c r="A1045" s="2" t="s">
        <v>182</v>
      </c>
      <c r="B1045" s="31">
        <v>40752</v>
      </c>
      <c r="C1045" s="60"/>
      <c r="D1045" s="60"/>
      <c r="E1045" s="11"/>
      <c r="T1045">
        <v>86</v>
      </c>
      <c r="X1045"/>
      <c r="AL1045">
        <v>1.45847481</v>
      </c>
      <c r="BJ1045">
        <v>880</v>
      </c>
      <c r="BK1045">
        <v>5.4249999999999998</v>
      </c>
    </row>
    <row r="1046" spans="1:63" x14ac:dyDescent="0.35">
      <c r="A1046" s="2" t="s">
        <v>182</v>
      </c>
      <c r="B1046" s="31">
        <v>40756</v>
      </c>
      <c r="C1046" s="60"/>
      <c r="D1046" s="60"/>
      <c r="E1046" s="11"/>
      <c r="T1046">
        <v>118.9</v>
      </c>
      <c r="X1046"/>
      <c r="AL1046">
        <v>2.0131426069999998</v>
      </c>
      <c r="AO1046">
        <v>92.4</v>
      </c>
      <c r="AR1046">
        <v>21787.257651515101</v>
      </c>
      <c r="BI1046">
        <v>26.5</v>
      </c>
      <c r="BJ1046">
        <v>853.33333333333303</v>
      </c>
      <c r="BK1046">
        <v>5.9083333329999999</v>
      </c>
    </row>
    <row r="1047" spans="1:63" x14ac:dyDescent="0.35">
      <c r="A1047" s="2" t="s">
        <v>182</v>
      </c>
      <c r="B1047" s="31">
        <v>40764</v>
      </c>
      <c r="C1047" s="60"/>
      <c r="D1047" s="60"/>
      <c r="E1047" s="11"/>
      <c r="T1047">
        <v>178.3</v>
      </c>
      <c r="X1047"/>
      <c r="AL1047">
        <v>2.9735134680000002</v>
      </c>
      <c r="AO1047">
        <v>126.4</v>
      </c>
      <c r="AR1047">
        <v>23524.631867088599</v>
      </c>
      <c r="BI1047">
        <v>51.8</v>
      </c>
      <c r="BJ1047">
        <v>800</v>
      </c>
      <c r="BK1047">
        <v>6.5416666670000003</v>
      </c>
    </row>
    <row r="1048" spans="1:63" x14ac:dyDescent="0.35">
      <c r="A1048" s="2" t="s">
        <v>182</v>
      </c>
      <c r="B1048" s="31">
        <v>40788</v>
      </c>
      <c r="C1048" s="60"/>
      <c r="D1048" s="60"/>
      <c r="E1048" s="11"/>
      <c r="T1048">
        <v>520.5</v>
      </c>
      <c r="X1048"/>
      <c r="AL1048">
        <v>6.1201040439999996</v>
      </c>
      <c r="AO1048">
        <v>276.39999999999998</v>
      </c>
      <c r="AR1048">
        <v>22142.199869754</v>
      </c>
      <c r="BI1048">
        <v>244.2</v>
      </c>
      <c r="BJ1048">
        <v>773.33333333333303</v>
      </c>
      <c r="BK1048">
        <v>9.75</v>
      </c>
    </row>
    <row r="1049" spans="1:63" x14ac:dyDescent="0.35">
      <c r="A1049" s="2" t="s">
        <v>182</v>
      </c>
      <c r="B1049" s="31">
        <v>40851</v>
      </c>
      <c r="C1049" s="60"/>
      <c r="D1049" s="60"/>
      <c r="E1049" s="11"/>
      <c r="T1049">
        <v>1675.3</v>
      </c>
      <c r="X1049"/>
      <c r="Y1049">
        <v>37.799999999999997</v>
      </c>
      <c r="AA1049">
        <v>16885</v>
      </c>
      <c r="AC1049">
        <v>636.29999999999995</v>
      </c>
      <c r="AS1049" t="s">
        <v>831</v>
      </c>
      <c r="AZ1049">
        <v>90</v>
      </c>
      <c r="BJ1049">
        <v>492.24674144728198</v>
      </c>
    </row>
    <row r="1050" spans="1:63" x14ac:dyDescent="0.35">
      <c r="A1050" s="2" t="s">
        <v>183</v>
      </c>
      <c r="B1050" s="31">
        <v>40745</v>
      </c>
      <c r="C1050" s="60"/>
      <c r="D1050" s="60"/>
      <c r="E1050" s="11"/>
      <c r="T1050">
        <v>16.7</v>
      </c>
      <c r="X1050"/>
      <c r="AL1050">
        <v>0.24753102699999999</v>
      </c>
      <c r="BJ1050">
        <v>240</v>
      </c>
      <c r="BK1050">
        <v>4.1666666670000003</v>
      </c>
    </row>
    <row r="1051" spans="1:63" x14ac:dyDescent="0.35">
      <c r="A1051" s="2" t="s">
        <v>183</v>
      </c>
      <c r="B1051" s="31">
        <v>40752</v>
      </c>
      <c r="C1051" s="60"/>
      <c r="D1051" s="60"/>
      <c r="E1051" s="11"/>
      <c r="T1051">
        <v>50</v>
      </c>
      <c r="X1051"/>
      <c r="AL1051">
        <v>0.846396072</v>
      </c>
      <c r="BJ1051">
        <v>466.66666666666703</v>
      </c>
      <c r="BK1051">
        <v>5.2833333329999999</v>
      </c>
    </row>
    <row r="1052" spans="1:63" x14ac:dyDescent="0.35">
      <c r="A1052" s="2" t="s">
        <v>183</v>
      </c>
      <c r="B1052" s="31">
        <v>40756</v>
      </c>
      <c r="C1052" s="60"/>
      <c r="D1052" s="60"/>
      <c r="E1052" s="11"/>
      <c r="T1052">
        <v>63.4</v>
      </c>
      <c r="X1052"/>
      <c r="AL1052">
        <v>1.0147118559999999</v>
      </c>
      <c r="AO1052">
        <v>50.1</v>
      </c>
      <c r="AR1052">
        <v>20253.7296606786</v>
      </c>
      <c r="BI1052">
        <v>13.2</v>
      </c>
      <c r="BJ1052">
        <v>473.33333333333297</v>
      </c>
      <c r="BK1052">
        <v>5.8416666670000001</v>
      </c>
    </row>
    <row r="1053" spans="1:63" x14ac:dyDescent="0.35">
      <c r="A1053" s="2" t="s">
        <v>183</v>
      </c>
      <c r="B1053" s="31">
        <v>40764</v>
      </c>
      <c r="C1053" s="60"/>
      <c r="D1053" s="60"/>
      <c r="E1053" s="11"/>
      <c r="T1053">
        <v>138.6</v>
      </c>
      <c r="X1053"/>
      <c r="AL1053">
        <v>2.2704393980000002</v>
      </c>
      <c r="AO1053">
        <v>100.2</v>
      </c>
      <c r="AR1053">
        <v>22659.075828343299</v>
      </c>
      <c r="BI1053">
        <v>38.4</v>
      </c>
      <c r="BJ1053">
        <v>446.66666666666703</v>
      </c>
      <c r="BK1053">
        <v>6.7916666670000003</v>
      </c>
    </row>
    <row r="1054" spans="1:63" x14ac:dyDescent="0.35">
      <c r="A1054" s="2" t="s">
        <v>183</v>
      </c>
      <c r="B1054" s="31">
        <v>40788</v>
      </c>
      <c r="C1054" s="60"/>
      <c r="D1054" s="60"/>
      <c r="E1054" s="11"/>
      <c r="T1054">
        <v>412</v>
      </c>
      <c r="X1054"/>
      <c r="AL1054">
        <v>4.9096734560000002</v>
      </c>
      <c r="AO1054">
        <v>221.8</v>
      </c>
      <c r="AR1054">
        <v>22135.5881695221</v>
      </c>
      <c r="BI1054">
        <v>190.3</v>
      </c>
      <c r="BJ1054">
        <v>533.33333333333303</v>
      </c>
      <c r="BK1054">
        <v>10</v>
      </c>
    </row>
    <row r="1055" spans="1:63" x14ac:dyDescent="0.35">
      <c r="A1055" s="2" t="s">
        <v>183</v>
      </c>
      <c r="B1055" s="31">
        <v>40851</v>
      </c>
      <c r="C1055" s="60"/>
      <c r="D1055" s="60"/>
      <c r="E1055" s="11"/>
      <c r="T1055">
        <v>1492.5</v>
      </c>
      <c r="X1055"/>
      <c r="Y1055">
        <v>35.200000000000003</v>
      </c>
      <c r="AA1055">
        <v>15830</v>
      </c>
      <c r="AC1055">
        <v>554.25</v>
      </c>
      <c r="AS1055" t="s">
        <v>831</v>
      </c>
      <c r="AZ1055">
        <v>90</v>
      </c>
      <c r="BJ1055">
        <v>400.19794245747102</v>
      </c>
    </row>
    <row r="1056" spans="1:63" x14ac:dyDescent="0.35">
      <c r="A1056" s="2" t="s">
        <v>184</v>
      </c>
      <c r="B1056" s="31">
        <v>40851</v>
      </c>
      <c r="C1056" s="60"/>
      <c r="D1056" s="60"/>
      <c r="E1056" s="11"/>
      <c r="T1056">
        <v>1238.7</v>
      </c>
      <c r="X1056"/>
      <c r="Y1056">
        <v>37.9</v>
      </c>
      <c r="AA1056">
        <v>10025</v>
      </c>
      <c r="AC1056">
        <v>380</v>
      </c>
      <c r="AS1056" t="s">
        <v>831</v>
      </c>
      <c r="AZ1056">
        <v>90</v>
      </c>
      <c r="BJ1056">
        <v>389.11511579361002</v>
      </c>
    </row>
    <row r="1057" spans="1:62" x14ac:dyDescent="0.35">
      <c r="A1057" s="2" t="s">
        <v>286</v>
      </c>
      <c r="B1057" s="31">
        <v>38762</v>
      </c>
      <c r="C1057" s="60"/>
      <c r="D1057" s="60"/>
      <c r="E1057" s="11"/>
      <c r="S1057">
        <v>0.40613500000000002</v>
      </c>
      <c r="T1057">
        <v>12.993</v>
      </c>
      <c r="X1057"/>
      <c r="AL1057">
        <v>0.29147000000000001</v>
      </c>
    </row>
    <row r="1058" spans="1:62" x14ac:dyDescent="0.35">
      <c r="A1058" s="2" t="s">
        <v>286</v>
      </c>
      <c r="B1058" s="31">
        <v>38772</v>
      </c>
      <c r="C1058" s="60"/>
      <c r="D1058" s="60"/>
      <c r="E1058" s="11"/>
      <c r="T1058">
        <v>29.234300000000001</v>
      </c>
      <c r="X1058"/>
      <c r="AL1058">
        <v>0.48391499999999998</v>
      </c>
    </row>
    <row r="1059" spans="1:62" x14ac:dyDescent="0.35">
      <c r="A1059" s="2" t="s">
        <v>286</v>
      </c>
      <c r="B1059" s="31">
        <v>38781</v>
      </c>
      <c r="C1059" s="60"/>
      <c r="D1059" s="60"/>
      <c r="E1059" s="11"/>
      <c r="T1059">
        <v>68.213499999999996</v>
      </c>
      <c r="X1059"/>
      <c r="AL1059">
        <v>0.94015000000000004</v>
      </c>
    </row>
    <row r="1060" spans="1:62" x14ac:dyDescent="0.35">
      <c r="A1060" s="2" t="s">
        <v>286</v>
      </c>
      <c r="B1060" s="31">
        <v>38793</v>
      </c>
      <c r="C1060" s="60"/>
      <c r="D1060" s="60"/>
      <c r="E1060" s="11"/>
      <c r="T1060">
        <v>139.67500000000001</v>
      </c>
      <c r="X1060"/>
      <c r="AL1060">
        <v>2.03186</v>
      </c>
    </row>
    <row r="1061" spans="1:62" x14ac:dyDescent="0.35">
      <c r="A1061" s="2" t="s">
        <v>286</v>
      </c>
      <c r="B1061" s="31">
        <v>38802</v>
      </c>
      <c r="C1061" s="60"/>
      <c r="D1061" s="60"/>
      <c r="E1061" s="11"/>
      <c r="S1061">
        <v>7.1623700000000001</v>
      </c>
      <c r="T1061">
        <v>292.34300000000002</v>
      </c>
      <c r="X1061"/>
      <c r="AL1061">
        <v>2.8837899999999999</v>
      </c>
    </row>
    <row r="1062" spans="1:62" x14ac:dyDescent="0.35">
      <c r="A1062" s="2" t="s">
        <v>286</v>
      </c>
      <c r="B1062" s="31">
        <v>38812</v>
      </c>
      <c r="C1062" s="60"/>
      <c r="D1062" s="60"/>
      <c r="E1062" s="11"/>
      <c r="T1062">
        <v>470.99799999999999</v>
      </c>
      <c r="X1062"/>
      <c r="AL1062">
        <v>3.96353</v>
      </c>
    </row>
    <row r="1063" spans="1:62" x14ac:dyDescent="0.35">
      <c r="A1063" s="2" t="s">
        <v>286</v>
      </c>
      <c r="B1063" s="31">
        <v>38822</v>
      </c>
      <c r="C1063" s="60"/>
      <c r="D1063" s="60"/>
      <c r="E1063" s="11"/>
      <c r="S1063">
        <v>14.680099999999999</v>
      </c>
      <c r="T1063">
        <v>893.27099999999996</v>
      </c>
      <c r="X1063"/>
      <c r="AL1063">
        <v>4.2159300000000002</v>
      </c>
    </row>
    <row r="1064" spans="1:62" x14ac:dyDescent="0.35">
      <c r="A1064" s="2" t="s">
        <v>286</v>
      </c>
      <c r="B1064" s="31">
        <v>38830</v>
      </c>
      <c r="C1064" s="60"/>
      <c r="D1064" s="60"/>
      <c r="E1064" s="11"/>
      <c r="T1064">
        <v>864.03700000000003</v>
      </c>
      <c r="X1064"/>
      <c r="AL1064">
        <v>4.4561700000000002</v>
      </c>
    </row>
    <row r="1065" spans="1:62" x14ac:dyDescent="0.35">
      <c r="A1065" s="2" t="s">
        <v>286</v>
      </c>
      <c r="B1065" s="31">
        <v>38837</v>
      </c>
      <c r="C1065" s="60"/>
      <c r="D1065" s="60"/>
      <c r="E1065" s="11"/>
      <c r="T1065">
        <v>1075.17</v>
      </c>
      <c r="X1065"/>
      <c r="AC1065">
        <v>16.241299999999999</v>
      </c>
      <c r="AL1065">
        <v>2.7059899999999999</v>
      </c>
    </row>
    <row r="1066" spans="1:62" x14ac:dyDescent="0.35">
      <c r="A1066" s="2" t="s">
        <v>286</v>
      </c>
      <c r="B1066" s="31">
        <v>38843</v>
      </c>
      <c r="C1066" s="60"/>
      <c r="D1066" s="60"/>
      <c r="E1066" s="11"/>
      <c r="T1066">
        <v>1289.56</v>
      </c>
      <c r="X1066"/>
      <c r="AC1066">
        <v>87.703000000000003</v>
      </c>
      <c r="AL1066">
        <v>1.2315700000000001</v>
      </c>
    </row>
    <row r="1067" spans="1:62" x14ac:dyDescent="0.35">
      <c r="A1067" s="2" t="s">
        <v>286</v>
      </c>
      <c r="B1067" s="31">
        <v>38851</v>
      </c>
      <c r="C1067" s="60"/>
      <c r="D1067" s="60"/>
      <c r="E1067" s="11"/>
      <c r="T1067">
        <v>1188.8599999999999</v>
      </c>
      <c r="X1067"/>
      <c r="AC1067">
        <v>198.14400000000001</v>
      </c>
      <c r="AL1067">
        <v>0.98021999999999998</v>
      </c>
    </row>
    <row r="1068" spans="1:62" x14ac:dyDescent="0.35">
      <c r="A1068" s="2" t="s">
        <v>286</v>
      </c>
      <c r="B1068" s="31">
        <v>38857</v>
      </c>
      <c r="C1068" s="60"/>
      <c r="D1068" s="60"/>
      <c r="E1068" s="11"/>
      <c r="T1068">
        <v>1344.78</v>
      </c>
      <c r="X1068"/>
      <c r="AC1068">
        <v>331.32299999999998</v>
      </c>
      <c r="AL1068">
        <v>0.29714800000000002</v>
      </c>
    </row>
    <row r="1069" spans="1:62" x14ac:dyDescent="0.35">
      <c r="A1069" s="2" t="s">
        <v>286</v>
      </c>
      <c r="B1069" s="31">
        <v>38865</v>
      </c>
      <c r="C1069" s="60"/>
      <c r="D1069" s="60"/>
      <c r="E1069" s="11"/>
      <c r="T1069">
        <v>1192.1099999999999</v>
      </c>
      <c r="X1069"/>
      <c r="AC1069">
        <v>500.23200000000003</v>
      </c>
      <c r="AL1069">
        <v>9.8136300000000003E-3</v>
      </c>
    </row>
    <row r="1070" spans="1:62" x14ac:dyDescent="0.35">
      <c r="A1070" s="2" t="s">
        <v>286</v>
      </c>
      <c r="B1070" s="31">
        <v>38871</v>
      </c>
      <c r="C1070" s="60"/>
      <c r="D1070" s="60"/>
      <c r="E1070" s="11"/>
      <c r="T1070">
        <v>1270.07</v>
      </c>
      <c r="X1070"/>
      <c r="AC1070">
        <v>539.21100000000001</v>
      </c>
      <c r="AS1070" t="s">
        <v>831</v>
      </c>
    </row>
    <row r="1071" spans="1:62" x14ac:dyDescent="0.35">
      <c r="A1071" s="2" t="s">
        <v>287</v>
      </c>
      <c r="B1071" s="31">
        <f>B1079</f>
        <v>40867</v>
      </c>
      <c r="C1071" s="60"/>
      <c r="D1071" s="60"/>
      <c r="E1071" s="11"/>
      <c r="S1071">
        <v>3.9</v>
      </c>
      <c r="T1071">
        <v>373.2</v>
      </c>
      <c r="X1071">
        <f>Z1071/AC1071</f>
        <v>1.8294701986754966E-2</v>
      </c>
      <c r="Y1071">
        <v>35.700000000000003</v>
      </c>
      <c r="Z1071">
        <v>2.21</v>
      </c>
      <c r="AA1071">
        <v>3383.7535014005598</v>
      </c>
      <c r="AC1071">
        <v>120.8</v>
      </c>
      <c r="AS1071" t="s">
        <v>831</v>
      </c>
      <c r="BJ1071">
        <v>215.52570072615001</v>
      </c>
    </row>
    <row r="1072" spans="1:62" x14ac:dyDescent="0.35">
      <c r="A1072" s="2" t="s">
        <v>288</v>
      </c>
      <c r="B1072" s="31">
        <f>B1079</f>
        <v>40867</v>
      </c>
      <c r="C1072" s="60"/>
      <c r="D1072" s="60"/>
      <c r="E1072" s="11"/>
      <c r="S1072">
        <v>6.52</v>
      </c>
      <c r="T1072">
        <v>530.4</v>
      </c>
      <c r="X1072">
        <f t="shared" ref="X1072:X1074" si="0">Z1072/AC1072</f>
        <v>2.6157046281851275E-2</v>
      </c>
      <c r="Y1072">
        <v>36.799999999999997</v>
      </c>
      <c r="Z1072">
        <v>5.03</v>
      </c>
      <c r="AA1072">
        <v>5225.54347826087</v>
      </c>
      <c r="AC1072">
        <v>192.3</v>
      </c>
      <c r="AS1072" t="s">
        <v>831</v>
      </c>
      <c r="BJ1072">
        <v>235.384841363102</v>
      </c>
    </row>
    <row r="1073" spans="1:62" x14ac:dyDescent="0.35">
      <c r="A1073" s="2" t="s">
        <v>290</v>
      </c>
      <c r="B1073" s="31">
        <f>B1079</f>
        <v>40867</v>
      </c>
      <c r="C1073" s="60"/>
      <c r="D1073" s="60"/>
      <c r="E1073" s="11"/>
      <c r="S1073">
        <v>8.14</v>
      </c>
      <c r="T1073">
        <v>709.8</v>
      </c>
      <c r="X1073">
        <f t="shared" si="0"/>
        <v>2.1278224263298888E-2</v>
      </c>
      <c r="Y1073">
        <v>38.5</v>
      </c>
      <c r="Z1073">
        <v>5.56</v>
      </c>
      <c r="AA1073">
        <v>6787.0129870129904</v>
      </c>
      <c r="AC1073">
        <v>261.3</v>
      </c>
      <c r="AS1073" t="s">
        <v>831</v>
      </c>
      <c r="BJ1073">
        <v>236.48128874609699</v>
      </c>
    </row>
    <row r="1074" spans="1:62" x14ac:dyDescent="0.35">
      <c r="A1074" s="2" t="s">
        <v>289</v>
      </c>
      <c r="B1074" s="31">
        <f>B1079</f>
        <v>40867</v>
      </c>
      <c r="C1074" s="60"/>
      <c r="D1074" s="60"/>
      <c r="E1074" s="11"/>
      <c r="S1074">
        <v>8.4600000000000009</v>
      </c>
      <c r="T1074">
        <v>664.9</v>
      </c>
      <c r="X1074">
        <f t="shared" si="0"/>
        <v>2.7722377343438374E-2</v>
      </c>
      <c r="Y1074">
        <v>38.9</v>
      </c>
      <c r="Z1074">
        <v>6.95</v>
      </c>
      <c r="AA1074">
        <v>6444.7300771208202</v>
      </c>
      <c r="AC1074">
        <v>250.7</v>
      </c>
      <c r="AS1074" t="s">
        <v>831</v>
      </c>
      <c r="BJ1074">
        <v>245.04677099318701</v>
      </c>
    </row>
    <row r="1075" spans="1:62" x14ac:dyDescent="0.35">
      <c r="A1075" s="2" t="s">
        <v>832</v>
      </c>
      <c r="B1075" s="31">
        <v>40749</v>
      </c>
      <c r="C1075" s="60"/>
      <c r="D1075" s="60"/>
      <c r="E1075" s="11"/>
      <c r="X1075"/>
      <c r="AZ1075">
        <v>0</v>
      </c>
    </row>
    <row r="1076" spans="1:62" x14ac:dyDescent="0.35">
      <c r="A1076" s="2" t="s">
        <v>832</v>
      </c>
      <c r="B1076" s="31">
        <f>B1075+6</f>
        <v>40755</v>
      </c>
      <c r="C1076" s="60"/>
      <c r="D1076" s="60"/>
      <c r="E1076" s="11"/>
      <c r="X1076"/>
      <c r="AZ1076">
        <v>10</v>
      </c>
    </row>
    <row r="1077" spans="1:62" x14ac:dyDescent="0.35">
      <c r="A1077" s="2" t="s">
        <v>832</v>
      </c>
      <c r="B1077" s="31">
        <f>B1075+77</f>
        <v>40826</v>
      </c>
      <c r="C1077" s="60"/>
      <c r="D1077" s="60"/>
      <c r="E1077" s="11"/>
      <c r="X1077"/>
      <c r="AZ1077">
        <v>58</v>
      </c>
    </row>
    <row r="1078" spans="1:62" x14ac:dyDescent="0.35">
      <c r="A1078" s="2" t="s">
        <v>832</v>
      </c>
      <c r="B1078" s="31">
        <f>B1075+84</f>
        <v>40833</v>
      </c>
      <c r="C1078" s="60"/>
      <c r="D1078" s="60"/>
      <c r="E1078" s="11"/>
      <c r="X1078"/>
      <c r="AZ1078">
        <v>65</v>
      </c>
    </row>
    <row r="1079" spans="1:62" x14ac:dyDescent="0.35">
      <c r="A1079" s="2" t="s">
        <v>832</v>
      </c>
      <c r="B1079" s="31">
        <f>B1075+118</f>
        <v>40867</v>
      </c>
      <c r="C1079" s="60"/>
      <c r="D1079" s="60"/>
      <c r="E1079" s="11"/>
      <c r="S1079">
        <v>10.78</v>
      </c>
      <c r="T1079">
        <v>851.5</v>
      </c>
      <c r="X1079">
        <f t="shared" ref="X1079" si="1">Z1079/AC1079</f>
        <v>3.0006297229219138E-2</v>
      </c>
      <c r="Y1079">
        <v>41.8</v>
      </c>
      <c r="Z1079">
        <v>9.5299999999999994</v>
      </c>
      <c r="AA1079">
        <v>7598.0861244019197</v>
      </c>
      <c r="AC1079">
        <v>317.60000000000002</v>
      </c>
      <c r="AS1079" t="s">
        <v>831</v>
      </c>
      <c r="AZ1079">
        <v>90</v>
      </c>
      <c r="BJ1079">
        <v>228.17075448654401</v>
      </c>
    </row>
    <row r="1080" spans="1:62" x14ac:dyDescent="0.35">
      <c r="A1080" s="2" t="s">
        <v>200</v>
      </c>
      <c r="B1080" s="31">
        <v>40277</v>
      </c>
      <c r="C1080" s="60"/>
      <c r="D1080" s="60"/>
      <c r="E1080" s="11"/>
      <c r="X1080"/>
      <c r="AZ1080">
        <v>30</v>
      </c>
    </row>
    <row r="1081" spans="1:62" x14ac:dyDescent="0.35">
      <c r="A1081" s="2" t="s">
        <v>200</v>
      </c>
      <c r="B1081" s="31">
        <v>40304</v>
      </c>
      <c r="C1081" s="60"/>
      <c r="D1081" s="60"/>
      <c r="E1081" s="11"/>
      <c r="X1081"/>
      <c r="AZ1081">
        <v>55</v>
      </c>
    </row>
    <row r="1082" spans="1:62" x14ac:dyDescent="0.35">
      <c r="A1082" s="2" t="s">
        <v>200</v>
      </c>
      <c r="B1082" s="31">
        <v>40324</v>
      </c>
      <c r="C1082" s="60"/>
      <c r="D1082" s="60"/>
      <c r="E1082" s="11"/>
      <c r="X1082"/>
      <c r="AZ1082">
        <v>75</v>
      </c>
    </row>
    <row r="1083" spans="1:62" x14ac:dyDescent="0.35">
      <c r="A1083" s="2" t="s">
        <v>200</v>
      </c>
      <c r="B1083" s="31">
        <v>40372</v>
      </c>
      <c r="C1083" s="60"/>
      <c r="D1083" s="60"/>
      <c r="E1083" s="11"/>
      <c r="T1083">
        <v>2094</v>
      </c>
      <c r="X1083">
        <v>2.29422066549912E-2</v>
      </c>
      <c r="Y1083">
        <v>39.1</v>
      </c>
      <c r="Z1083">
        <v>15.646584938704001</v>
      </c>
      <c r="AA1083">
        <v>17442.4552429668</v>
      </c>
      <c r="AB1083">
        <v>13.1</v>
      </c>
      <c r="AC1083">
        <v>682</v>
      </c>
      <c r="AS1083" t="s">
        <v>831</v>
      </c>
      <c r="AZ1083">
        <v>90</v>
      </c>
    </row>
    <row r="1084" spans="1:62" x14ac:dyDescent="0.35">
      <c r="A1084" s="2" t="s">
        <v>207</v>
      </c>
      <c r="B1084" s="31">
        <v>40372</v>
      </c>
      <c r="C1084" s="60"/>
      <c r="D1084" s="60"/>
      <c r="E1084" s="11"/>
      <c r="T1084">
        <v>2009</v>
      </c>
      <c r="X1084">
        <v>2.1716287215411599E-2</v>
      </c>
      <c r="Y1084">
        <v>38.9</v>
      </c>
      <c r="Z1084">
        <v>14.484763572679499</v>
      </c>
      <c r="AA1084">
        <v>17146.529562981999</v>
      </c>
      <c r="AB1084">
        <v>12.4</v>
      </c>
      <c r="AC1084">
        <v>667</v>
      </c>
      <c r="AS1084" t="s">
        <v>831</v>
      </c>
      <c r="AZ1084">
        <v>90</v>
      </c>
    </row>
    <row r="1085" spans="1:62" x14ac:dyDescent="0.35">
      <c r="A1085" s="2" t="s">
        <v>208</v>
      </c>
      <c r="B1085" s="31">
        <v>40372</v>
      </c>
      <c r="C1085" s="60"/>
      <c r="D1085" s="60"/>
      <c r="E1085" s="11"/>
      <c r="T1085">
        <v>1934</v>
      </c>
      <c r="X1085">
        <v>2.2241681260945698E-2</v>
      </c>
      <c r="Y1085">
        <v>39.9</v>
      </c>
      <c r="Z1085">
        <v>14.167950963222401</v>
      </c>
      <c r="AA1085">
        <v>15964.912280701799</v>
      </c>
      <c r="AB1085">
        <v>12.7</v>
      </c>
      <c r="AC1085">
        <v>637</v>
      </c>
      <c r="AS1085" t="s">
        <v>831</v>
      </c>
      <c r="AZ1085">
        <v>90</v>
      </c>
    </row>
    <row r="1086" spans="1:62" x14ac:dyDescent="0.35">
      <c r="A1086" s="2" t="s">
        <v>209</v>
      </c>
      <c r="B1086" s="31">
        <v>40372</v>
      </c>
      <c r="C1086" s="60"/>
      <c r="D1086" s="60"/>
      <c r="E1086" s="11"/>
      <c r="T1086">
        <v>1822</v>
      </c>
      <c r="X1086">
        <v>2.2241681260945698E-2</v>
      </c>
      <c r="Y1086">
        <v>37.6</v>
      </c>
      <c r="Z1086">
        <v>11.8548161120841</v>
      </c>
      <c r="AA1086">
        <v>14175.5319148936</v>
      </c>
      <c r="AB1086">
        <v>12.7</v>
      </c>
      <c r="AC1086">
        <v>533</v>
      </c>
      <c r="AS1086" t="s">
        <v>831</v>
      </c>
      <c r="AZ1086">
        <v>90</v>
      </c>
    </row>
    <row r="1087" spans="1:62" x14ac:dyDescent="0.35">
      <c r="A1087" s="2" t="s">
        <v>204</v>
      </c>
      <c r="B1087" s="31">
        <v>40372</v>
      </c>
      <c r="C1087" s="60"/>
      <c r="D1087" s="60"/>
      <c r="E1087" s="11"/>
      <c r="T1087">
        <v>1985</v>
      </c>
      <c r="X1087">
        <v>2.2241681260945698E-2</v>
      </c>
      <c r="Y1087">
        <v>39.5</v>
      </c>
      <c r="Z1087">
        <v>13.945534150613</v>
      </c>
      <c r="AA1087">
        <v>15873.417721518999</v>
      </c>
      <c r="AB1087">
        <v>12.7</v>
      </c>
      <c r="AC1087">
        <v>627</v>
      </c>
      <c r="AS1087" t="s">
        <v>831</v>
      </c>
      <c r="AZ1087">
        <v>90</v>
      </c>
    </row>
    <row r="1088" spans="1:62" x14ac:dyDescent="0.35">
      <c r="A1088" s="2" t="s">
        <v>210</v>
      </c>
      <c r="B1088" s="31">
        <v>40372</v>
      </c>
      <c r="C1088" s="60"/>
      <c r="D1088" s="60"/>
      <c r="E1088" s="11"/>
      <c r="T1088">
        <v>1801</v>
      </c>
      <c r="X1088">
        <v>2.2591943957968499E-2</v>
      </c>
      <c r="Y1088">
        <v>39.299999999999997</v>
      </c>
      <c r="Z1088">
        <v>12.741856392294199</v>
      </c>
      <c r="AA1088">
        <v>14351.145038167901</v>
      </c>
      <c r="AB1088">
        <v>12.9</v>
      </c>
      <c r="AC1088">
        <v>564</v>
      </c>
      <c r="AS1088" t="s">
        <v>831</v>
      </c>
      <c r="AZ1088">
        <v>90</v>
      </c>
    </row>
    <row r="1089" spans="1:52" x14ac:dyDescent="0.35">
      <c r="A1089" s="2" t="s">
        <v>205</v>
      </c>
      <c r="B1089" s="31">
        <v>40372</v>
      </c>
      <c r="C1089" s="60"/>
      <c r="D1089" s="60"/>
      <c r="E1089" s="11"/>
      <c r="T1089">
        <v>1759</v>
      </c>
      <c r="X1089">
        <v>2.2767075306479902E-2</v>
      </c>
      <c r="Y1089">
        <v>37.1</v>
      </c>
      <c r="Z1089">
        <v>12.544658493870401</v>
      </c>
      <c r="AA1089">
        <v>14851.752021563299</v>
      </c>
      <c r="AB1089">
        <v>13</v>
      </c>
      <c r="AC1089">
        <v>551</v>
      </c>
      <c r="AS1089" t="s">
        <v>831</v>
      </c>
      <c r="AZ1089">
        <v>90</v>
      </c>
    </row>
    <row r="1090" spans="1:52" x14ac:dyDescent="0.35">
      <c r="A1090" s="2" t="s">
        <v>211</v>
      </c>
      <c r="B1090" s="31">
        <v>40372</v>
      </c>
      <c r="C1090" s="60"/>
      <c r="D1090" s="60"/>
      <c r="E1090" s="11"/>
      <c r="T1090">
        <v>1759</v>
      </c>
      <c r="X1090">
        <v>2.20665499124343E-2</v>
      </c>
      <c r="Y1090">
        <v>38.6</v>
      </c>
      <c r="Z1090">
        <v>10.9670753064799</v>
      </c>
      <c r="AA1090">
        <v>12875.6476683938</v>
      </c>
      <c r="AB1090">
        <v>12.6</v>
      </c>
      <c r="AC1090">
        <v>497</v>
      </c>
      <c r="AS1090" t="s">
        <v>831</v>
      </c>
      <c r="AZ1090">
        <v>90</v>
      </c>
    </row>
    <row r="1091" spans="1:52" x14ac:dyDescent="0.35">
      <c r="A1091" s="2" t="s">
        <v>206</v>
      </c>
      <c r="B1091" s="31">
        <v>40372</v>
      </c>
      <c r="C1091" s="60"/>
      <c r="D1091" s="60"/>
      <c r="E1091" s="11"/>
      <c r="T1091">
        <v>1644</v>
      </c>
      <c r="X1091">
        <v>2.29422066549912E-2</v>
      </c>
      <c r="Y1091">
        <v>35.9</v>
      </c>
      <c r="Z1091">
        <v>10.1175131348511</v>
      </c>
      <c r="AA1091">
        <v>12284.1225626741</v>
      </c>
      <c r="AB1091">
        <v>13.1</v>
      </c>
      <c r="AC1091">
        <v>441</v>
      </c>
      <c r="AS1091" t="s">
        <v>831</v>
      </c>
      <c r="AZ1091">
        <v>90</v>
      </c>
    </row>
    <row r="1092" spans="1:52" x14ac:dyDescent="0.35">
      <c r="A1092" s="2" t="s">
        <v>212</v>
      </c>
      <c r="B1092" s="31">
        <v>40372</v>
      </c>
      <c r="C1092" s="60"/>
      <c r="D1092" s="60"/>
      <c r="E1092" s="11"/>
      <c r="T1092">
        <v>1492</v>
      </c>
      <c r="X1092">
        <v>2.3117338003502599E-2</v>
      </c>
      <c r="Y1092">
        <v>32.9</v>
      </c>
      <c r="Z1092">
        <v>9.5012259194395803</v>
      </c>
      <c r="AA1092">
        <v>12492.401215805499</v>
      </c>
      <c r="AB1092">
        <v>13.2</v>
      </c>
      <c r="AC1092">
        <v>411</v>
      </c>
      <c r="AS1092" t="s">
        <v>831</v>
      </c>
      <c r="AZ1092">
        <v>90</v>
      </c>
    </row>
    <row r="1093" spans="1:52" x14ac:dyDescent="0.35">
      <c r="A1093" s="2" t="s">
        <v>201</v>
      </c>
      <c r="B1093" s="31">
        <v>40372</v>
      </c>
      <c r="C1093" s="60"/>
      <c r="D1093" s="60"/>
      <c r="E1093" s="11"/>
      <c r="T1093">
        <v>2011</v>
      </c>
      <c r="X1093">
        <v>2.2591943957968499E-2</v>
      </c>
      <c r="Y1093">
        <v>40</v>
      </c>
      <c r="Z1093">
        <v>14.232924693520101</v>
      </c>
      <c r="AA1093">
        <v>15750</v>
      </c>
      <c r="AB1093">
        <v>12.9</v>
      </c>
      <c r="AC1093">
        <v>630</v>
      </c>
      <c r="AS1093" t="s">
        <v>831</v>
      </c>
      <c r="AZ1093">
        <v>90</v>
      </c>
    </row>
    <row r="1094" spans="1:52" x14ac:dyDescent="0.35">
      <c r="A1094" s="2" t="s">
        <v>213</v>
      </c>
      <c r="B1094" s="31">
        <v>40372</v>
      </c>
      <c r="C1094" s="60"/>
      <c r="D1094" s="60"/>
      <c r="E1094" s="11"/>
      <c r="T1094">
        <v>1847</v>
      </c>
      <c r="X1094">
        <v>2.2416812609457101E-2</v>
      </c>
      <c r="Y1094">
        <v>38.299999999999997</v>
      </c>
      <c r="Z1094">
        <v>13.4949211908932</v>
      </c>
      <c r="AA1094">
        <v>15718.0156657963</v>
      </c>
      <c r="AB1094">
        <v>12.8</v>
      </c>
      <c r="AC1094">
        <v>602</v>
      </c>
      <c r="AS1094" t="s">
        <v>831</v>
      </c>
      <c r="AZ1094">
        <v>90</v>
      </c>
    </row>
    <row r="1095" spans="1:52" x14ac:dyDescent="0.35">
      <c r="A1095" s="2" t="s">
        <v>216</v>
      </c>
      <c r="B1095" s="31">
        <v>40372</v>
      </c>
      <c r="C1095" s="60"/>
      <c r="D1095" s="60"/>
      <c r="E1095" s="11"/>
      <c r="T1095">
        <v>1814</v>
      </c>
      <c r="X1095">
        <v>2.2767075306479902E-2</v>
      </c>
      <c r="Y1095">
        <v>39.200000000000003</v>
      </c>
      <c r="Z1095">
        <v>12.4535901926445</v>
      </c>
      <c r="AA1095">
        <v>13954.0816326531</v>
      </c>
      <c r="AB1095">
        <v>13</v>
      </c>
      <c r="AC1095">
        <v>547</v>
      </c>
      <c r="AS1095" t="s">
        <v>831</v>
      </c>
      <c r="AZ1095">
        <v>90</v>
      </c>
    </row>
    <row r="1096" spans="1:52" x14ac:dyDescent="0.35">
      <c r="A1096" s="2" t="s">
        <v>219</v>
      </c>
      <c r="B1096" s="31">
        <v>40372</v>
      </c>
      <c r="C1096" s="60"/>
      <c r="D1096" s="60"/>
      <c r="E1096" s="11"/>
      <c r="T1096">
        <v>1707</v>
      </c>
      <c r="X1096">
        <v>2.20665499124343E-2</v>
      </c>
      <c r="Y1096">
        <v>37.200000000000003</v>
      </c>
      <c r="Z1096">
        <v>11.6952714535902</v>
      </c>
      <c r="AA1096">
        <v>14247.311827957001</v>
      </c>
      <c r="AB1096">
        <v>12.6</v>
      </c>
      <c r="AC1096">
        <v>530</v>
      </c>
      <c r="AS1096" t="s">
        <v>831</v>
      </c>
      <c r="AZ1096">
        <v>90</v>
      </c>
    </row>
    <row r="1097" spans="1:52" x14ac:dyDescent="0.35">
      <c r="A1097" s="2" t="s">
        <v>202</v>
      </c>
      <c r="B1097" s="31">
        <v>40372</v>
      </c>
      <c r="C1097" s="60"/>
      <c r="D1097" s="60"/>
      <c r="E1097" s="11"/>
      <c r="T1097">
        <v>1926</v>
      </c>
      <c r="X1097">
        <v>2.3642732049036799E-2</v>
      </c>
      <c r="Y1097">
        <v>39.299999999999997</v>
      </c>
      <c r="Z1097">
        <v>13.523642732049</v>
      </c>
      <c r="AA1097">
        <v>14554.707379134899</v>
      </c>
      <c r="AB1097">
        <v>13.5</v>
      </c>
      <c r="AC1097">
        <v>572</v>
      </c>
      <c r="AS1097" t="s">
        <v>831</v>
      </c>
      <c r="AZ1097">
        <v>90</v>
      </c>
    </row>
    <row r="1098" spans="1:52" x14ac:dyDescent="0.35">
      <c r="A1098" s="2" t="s">
        <v>214</v>
      </c>
      <c r="B1098" s="31">
        <v>40372</v>
      </c>
      <c r="C1098" s="60"/>
      <c r="D1098" s="60"/>
      <c r="E1098" s="11"/>
      <c r="T1098">
        <v>1649</v>
      </c>
      <c r="X1098">
        <v>2.3292469352014001E-2</v>
      </c>
      <c r="Y1098">
        <v>38.1</v>
      </c>
      <c r="Z1098">
        <v>12.135376532399301</v>
      </c>
      <c r="AA1098">
        <v>13674.540682414699</v>
      </c>
      <c r="AB1098">
        <v>13.3</v>
      </c>
      <c r="AC1098">
        <v>521</v>
      </c>
      <c r="AS1098" t="s">
        <v>831</v>
      </c>
      <c r="AZ1098">
        <v>90</v>
      </c>
    </row>
    <row r="1099" spans="1:52" x14ac:dyDescent="0.35">
      <c r="A1099" s="2" t="s">
        <v>217</v>
      </c>
      <c r="B1099" s="31">
        <v>40372</v>
      </c>
      <c r="C1099" s="60"/>
      <c r="D1099" s="60"/>
      <c r="E1099" s="11"/>
      <c r="T1099">
        <v>1731</v>
      </c>
      <c r="X1099">
        <v>2.3817863397548201E-2</v>
      </c>
      <c r="Y1099">
        <v>37.6</v>
      </c>
      <c r="Z1099">
        <v>11.575481611208399</v>
      </c>
      <c r="AA1099">
        <v>12925.5319148936</v>
      </c>
      <c r="AB1099">
        <v>13.6</v>
      </c>
      <c r="AC1099">
        <v>486</v>
      </c>
      <c r="AS1099" t="s">
        <v>831</v>
      </c>
      <c r="AZ1099">
        <v>90</v>
      </c>
    </row>
    <row r="1100" spans="1:52" x14ac:dyDescent="0.35">
      <c r="A1100" s="2" t="s">
        <v>220</v>
      </c>
      <c r="B1100" s="31">
        <v>40372</v>
      </c>
      <c r="C1100" s="60"/>
      <c r="D1100" s="60"/>
      <c r="E1100" s="11"/>
      <c r="T1100">
        <v>1589</v>
      </c>
      <c r="X1100">
        <v>2.3292469352014001E-2</v>
      </c>
      <c r="Y1100">
        <v>37.5</v>
      </c>
      <c r="Z1100">
        <v>9.5266199649737295</v>
      </c>
      <c r="AA1100">
        <v>10906.666666666701</v>
      </c>
      <c r="AB1100">
        <v>13.3</v>
      </c>
      <c r="AC1100">
        <v>409</v>
      </c>
      <c r="AS1100" t="s">
        <v>831</v>
      </c>
      <c r="AZ1100">
        <v>90</v>
      </c>
    </row>
    <row r="1101" spans="1:52" x14ac:dyDescent="0.35">
      <c r="A1101" s="2" t="s">
        <v>203</v>
      </c>
      <c r="B1101" s="31">
        <v>40372</v>
      </c>
      <c r="C1101" s="60"/>
      <c r="D1101" s="60"/>
      <c r="E1101" s="11"/>
      <c r="T1101">
        <v>1702</v>
      </c>
      <c r="X1101">
        <v>2.4693520140105101E-2</v>
      </c>
      <c r="Y1101">
        <v>39.200000000000003</v>
      </c>
      <c r="Z1101">
        <v>10.7416812609457</v>
      </c>
      <c r="AA1101">
        <v>11096.9387755102</v>
      </c>
      <c r="AB1101">
        <v>14.1</v>
      </c>
      <c r="AC1101">
        <v>435</v>
      </c>
      <c r="AS1101" t="s">
        <v>831</v>
      </c>
      <c r="AZ1101">
        <v>90</v>
      </c>
    </row>
    <row r="1102" spans="1:52" x14ac:dyDescent="0.35">
      <c r="A1102" s="2" t="s">
        <v>215</v>
      </c>
      <c r="B1102" s="31">
        <v>40372</v>
      </c>
      <c r="C1102" s="60"/>
      <c r="D1102" s="60"/>
      <c r="E1102" s="11"/>
      <c r="T1102">
        <v>1531</v>
      </c>
      <c r="X1102">
        <v>2.29422066549912E-2</v>
      </c>
      <c r="Y1102">
        <v>37</v>
      </c>
      <c r="Z1102">
        <v>10.415761821366001</v>
      </c>
      <c r="AA1102">
        <v>12270.270270270301</v>
      </c>
      <c r="AB1102">
        <v>13.1</v>
      </c>
      <c r="AC1102">
        <v>454</v>
      </c>
      <c r="AS1102" t="s">
        <v>831</v>
      </c>
      <c r="AZ1102">
        <v>90</v>
      </c>
    </row>
    <row r="1103" spans="1:52" x14ac:dyDescent="0.35">
      <c r="A1103" s="2" t="s">
        <v>218</v>
      </c>
      <c r="B1103" s="31">
        <v>40372</v>
      </c>
      <c r="C1103" s="60"/>
      <c r="D1103" s="60"/>
      <c r="E1103" s="11"/>
      <c r="T1103">
        <v>1432</v>
      </c>
      <c r="X1103">
        <v>2.5394045534150599E-2</v>
      </c>
      <c r="Y1103">
        <v>34.5</v>
      </c>
      <c r="Z1103">
        <v>9.0656742556917695</v>
      </c>
      <c r="AA1103">
        <v>10347.8260869565</v>
      </c>
      <c r="AB1103">
        <v>14.5</v>
      </c>
      <c r="AC1103">
        <v>357</v>
      </c>
      <c r="AS1103" t="s">
        <v>831</v>
      </c>
      <c r="AZ1103">
        <v>90</v>
      </c>
    </row>
    <row r="1104" spans="1:52" x14ac:dyDescent="0.35">
      <c r="A1104" s="2" t="s">
        <v>221</v>
      </c>
      <c r="B1104" s="31">
        <v>40372</v>
      </c>
      <c r="C1104" s="60"/>
      <c r="D1104" s="60"/>
      <c r="E1104" s="11"/>
      <c r="T1104">
        <v>1328</v>
      </c>
      <c r="X1104">
        <v>2.48686514886165E-2</v>
      </c>
      <c r="Y1104">
        <v>33.9</v>
      </c>
      <c r="Z1104">
        <v>7.1621716287215396</v>
      </c>
      <c r="AA1104">
        <v>8495.5752212389398</v>
      </c>
      <c r="AB1104">
        <v>14.2</v>
      </c>
      <c r="AC1104">
        <v>288</v>
      </c>
      <c r="AS1104" t="s">
        <v>831</v>
      </c>
      <c r="AZ1104">
        <v>90</v>
      </c>
    </row>
    <row r="1105" spans="1:52" x14ac:dyDescent="0.35">
      <c r="A1105" s="2" t="s">
        <v>243</v>
      </c>
      <c r="B1105" s="31">
        <v>41015</v>
      </c>
      <c r="C1105" s="60"/>
      <c r="D1105" s="60"/>
      <c r="E1105" s="11"/>
      <c r="X1105"/>
      <c r="AZ1105">
        <v>30</v>
      </c>
    </row>
    <row r="1106" spans="1:52" x14ac:dyDescent="0.35">
      <c r="A1106" s="2" t="s">
        <v>243</v>
      </c>
      <c r="B1106" s="31">
        <v>41050</v>
      </c>
      <c r="C1106" s="60"/>
      <c r="D1106" s="60"/>
      <c r="E1106" s="11"/>
      <c r="X1106"/>
      <c r="AZ1106">
        <v>55</v>
      </c>
    </row>
    <row r="1107" spans="1:52" x14ac:dyDescent="0.35">
      <c r="A1107" s="2" t="s">
        <v>243</v>
      </c>
      <c r="B1107" s="31">
        <v>41068</v>
      </c>
      <c r="C1107" s="60"/>
      <c r="D1107" s="60"/>
      <c r="E1107" s="11"/>
      <c r="X1107"/>
      <c r="AZ1107">
        <v>75</v>
      </c>
    </row>
    <row r="1108" spans="1:52" x14ac:dyDescent="0.35">
      <c r="A1108" s="2" t="s">
        <v>243</v>
      </c>
      <c r="B1108" s="31">
        <v>41105</v>
      </c>
      <c r="C1108" s="60"/>
      <c r="D1108" s="60"/>
      <c r="E1108" s="11"/>
      <c r="T1108">
        <v>1743</v>
      </c>
      <c r="X1108">
        <v>2.43432574430823E-2</v>
      </c>
      <c r="Y1108">
        <v>49.5</v>
      </c>
      <c r="Z1108">
        <v>15.750087565674299</v>
      </c>
      <c r="AA1108">
        <v>13070.7070707071</v>
      </c>
      <c r="AB1108">
        <v>13.9</v>
      </c>
      <c r="AC1108">
        <v>647</v>
      </c>
      <c r="AS1108" t="s">
        <v>831</v>
      </c>
      <c r="AZ1108">
        <v>90</v>
      </c>
    </row>
    <row r="1109" spans="1:52" x14ac:dyDescent="0.35">
      <c r="A1109" s="2" t="s">
        <v>228</v>
      </c>
      <c r="B1109" s="31">
        <v>41105</v>
      </c>
      <c r="C1109" s="60"/>
      <c r="D1109" s="60"/>
      <c r="E1109" s="11"/>
      <c r="T1109">
        <v>1775</v>
      </c>
      <c r="X1109">
        <v>2.4518388791593699E-2</v>
      </c>
      <c r="Y1109">
        <v>50.6</v>
      </c>
      <c r="Z1109">
        <v>15.323992994746099</v>
      </c>
      <c r="AA1109">
        <v>12351.7786561265</v>
      </c>
      <c r="AB1109">
        <v>14</v>
      </c>
      <c r="AC1109">
        <v>625</v>
      </c>
      <c r="AS1109" t="s">
        <v>831</v>
      </c>
      <c r="AZ1109">
        <v>90</v>
      </c>
    </row>
    <row r="1110" spans="1:52" x14ac:dyDescent="0.35">
      <c r="A1110" s="2" t="s">
        <v>229</v>
      </c>
      <c r="B1110" s="31">
        <v>41105</v>
      </c>
      <c r="C1110" s="60"/>
      <c r="D1110" s="60"/>
      <c r="E1110" s="11"/>
      <c r="T1110">
        <v>1664</v>
      </c>
      <c r="X1110">
        <v>2.3817863397548201E-2</v>
      </c>
      <c r="Y1110">
        <v>45.6</v>
      </c>
      <c r="Z1110">
        <v>14.0287215411559</v>
      </c>
      <c r="AA1110">
        <v>12916.666666666701</v>
      </c>
      <c r="AB1110">
        <v>13.6</v>
      </c>
      <c r="AC1110">
        <v>589</v>
      </c>
      <c r="AS1110" t="s">
        <v>831</v>
      </c>
      <c r="AZ1110">
        <v>90</v>
      </c>
    </row>
    <row r="1111" spans="1:52" x14ac:dyDescent="0.35">
      <c r="A1111" s="2" t="s">
        <v>230</v>
      </c>
      <c r="B1111" s="31">
        <v>41105</v>
      </c>
      <c r="C1111" s="60"/>
      <c r="D1111" s="60"/>
      <c r="E1111" s="11"/>
      <c r="T1111">
        <v>1547</v>
      </c>
      <c r="X1111">
        <v>2.34676007005254E-2</v>
      </c>
      <c r="Y1111">
        <v>46.1</v>
      </c>
      <c r="Z1111">
        <v>12.2735551663748</v>
      </c>
      <c r="AA1111">
        <v>11344.902386117101</v>
      </c>
      <c r="AB1111">
        <v>13.4</v>
      </c>
      <c r="AC1111">
        <v>523</v>
      </c>
      <c r="AS1111" t="s">
        <v>831</v>
      </c>
      <c r="AZ1111">
        <v>90</v>
      </c>
    </row>
    <row r="1112" spans="1:52" x14ac:dyDescent="0.35">
      <c r="A1112" s="2" t="s">
        <v>225</v>
      </c>
      <c r="B1112" s="31">
        <v>41105</v>
      </c>
      <c r="C1112" s="60"/>
      <c r="D1112" s="60"/>
      <c r="E1112" s="11"/>
      <c r="T1112">
        <v>1635</v>
      </c>
      <c r="X1112">
        <v>2.4693520140105101E-2</v>
      </c>
      <c r="Y1112">
        <v>50.4</v>
      </c>
      <c r="Z1112">
        <v>14.6926444833625</v>
      </c>
      <c r="AA1112">
        <v>11805.5555555556</v>
      </c>
      <c r="AB1112">
        <v>14.1</v>
      </c>
      <c r="AC1112">
        <v>595</v>
      </c>
      <c r="AS1112" t="s">
        <v>831</v>
      </c>
      <c r="AZ1112">
        <v>90</v>
      </c>
    </row>
    <row r="1113" spans="1:52" x14ac:dyDescent="0.35">
      <c r="A1113" s="2" t="s">
        <v>231</v>
      </c>
      <c r="B1113" s="31">
        <v>41105</v>
      </c>
      <c r="C1113" s="60"/>
      <c r="D1113" s="60"/>
      <c r="E1113" s="11"/>
      <c r="T1113">
        <v>1577</v>
      </c>
      <c r="X1113">
        <v>2.3642732049036799E-2</v>
      </c>
      <c r="Y1113">
        <v>49.4</v>
      </c>
      <c r="Z1113">
        <v>13.5</v>
      </c>
      <c r="AA1113">
        <v>11558.7044534413</v>
      </c>
      <c r="AB1113">
        <v>13.5</v>
      </c>
      <c r="AC1113">
        <v>571</v>
      </c>
      <c r="AS1113" t="s">
        <v>831</v>
      </c>
      <c r="AZ1113">
        <v>90</v>
      </c>
    </row>
    <row r="1114" spans="1:52" x14ac:dyDescent="0.35">
      <c r="A1114" s="2" t="s">
        <v>226</v>
      </c>
      <c r="B1114" s="31">
        <v>41105</v>
      </c>
      <c r="C1114" s="60"/>
      <c r="D1114" s="60"/>
      <c r="E1114" s="11"/>
      <c r="T1114">
        <v>1538</v>
      </c>
      <c r="X1114">
        <v>2.3642732049036799E-2</v>
      </c>
      <c r="Y1114">
        <v>47.9</v>
      </c>
      <c r="Z1114">
        <v>12.9798598949212</v>
      </c>
      <c r="AA1114">
        <v>11461.3778705637</v>
      </c>
      <c r="AB1114">
        <v>13.5</v>
      </c>
      <c r="AC1114">
        <v>549</v>
      </c>
      <c r="AS1114" t="s">
        <v>831</v>
      </c>
      <c r="AZ1114">
        <v>90</v>
      </c>
    </row>
    <row r="1115" spans="1:52" x14ac:dyDescent="0.35">
      <c r="A1115" s="2" t="s">
        <v>232</v>
      </c>
      <c r="B1115" s="31">
        <v>41105</v>
      </c>
      <c r="C1115" s="60"/>
      <c r="D1115" s="60"/>
      <c r="E1115" s="11"/>
      <c r="T1115">
        <v>1407</v>
      </c>
      <c r="X1115">
        <v>2.34676007005254E-2</v>
      </c>
      <c r="Y1115">
        <v>46.7</v>
      </c>
      <c r="Z1115">
        <v>12.250087565674299</v>
      </c>
      <c r="AA1115">
        <v>11177.7301927195</v>
      </c>
      <c r="AB1115">
        <v>13.4</v>
      </c>
      <c r="AC1115">
        <v>522</v>
      </c>
      <c r="AS1115" t="s">
        <v>831</v>
      </c>
      <c r="AZ1115">
        <v>90</v>
      </c>
    </row>
    <row r="1116" spans="1:52" x14ac:dyDescent="0.35">
      <c r="A1116" s="2" t="s">
        <v>227</v>
      </c>
      <c r="B1116" s="31">
        <v>41105</v>
      </c>
      <c r="C1116" s="60"/>
      <c r="D1116" s="60"/>
      <c r="E1116" s="11"/>
      <c r="T1116">
        <v>1474</v>
      </c>
      <c r="X1116">
        <v>2.3642732049036799E-2</v>
      </c>
      <c r="Y1116">
        <v>42.9</v>
      </c>
      <c r="Z1116">
        <v>10.6628721541156</v>
      </c>
      <c r="AA1116">
        <v>10512.820512820501</v>
      </c>
      <c r="AB1116">
        <v>13.5</v>
      </c>
      <c r="AC1116">
        <v>451</v>
      </c>
      <c r="AS1116" t="s">
        <v>831</v>
      </c>
      <c r="AZ1116">
        <v>90</v>
      </c>
    </row>
    <row r="1117" spans="1:52" x14ac:dyDescent="0.35">
      <c r="A1117" s="2" t="s">
        <v>233</v>
      </c>
      <c r="B1117" s="31">
        <v>41105</v>
      </c>
      <c r="C1117" s="60"/>
      <c r="D1117" s="60"/>
      <c r="E1117" s="11"/>
      <c r="T1117">
        <v>1241</v>
      </c>
      <c r="X1117">
        <v>2.3292469352014001E-2</v>
      </c>
      <c r="Y1117">
        <v>37</v>
      </c>
      <c r="Z1117">
        <v>9.2005253940455294</v>
      </c>
      <c r="AA1117">
        <v>10675.6756756757</v>
      </c>
      <c r="AB1117">
        <v>13.3</v>
      </c>
      <c r="AC1117">
        <v>395</v>
      </c>
      <c r="AS1117" t="s">
        <v>831</v>
      </c>
      <c r="AZ1117">
        <v>90</v>
      </c>
    </row>
    <row r="1118" spans="1:52" x14ac:dyDescent="0.35">
      <c r="A1118" s="2" t="s">
        <v>222</v>
      </c>
      <c r="B1118" s="31">
        <v>41105</v>
      </c>
      <c r="C1118" s="60"/>
      <c r="D1118" s="60"/>
      <c r="E1118" s="11"/>
      <c r="T1118">
        <v>1761</v>
      </c>
      <c r="X1118">
        <v>2.4693520140105101E-2</v>
      </c>
      <c r="Y1118">
        <v>52.2</v>
      </c>
      <c r="Z1118">
        <v>14.9148861646235</v>
      </c>
      <c r="AA1118">
        <v>11570.8812260536</v>
      </c>
      <c r="AB1118">
        <v>14.1</v>
      </c>
      <c r="AC1118">
        <v>604</v>
      </c>
      <c r="AS1118" t="s">
        <v>831</v>
      </c>
      <c r="AZ1118">
        <v>90</v>
      </c>
    </row>
    <row r="1119" spans="1:52" x14ac:dyDescent="0.35">
      <c r="A1119" s="2" t="s">
        <v>234</v>
      </c>
      <c r="B1119" s="31">
        <v>41105</v>
      </c>
      <c r="C1119" s="60"/>
      <c r="D1119" s="60"/>
      <c r="E1119" s="11"/>
      <c r="T1119">
        <v>1569</v>
      </c>
      <c r="X1119">
        <v>2.4693520140105101E-2</v>
      </c>
      <c r="Y1119">
        <v>49.3</v>
      </c>
      <c r="Z1119">
        <v>14.297548161120799</v>
      </c>
      <c r="AA1119">
        <v>11744.4219066937</v>
      </c>
      <c r="AB1119">
        <v>14.1</v>
      </c>
      <c r="AC1119">
        <v>579</v>
      </c>
      <c r="AS1119" t="s">
        <v>831</v>
      </c>
      <c r="AZ1119">
        <v>90</v>
      </c>
    </row>
    <row r="1120" spans="1:52" x14ac:dyDescent="0.35">
      <c r="A1120" s="2" t="s">
        <v>237</v>
      </c>
      <c r="B1120" s="31">
        <v>41105</v>
      </c>
      <c r="C1120" s="60"/>
      <c r="D1120" s="60"/>
      <c r="E1120" s="11"/>
      <c r="T1120">
        <v>1528</v>
      </c>
      <c r="X1120">
        <v>2.48686514886165E-2</v>
      </c>
      <c r="Y1120">
        <v>51.6</v>
      </c>
      <c r="Z1120">
        <v>13.3793345008757</v>
      </c>
      <c r="AA1120">
        <v>10426.356589147301</v>
      </c>
      <c r="AB1120">
        <v>14.2</v>
      </c>
      <c r="AC1120">
        <v>538</v>
      </c>
      <c r="AS1120" t="s">
        <v>831</v>
      </c>
      <c r="AZ1120">
        <v>90</v>
      </c>
    </row>
    <row r="1121" spans="1:62" x14ac:dyDescent="0.35">
      <c r="A1121" s="2" t="s">
        <v>240</v>
      </c>
      <c r="B1121" s="31">
        <v>41105</v>
      </c>
      <c r="C1121" s="60"/>
      <c r="D1121" s="60"/>
      <c r="E1121" s="11"/>
      <c r="T1121">
        <v>1478</v>
      </c>
      <c r="X1121">
        <v>2.4518388791593699E-2</v>
      </c>
      <c r="Y1121">
        <v>50.9</v>
      </c>
      <c r="Z1121">
        <v>12.577933450087601</v>
      </c>
      <c r="AA1121">
        <v>10078.585461689599</v>
      </c>
      <c r="AB1121">
        <v>14</v>
      </c>
      <c r="AC1121">
        <v>513</v>
      </c>
      <c r="AS1121" t="s">
        <v>831</v>
      </c>
      <c r="AZ1121">
        <v>90</v>
      </c>
    </row>
    <row r="1122" spans="1:62" x14ac:dyDescent="0.35">
      <c r="A1122" s="2" t="s">
        <v>223</v>
      </c>
      <c r="B1122" s="31">
        <v>41105</v>
      </c>
      <c r="C1122" s="60"/>
      <c r="D1122" s="60"/>
      <c r="E1122" s="11"/>
      <c r="T1122">
        <v>1607</v>
      </c>
      <c r="X1122">
        <v>2.4168126094570901E-2</v>
      </c>
      <c r="Y1122">
        <v>50.2</v>
      </c>
      <c r="Z1122">
        <v>13.5583187390543</v>
      </c>
      <c r="AA1122">
        <v>11175.298804780899</v>
      </c>
      <c r="AB1122">
        <v>13.8</v>
      </c>
      <c r="AC1122">
        <v>561</v>
      </c>
      <c r="AS1122" t="s">
        <v>831</v>
      </c>
      <c r="AZ1122">
        <v>90</v>
      </c>
    </row>
    <row r="1123" spans="1:62" x14ac:dyDescent="0.35">
      <c r="A1123" s="2" t="s">
        <v>235</v>
      </c>
      <c r="B1123" s="31">
        <v>41105</v>
      </c>
      <c r="C1123" s="60"/>
      <c r="D1123" s="60"/>
      <c r="E1123" s="11"/>
      <c r="T1123">
        <v>1459</v>
      </c>
      <c r="X1123">
        <v>2.4518388791593699E-2</v>
      </c>
      <c r="Y1123">
        <v>48.1</v>
      </c>
      <c r="Z1123">
        <v>13.1663747810858</v>
      </c>
      <c r="AA1123">
        <v>11164.241164241201</v>
      </c>
      <c r="AB1123">
        <v>14</v>
      </c>
      <c r="AC1123">
        <v>537</v>
      </c>
      <c r="AS1123" t="s">
        <v>831</v>
      </c>
      <c r="AZ1123">
        <v>90</v>
      </c>
    </row>
    <row r="1124" spans="1:62" x14ac:dyDescent="0.35">
      <c r="A1124" s="2" t="s">
        <v>238</v>
      </c>
      <c r="B1124" s="31">
        <v>41105</v>
      </c>
      <c r="C1124" s="60"/>
      <c r="D1124" s="60"/>
      <c r="E1124" s="11"/>
      <c r="T1124">
        <v>1361</v>
      </c>
      <c r="X1124">
        <v>2.4518388791593699E-2</v>
      </c>
      <c r="Y1124">
        <v>45.7</v>
      </c>
      <c r="Z1124">
        <v>11.180385288966701</v>
      </c>
      <c r="AA1124">
        <v>9978.1181619256004</v>
      </c>
      <c r="AB1124">
        <v>14</v>
      </c>
      <c r="AC1124">
        <v>456</v>
      </c>
      <c r="AS1124" t="s">
        <v>831</v>
      </c>
      <c r="AZ1124">
        <v>90</v>
      </c>
    </row>
    <row r="1125" spans="1:62" x14ac:dyDescent="0.35">
      <c r="A1125" s="2" t="s">
        <v>241</v>
      </c>
      <c r="B1125" s="31">
        <v>41105</v>
      </c>
      <c r="C1125" s="60"/>
      <c r="D1125" s="60"/>
      <c r="E1125" s="11"/>
      <c r="T1125">
        <v>1112</v>
      </c>
      <c r="X1125">
        <v>2.4168126094570901E-2</v>
      </c>
      <c r="Y1125">
        <v>45.9</v>
      </c>
      <c r="Z1125">
        <v>9.8364273204903707</v>
      </c>
      <c r="AA1125">
        <v>8867.1023965141594</v>
      </c>
      <c r="AB1125">
        <v>13.8</v>
      </c>
      <c r="AC1125">
        <v>407</v>
      </c>
      <c r="AS1125" t="s">
        <v>831</v>
      </c>
      <c r="AZ1125">
        <v>90</v>
      </c>
    </row>
    <row r="1126" spans="1:62" x14ac:dyDescent="0.35">
      <c r="A1126" s="2" t="s">
        <v>224</v>
      </c>
      <c r="B1126" s="31">
        <v>41105</v>
      </c>
      <c r="C1126" s="60"/>
      <c r="D1126" s="60"/>
      <c r="E1126" s="11"/>
      <c r="T1126">
        <v>1437</v>
      </c>
      <c r="X1126">
        <v>2.57443082311734E-2</v>
      </c>
      <c r="Y1126">
        <v>49.1</v>
      </c>
      <c r="Z1126">
        <v>12.022591943958</v>
      </c>
      <c r="AA1126">
        <v>9511.2016293278994</v>
      </c>
      <c r="AB1126">
        <v>14.7</v>
      </c>
      <c r="AC1126">
        <v>467</v>
      </c>
      <c r="AS1126" t="s">
        <v>831</v>
      </c>
      <c r="AZ1126">
        <v>90</v>
      </c>
    </row>
    <row r="1127" spans="1:62" x14ac:dyDescent="0.35">
      <c r="A1127" s="2" t="s">
        <v>236</v>
      </c>
      <c r="B1127" s="31">
        <v>41105</v>
      </c>
      <c r="C1127" s="60"/>
      <c r="D1127" s="60"/>
      <c r="E1127" s="11"/>
      <c r="T1127">
        <v>1256</v>
      </c>
      <c r="X1127">
        <v>2.4693520140105101E-2</v>
      </c>
      <c r="Y1127">
        <v>44.8</v>
      </c>
      <c r="Z1127">
        <v>10.173730297723299</v>
      </c>
      <c r="AA1127">
        <v>9196.4285714285706</v>
      </c>
      <c r="AB1127">
        <v>14.1</v>
      </c>
      <c r="AC1127">
        <v>412</v>
      </c>
      <c r="AS1127" t="s">
        <v>831</v>
      </c>
      <c r="AZ1127">
        <v>90</v>
      </c>
    </row>
    <row r="1128" spans="1:62" x14ac:dyDescent="0.35">
      <c r="A1128" s="2" t="s">
        <v>239</v>
      </c>
      <c r="B1128" s="31">
        <v>41105</v>
      </c>
      <c r="C1128" s="60"/>
      <c r="D1128" s="60"/>
      <c r="E1128" s="11"/>
      <c r="T1128">
        <v>1158</v>
      </c>
      <c r="X1128">
        <v>2.3817863397548201E-2</v>
      </c>
      <c r="Y1128">
        <v>40.299999999999997</v>
      </c>
      <c r="Z1128">
        <v>8.0028021015761794</v>
      </c>
      <c r="AA1128">
        <v>8337.4689826302692</v>
      </c>
      <c r="AB1128">
        <v>13.6</v>
      </c>
      <c r="AC1128">
        <v>336</v>
      </c>
      <c r="AS1128" t="s">
        <v>831</v>
      </c>
      <c r="AZ1128">
        <v>90</v>
      </c>
    </row>
    <row r="1129" spans="1:62" x14ac:dyDescent="0.35">
      <c r="A1129" s="2" t="s">
        <v>242</v>
      </c>
      <c r="B1129" s="31">
        <v>41105</v>
      </c>
      <c r="C1129" s="60"/>
      <c r="D1129" s="60"/>
      <c r="E1129" s="11"/>
      <c r="T1129">
        <v>1013</v>
      </c>
      <c r="X1129">
        <v>2.2767075306479902E-2</v>
      </c>
      <c r="Y1129">
        <v>37.9</v>
      </c>
      <c r="Z1129">
        <v>5.5323992994746103</v>
      </c>
      <c r="AA1129">
        <v>6411.6094986807402</v>
      </c>
      <c r="AB1129">
        <v>13</v>
      </c>
      <c r="AC1129">
        <v>243</v>
      </c>
      <c r="AS1129" t="s">
        <v>831</v>
      </c>
      <c r="AZ1129">
        <v>90</v>
      </c>
    </row>
    <row r="1130" spans="1:62" x14ac:dyDescent="0.35">
      <c r="A1130" s="2" t="s">
        <v>249</v>
      </c>
      <c r="B1130" s="31">
        <v>33884</v>
      </c>
      <c r="C1130" s="60"/>
      <c r="D1130" s="60"/>
      <c r="E1130" s="11"/>
      <c r="T1130" s="23"/>
      <c r="U1130" s="19"/>
      <c r="X1130"/>
      <c r="AE1130" s="23">
        <v>6.3869135708381153E-2</v>
      </c>
      <c r="AF1130" s="48"/>
      <c r="AL1130" s="21">
        <v>0.14666666666666667</v>
      </c>
      <c r="BJ1130" s="19"/>
    </row>
    <row r="1131" spans="1:62" x14ac:dyDescent="0.35">
      <c r="A1131" s="2" t="s">
        <v>249</v>
      </c>
      <c r="B1131" s="31">
        <v>33897</v>
      </c>
      <c r="C1131" s="60"/>
      <c r="D1131" s="60"/>
      <c r="E1131" s="11"/>
      <c r="S1131">
        <v>1.343</v>
      </c>
      <c r="T1131" s="24">
        <v>50.766666666666666</v>
      </c>
      <c r="U1131" s="20"/>
      <c r="X1131"/>
      <c r="AE1131" s="24">
        <v>0.12365900492062676</v>
      </c>
      <c r="AF1131" s="48"/>
      <c r="AL1131" s="22">
        <v>0.29333333333333333</v>
      </c>
      <c r="AM1131">
        <v>2.8000000000000001E-2</v>
      </c>
      <c r="AN1131">
        <v>0.81499999999999995</v>
      </c>
      <c r="AO1131">
        <v>29.093</v>
      </c>
      <c r="BF1131">
        <v>2.4E-2</v>
      </c>
      <c r="BG1131">
        <v>0.52800000000000002</v>
      </c>
      <c r="BI1131">
        <v>21.673999999999999</v>
      </c>
      <c r="BJ1131" s="26"/>
    </row>
    <row r="1132" spans="1:62" x14ac:dyDescent="0.35">
      <c r="A1132" s="2" t="s">
        <v>249</v>
      </c>
      <c r="B1132" s="31">
        <v>33911</v>
      </c>
      <c r="C1132" s="60"/>
      <c r="D1132" s="60"/>
      <c r="E1132" s="11"/>
      <c r="S1132">
        <v>2.3370000000000002</v>
      </c>
      <c r="T1132" s="24">
        <v>125.66666666666666</v>
      </c>
      <c r="U1132" s="20"/>
      <c r="X1132"/>
      <c r="AE1132" s="24">
        <v>0.45201096425561482</v>
      </c>
      <c r="AF1132" s="48"/>
      <c r="AL1132" s="22">
        <v>1.3366666666666667</v>
      </c>
      <c r="AM1132">
        <v>2.7E-2</v>
      </c>
      <c r="AN1132">
        <v>1.3839999999999999</v>
      </c>
      <c r="AO1132">
        <v>51.529000000000003</v>
      </c>
      <c r="BF1132">
        <v>1.4999999999999999E-2</v>
      </c>
      <c r="BG1132">
        <v>0.95199999999999996</v>
      </c>
      <c r="BI1132">
        <v>62.683</v>
      </c>
      <c r="BJ1132" s="14">
        <v>718.33333333333337</v>
      </c>
    </row>
    <row r="1133" spans="1:62" x14ac:dyDescent="0.35">
      <c r="A1133" s="2" t="s">
        <v>249</v>
      </c>
      <c r="B1133" s="31">
        <v>33925</v>
      </c>
      <c r="C1133" s="60"/>
      <c r="D1133" s="60"/>
      <c r="E1133" s="11"/>
      <c r="S1133">
        <v>3.1030000000000002</v>
      </c>
      <c r="T1133" s="24">
        <v>266.91666666666669</v>
      </c>
      <c r="U1133" s="20"/>
      <c r="X1133"/>
      <c r="AE1133" s="24">
        <v>0.60603767654288543</v>
      </c>
      <c r="AF1133" s="48"/>
      <c r="AL1133" s="22">
        <v>2.0699999999999998</v>
      </c>
      <c r="AM1133">
        <v>2.5999999999999999E-2</v>
      </c>
      <c r="AN1133">
        <v>1.881</v>
      </c>
      <c r="AO1133">
        <v>71.046000000000006</v>
      </c>
      <c r="BF1133">
        <v>8.0000000000000002E-3</v>
      </c>
      <c r="BG1133">
        <v>1.222</v>
      </c>
      <c r="BI1133">
        <v>159.37700000000001</v>
      </c>
      <c r="BJ1133" s="14">
        <v>705</v>
      </c>
    </row>
    <row r="1134" spans="1:62" x14ac:dyDescent="0.35">
      <c r="A1134" s="2" t="s">
        <v>249</v>
      </c>
      <c r="B1134" s="31">
        <v>33932</v>
      </c>
      <c r="C1134" s="60"/>
      <c r="D1134" s="60"/>
      <c r="E1134" s="11"/>
      <c r="T1134" s="24"/>
      <c r="U1134" s="20"/>
      <c r="X1134"/>
      <c r="AE1134" s="24">
        <v>0.59220879988577368</v>
      </c>
      <c r="AF1134" s="48"/>
      <c r="AL1134" s="22">
        <v>1.9933333333333332</v>
      </c>
      <c r="BJ1134" s="14">
        <v>501.66666666666669</v>
      </c>
    </row>
    <row r="1135" spans="1:62" x14ac:dyDescent="0.35">
      <c r="A1135" s="2" t="s">
        <v>249</v>
      </c>
      <c r="B1135" s="31">
        <v>33939</v>
      </c>
      <c r="C1135" s="60"/>
      <c r="D1135" s="60"/>
      <c r="E1135" s="11"/>
      <c r="S1135">
        <v>3.1440000000000001</v>
      </c>
      <c r="T1135" s="24">
        <v>420.98333333333335</v>
      </c>
      <c r="U1135" s="20"/>
      <c r="X1135"/>
      <c r="AE1135" s="24">
        <v>0.56699240035912246</v>
      </c>
      <c r="AF1135" s="48"/>
      <c r="AL1135" s="22">
        <v>1.86</v>
      </c>
      <c r="AM1135">
        <v>2.5000000000000001E-2</v>
      </c>
      <c r="AN1135">
        <v>1.298</v>
      </c>
      <c r="AO1135">
        <v>52.265000000000001</v>
      </c>
      <c r="BF1135">
        <v>6.0000000000000001E-3</v>
      </c>
      <c r="BG1135">
        <v>1.8460000000000001</v>
      </c>
      <c r="BI1135">
        <v>333.15899999999999</v>
      </c>
      <c r="BJ1135" s="14"/>
    </row>
    <row r="1136" spans="1:62" x14ac:dyDescent="0.35">
      <c r="A1136" s="2" t="s">
        <v>249</v>
      </c>
      <c r="B1136" s="31">
        <v>33946</v>
      </c>
      <c r="C1136" s="60"/>
      <c r="D1136" s="60"/>
      <c r="E1136" s="11"/>
      <c r="S1136">
        <v>4.6950000000000003</v>
      </c>
      <c r="T1136" s="24">
        <v>555.1</v>
      </c>
      <c r="U1136" s="20">
        <v>87.833333333333329</v>
      </c>
      <c r="V1136">
        <v>1.4E-2</v>
      </c>
      <c r="W1136">
        <v>0.92200000000000004</v>
      </c>
      <c r="X1136"/>
      <c r="AE1136" s="24">
        <v>0.53326797113450009</v>
      </c>
      <c r="AF1136" s="48"/>
      <c r="AL1136" s="22">
        <v>1.6933333333333334</v>
      </c>
      <c r="AM1136">
        <v>2.5000000000000001E-2</v>
      </c>
      <c r="AN1136">
        <v>1.488</v>
      </c>
      <c r="AO1136">
        <v>59.238999999999997</v>
      </c>
      <c r="BF1136">
        <v>6.0000000000000001E-3</v>
      </c>
      <c r="BG1136">
        <v>2.129</v>
      </c>
      <c r="BI1136">
        <v>379.31099999999998</v>
      </c>
      <c r="BJ1136" s="14">
        <v>318.33333333333331</v>
      </c>
    </row>
    <row r="1137" spans="1:62" x14ac:dyDescent="0.35">
      <c r="A1137" s="2" t="s">
        <v>249</v>
      </c>
      <c r="B1137" s="31">
        <v>33953</v>
      </c>
      <c r="C1137" s="60"/>
      <c r="D1137" s="60"/>
      <c r="E1137" s="11"/>
      <c r="S1137">
        <v>6.3920000000000003</v>
      </c>
      <c r="T1137" s="24">
        <v>768.66666666666663</v>
      </c>
      <c r="U1137" s="20">
        <v>159.83333333333334</v>
      </c>
      <c r="V1137">
        <v>1.4999999999999999E-2</v>
      </c>
      <c r="W1137">
        <v>1.9159999999999999</v>
      </c>
      <c r="X1137"/>
      <c r="AE1137" s="24">
        <v>0.51688473021322201</v>
      </c>
      <c r="AF1137" s="48"/>
      <c r="AL1137" s="22">
        <v>1.6166666666666667</v>
      </c>
      <c r="AM1137">
        <v>2.7E-2</v>
      </c>
      <c r="AN1137">
        <v>1.593</v>
      </c>
      <c r="AO1137">
        <v>61.531999999999996</v>
      </c>
      <c r="BF1137">
        <v>5.0000000000000001E-3</v>
      </c>
      <c r="BG1137">
        <v>2.593</v>
      </c>
      <c r="BI1137">
        <v>520.09699999999998</v>
      </c>
      <c r="BJ1137" s="14">
        <v>380</v>
      </c>
    </row>
    <row r="1138" spans="1:62" x14ac:dyDescent="0.35">
      <c r="A1138" s="2" t="s">
        <v>249</v>
      </c>
      <c r="B1138" s="31">
        <v>33959</v>
      </c>
      <c r="C1138" s="60"/>
      <c r="D1138" s="60"/>
      <c r="E1138" s="11"/>
      <c r="S1138">
        <v>6.11</v>
      </c>
      <c r="T1138" s="24">
        <v>711.75</v>
      </c>
      <c r="U1138" s="20">
        <v>172.66666666666666</v>
      </c>
      <c r="V1138">
        <v>1.6E-2</v>
      </c>
      <c r="W1138">
        <v>2.165</v>
      </c>
      <c r="X1138"/>
      <c r="AE1138" s="24">
        <v>0.49691694337564929</v>
      </c>
      <c r="AF1138" s="48"/>
      <c r="AL1138" s="22">
        <v>1.5266666666666666</v>
      </c>
      <c r="AM1138">
        <v>2.4E-2</v>
      </c>
      <c r="AN1138">
        <v>1.302</v>
      </c>
      <c r="AO1138">
        <v>54.046999999999997</v>
      </c>
      <c r="BF1138">
        <v>5.0000000000000001E-3</v>
      </c>
      <c r="BG1138">
        <v>2.3290000000000002</v>
      </c>
      <c r="BI1138">
        <v>447.68099999999998</v>
      </c>
      <c r="BJ1138" s="14">
        <v>406.66666666666669</v>
      </c>
    </row>
    <row r="1139" spans="1:62" x14ac:dyDescent="0.35">
      <c r="A1139" s="2" t="s">
        <v>249</v>
      </c>
      <c r="B1139" s="31">
        <v>33967</v>
      </c>
      <c r="C1139" s="60"/>
      <c r="D1139" s="60"/>
      <c r="E1139" s="11"/>
      <c r="S1139">
        <v>5.1920000000000002</v>
      </c>
      <c r="T1139" s="24">
        <v>646.7833333333333</v>
      </c>
      <c r="U1139" s="20">
        <v>216.33333333333334</v>
      </c>
      <c r="V1139">
        <v>1.4999999999999999E-2</v>
      </c>
      <c r="W1139">
        <v>2.5649999999999999</v>
      </c>
      <c r="X1139"/>
      <c r="AE1139" s="24">
        <v>0.55112014025728295</v>
      </c>
      <c r="AF1139" s="48"/>
      <c r="AL1139" s="22">
        <v>1.78</v>
      </c>
      <c r="AM1139">
        <v>2.1999999999999999E-2</v>
      </c>
      <c r="AN1139">
        <v>0.73499999999999999</v>
      </c>
      <c r="AO1139">
        <v>31.327999999999999</v>
      </c>
      <c r="BF1139">
        <v>4.0000000000000001E-3</v>
      </c>
      <c r="BG1139">
        <v>1.4990000000000001</v>
      </c>
      <c r="BI1139">
        <v>362.43900000000002</v>
      </c>
      <c r="BJ1139" s="14">
        <v>335</v>
      </c>
    </row>
    <row r="1140" spans="1:62" x14ac:dyDescent="0.35">
      <c r="A1140" s="2" t="s">
        <v>249</v>
      </c>
      <c r="B1140" s="31">
        <v>33974</v>
      </c>
      <c r="C1140" s="60"/>
      <c r="D1140" s="60"/>
      <c r="E1140" s="11"/>
      <c r="S1140">
        <v>5.6890000000000001</v>
      </c>
      <c r="T1140" s="24">
        <v>670.93333333333339</v>
      </c>
      <c r="U1140" s="20">
        <v>268.83333333333331</v>
      </c>
      <c r="V1140">
        <v>1.6E-2</v>
      </c>
      <c r="W1140">
        <v>3.3</v>
      </c>
      <c r="X1140"/>
      <c r="AE1140" s="24">
        <v>0.60662817704197791</v>
      </c>
      <c r="AF1140" s="48"/>
      <c r="AL1140" s="22">
        <v>2.0733333333333333</v>
      </c>
      <c r="AM1140">
        <v>2.1000000000000001E-2</v>
      </c>
      <c r="AN1140">
        <v>0.63600000000000001</v>
      </c>
      <c r="AO1140">
        <v>29.001000000000001</v>
      </c>
      <c r="BF1140">
        <v>4.0000000000000001E-3</v>
      </c>
      <c r="BG1140">
        <v>1.2649999999999999</v>
      </c>
      <c r="BI1140">
        <v>336.613</v>
      </c>
      <c r="BJ1140" s="14">
        <v>331.66666666666669</v>
      </c>
    </row>
    <row r="1141" spans="1:62" x14ac:dyDescent="0.35">
      <c r="A1141" s="2" t="s">
        <v>249</v>
      </c>
      <c r="B1141" s="31">
        <v>33981</v>
      </c>
      <c r="C1141" s="60"/>
      <c r="D1141" s="60"/>
      <c r="E1141" s="11"/>
      <c r="S1141">
        <v>5.6660000000000004</v>
      </c>
      <c r="T1141" s="24">
        <v>756.35</v>
      </c>
      <c r="U1141" s="20">
        <v>354.5</v>
      </c>
      <c r="V1141">
        <v>1.4999999999999999E-2</v>
      </c>
      <c r="W1141">
        <v>4.0510000000000002</v>
      </c>
      <c r="X1141"/>
      <c r="AE1141" s="24">
        <v>0.47138769573400274</v>
      </c>
      <c r="AF1141" s="48"/>
      <c r="AL1141" s="22">
        <v>1.4166666666666667</v>
      </c>
      <c r="AM1141">
        <v>1.4E-2</v>
      </c>
      <c r="AN1141">
        <v>0.20499999999999999</v>
      </c>
      <c r="AO1141">
        <v>13.756</v>
      </c>
      <c r="BF1141">
        <v>3.0000000000000001E-3</v>
      </c>
      <c r="BG1141">
        <v>0.83599999999999997</v>
      </c>
      <c r="BI1141">
        <v>333.15100000000001</v>
      </c>
      <c r="BJ1141" s="14">
        <v>345</v>
      </c>
    </row>
    <row r="1142" spans="1:62" x14ac:dyDescent="0.35">
      <c r="A1142" s="2" t="s">
        <v>249</v>
      </c>
      <c r="B1142" s="31">
        <v>33988</v>
      </c>
      <c r="C1142" s="60"/>
      <c r="D1142" s="60"/>
      <c r="E1142" s="11"/>
      <c r="S1142">
        <v>5.6689999999999996</v>
      </c>
      <c r="T1142" s="24">
        <v>607.15</v>
      </c>
      <c r="U1142" s="20">
        <v>304.66666666666669</v>
      </c>
      <c r="V1142">
        <v>1.9E-2</v>
      </c>
      <c r="W1142">
        <v>4.4939999999999998</v>
      </c>
      <c r="X1142"/>
      <c r="AE1142" s="24"/>
      <c r="AF1142" s="48"/>
      <c r="AL1142" s="22"/>
      <c r="AM1142">
        <v>2.4E-2</v>
      </c>
      <c r="AN1142">
        <v>0.193</v>
      </c>
      <c r="AO1142">
        <v>8.1639999999999997</v>
      </c>
      <c r="BF1142">
        <v>2E-3</v>
      </c>
      <c r="BG1142">
        <v>0.55800000000000005</v>
      </c>
      <c r="BI1142">
        <v>239.35900000000001</v>
      </c>
      <c r="BJ1142" s="14">
        <v>336.66666666666669</v>
      </c>
    </row>
    <row r="1143" spans="1:62" x14ac:dyDescent="0.35">
      <c r="A1143" s="2" t="s">
        <v>249</v>
      </c>
      <c r="B1143" s="31">
        <v>33996</v>
      </c>
      <c r="C1143" s="60"/>
      <c r="D1143" s="60"/>
      <c r="E1143" s="11"/>
      <c r="S1143">
        <v>6.1050000000000004</v>
      </c>
      <c r="T1143" s="24">
        <v>855.5</v>
      </c>
      <c r="U1143" s="20">
        <v>439.83333333333337</v>
      </c>
      <c r="V1143">
        <v>1.9E-2</v>
      </c>
      <c r="W1143">
        <v>4.9989999999999997</v>
      </c>
      <c r="X1143"/>
      <c r="AE1143" s="24"/>
      <c r="AF1143" s="48"/>
      <c r="AL1143" s="22"/>
      <c r="BF1143">
        <v>2E-3</v>
      </c>
      <c r="BG1143">
        <v>0.49</v>
      </c>
      <c r="BI1143">
        <v>281.12599999999998</v>
      </c>
      <c r="BJ1143" s="14">
        <v>340</v>
      </c>
    </row>
    <row r="1144" spans="1:62" x14ac:dyDescent="0.35">
      <c r="A1144" s="2" t="s">
        <v>249</v>
      </c>
      <c r="B1144" s="31">
        <v>34003</v>
      </c>
      <c r="C1144" s="60"/>
      <c r="D1144" s="60"/>
      <c r="E1144" s="11"/>
      <c r="S1144">
        <v>7.4379999999999997</v>
      </c>
      <c r="T1144" s="24">
        <v>705.19348402712603</v>
      </c>
      <c r="U1144" s="20">
        <v>430.60920688086452</v>
      </c>
      <c r="V1144">
        <v>1.7999999999999999E-2</v>
      </c>
      <c r="W1144">
        <v>6.2060000000000004</v>
      </c>
      <c r="X1144"/>
      <c r="Y1144" s="14">
        <v>3.2033533333333329E-2</v>
      </c>
      <c r="AA1144">
        <f>AC1144/Y1144</f>
        <v>10516.608217468331</v>
      </c>
      <c r="AC1144" s="14">
        <v>336.88411988787897</v>
      </c>
      <c r="AE1144" s="24"/>
      <c r="AF1144" s="48"/>
      <c r="AL1144" s="22"/>
      <c r="AS1144" t="s">
        <v>831</v>
      </c>
      <c r="BD1144" s="14">
        <v>93.725086992985538</v>
      </c>
      <c r="BE1144" s="14"/>
      <c r="BF1144">
        <v>2E-3</v>
      </c>
      <c r="BG1144">
        <v>0.47599999999999998</v>
      </c>
      <c r="BI1144">
        <v>274.61700000000002</v>
      </c>
      <c r="BJ1144" s="14">
        <v>325</v>
      </c>
    </row>
    <row r="1145" spans="1:62" x14ac:dyDescent="0.35">
      <c r="A1145" s="2" t="s">
        <v>825</v>
      </c>
      <c r="B1145" s="31">
        <v>33884</v>
      </c>
      <c r="C1145" s="60"/>
      <c r="D1145" s="60"/>
      <c r="E1145" s="11"/>
      <c r="T1145" s="23"/>
      <c r="U1145" s="19"/>
      <c r="X1145"/>
      <c r="AE1145" s="23">
        <v>0.16347594312260749</v>
      </c>
      <c r="AF1145" s="48"/>
      <c r="AL1145" s="21">
        <v>0.39666666666666667</v>
      </c>
      <c r="BJ1145" s="14">
        <v>353.54129597177587</v>
      </c>
    </row>
    <row r="1146" spans="1:62" x14ac:dyDescent="0.35">
      <c r="A1146" s="2" t="s">
        <v>825</v>
      </c>
      <c r="B1146" s="31">
        <v>33897</v>
      </c>
      <c r="C1146" s="60"/>
      <c r="D1146" s="60"/>
      <c r="E1146" s="11"/>
      <c r="S1146">
        <v>5.5590000000000002</v>
      </c>
      <c r="T1146" s="24">
        <v>117.25</v>
      </c>
      <c r="U1146" s="20"/>
      <c r="X1146"/>
      <c r="AE1146" s="24">
        <v>0.30022750226538897</v>
      </c>
      <c r="AF1146" s="48"/>
      <c r="AL1146" s="22">
        <v>0.79333333333333333</v>
      </c>
      <c r="AM1146">
        <v>4.7E-2</v>
      </c>
      <c r="AN1146">
        <v>3.6040000000000001</v>
      </c>
      <c r="AO1146">
        <v>75.956000000000003</v>
      </c>
      <c r="BF1146">
        <v>4.8000000000000001E-2</v>
      </c>
      <c r="BG1146">
        <v>1.9550000000000001</v>
      </c>
      <c r="BI1146">
        <v>41.293999999999997</v>
      </c>
      <c r="BJ1146" s="26"/>
    </row>
    <row r="1147" spans="1:62" x14ac:dyDescent="0.35">
      <c r="A1147" s="2" t="s">
        <v>825</v>
      </c>
      <c r="B1147" s="31">
        <v>33911</v>
      </c>
      <c r="C1147" s="60"/>
      <c r="D1147" s="60"/>
      <c r="E1147" s="11"/>
      <c r="S1147">
        <v>9.7870000000000008</v>
      </c>
      <c r="T1147" s="24">
        <v>290.60000000000002</v>
      </c>
      <c r="U1147" s="20"/>
      <c r="X1147"/>
      <c r="AE1147" s="24">
        <v>0.89252532064045909</v>
      </c>
      <c r="AF1147" s="48"/>
      <c r="AL1147" s="22">
        <v>4.956666666666667</v>
      </c>
      <c r="AM1147">
        <v>0.04</v>
      </c>
      <c r="AN1147">
        <v>5.9560000000000004</v>
      </c>
      <c r="AO1147">
        <v>147.018</v>
      </c>
      <c r="BF1147">
        <v>3.1E-2</v>
      </c>
      <c r="BG1147">
        <v>3.831</v>
      </c>
      <c r="BI1147">
        <v>125.679</v>
      </c>
      <c r="BJ1147" s="14">
        <v>1530</v>
      </c>
    </row>
    <row r="1148" spans="1:62" x14ac:dyDescent="0.35">
      <c r="A1148" s="2" t="s">
        <v>825</v>
      </c>
      <c r="B1148" s="31">
        <v>33925</v>
      </c>
      <c r="C1148" s="60"/>
      <c r="D1148" s="60"/>
      <c r="E1148" s="11"/>
      <c r="S1148">
        <v>13.154</v>
      </c>
      <c r="T1148" s="24">
        <v>738.86666666666667</v>
      </c>
      <c r="U1148" s="20"/>
      <c r="X1148"/>
      <c r="AE1148" s="24">
        <v>0.94991331125967204</v>
      </c>
      <c r="AF1148" s="48"/>
      <c r="AL1148" s="22">
        <v>6.6533333333333333</v>
      </c>
      <c r="AM1148">
        <v>3.3000000000000002E-2</v>
      </c>
      <c r="AN1148">
        <v>9.1549999999999994</v>
      </c>
      <c r="AO1148">
        <v>280.99700000000001</v>
      </c>
      <c r="BF1148">
        <v>1.0999999999999999E-2</v>
      </c>
      <c r="BG1148">
        <v>4</v>
      </c>
      <c r="BI1148">
        <v>381.54399999999998</v>
      </c>
      <c r="BJ1148" s="14">
        <v>1141.6666666666667</v>
      </c>
    </row>
    <row r="1149" spans="1:62" x14ac:dyDescent="0.35">
      <c r="A1149" s="2" t="s">
        <v>825</v>
      </c>
      <c r="B1149" s="31">
        <v>33932</v>
      </c>
      <c r="C1149" s="60"/>
      <c r="D1149" s="60"/>
      <c r="E1149" s="11"/>
      <c r="T1149" s="24"/>
      <c r="U1149" s="20"/>
      <c r="X1149"/>
      <c r="AE1149" s="24">
        <v>0.94697543594158096</v>
      </c>
      <c r="AF1149" s="48"/>
      <c r="AL1149" s="22">
        <v>6.5266666666666664</v>
      </c>
      <c r="BJ1149" s="14">
        <v>1121.6666666666667</v>
      </c>
    </row>
    <row r="1150" spans="1:62" x14ac:dyDescent="0.35">
      <c r="A1150" s="2" t="s">
        <v>825</v>
      </c>
      <c r="B1150" s="31">
        <v>33939</v>
      </c>
      <c r="C1150" s="60"/>
      <c r="D1150" s="60"/>
      <c r="E1150" s="11"/>
      <c r="S1150">
        <v>13.997</v>
      </c>
      <c r="T1150" s="24">
        <v>1068.1333333333332</v>
      </c>
      <c r="U1150" s="20"/>
      <c r="X1150"/>
      <c r="AE1150" s="24">
        <v>0.93536505046400054</v>
      </c>
      <c r="AF1150" s="48"/>
      <c r="AL1150" s="22">
        <v>6.0866666666666669</v>
      </c>
      <c r="AM1150">
        <v>3.2000000000000001E-2</v>
      </c>
      <c r="AN1150">
        <v>7.7779999999999996</v>
      </c>
      <c r="AO1150">
        <v>246.12299999999999</v>
      </c>
      <c r="BF1150">
        <v>8.9999999999999993E-3</v>
      </c>
      <c r="BG1150">
        <v>6.2190000000000003</v>
      </c>
      <c r="BI1150">
        <v>721.375</v>
      </c>
      <c r="BJ1150" s="14"/>
    </row>
    <row r="1151" spans="1:62" x14ac:dyDescent="0.35">
      <c r="A1151" s="2" t="s">
        <v>825</v>
      </c>
      <c r="B1151" s="31">
        <v>33946</v>
      </c>
      <c r="C1151" s="60"/>
      <c r="D1151" s="60"/>
      <c r="E1151" s="11"/>
      <c r="S1151">
        <v>16.087</v>
      </c>
      <c r="T1151" s="24">
        <v>1244.1666666666667</v>
      </c>
      <c r="U1151" s="20">
        <v>191</v>
      </c>
      <c r="V1151">
        <v>0.02</v>
      </c>
      <c r="W1151">
        <v>2.8410000000000002</v>
      </c>
      <c r="X1151"/>
      <c r="AE1151" s="24">
        <v>0.91684093005687739</v>
      </c>
      <c r="AF1151" s="48"/>
      <c r="AL1151" s="22">
        <v>5.5266666666666664</v>
      </c>
      <c r="AM1151">
        <v>3.2000000000000001E-2</v>
      </c>
      <c r="AN1151">
        <v>6.556</v>
      </c>
      <c r="AO1151">
        <v>201.00399999999999</v>
      </c>
      <c r="BF1151">
        <v>8.0000000000000002E-3</v>
      </c>
      <c r="BG1151">
        <v>6.5019999999999998</v>
      </c>
      <c r="BI1151">
        <v>785.82399999999996</v>
      </c>
      <c r="BJ1151" s="14">
        <v>750</v>
      </c>
    </row>
    <row r="1152" spans="1:62" x14ac:dyDescent="0.35">
      <c r="A1152" s="2" t="s">
        <v>825</v>
      </c>
      <c r="B1152" s="31">
        <v>33953</v>
      </c>
      <c r="C1152" s="60"/>
      <c r="D1152" s="60"/>
      <c r="E1152" s="11"/>
      <c r="S1152">
        <v>14.602</v>
      </c>
      <c r="T1152" s="24">
        <v>1515.8333333333333</v>
      </c>
      <c r="U1152" s="20">
        <v>258.83333333333331</v>
      </c>
      <c r="V1152">
        <v>1.7999999999999999E-2</v>
      </c>
      <c r="W1152">
        <v>3.5289999999999999</v>
      </c>
      <c r="X1152"/>
      <c r="AE1152" s="24">
        <v>0.87827611050265408</v>
      </c>
      <c r="AF1152" s="48"/>
      <c r="AL1152" s="22">
        <v>4.68</v>
      </c>
      <c r="AM1152">
        <v>2.8000000000000001E-2</v>
      </c>
      <c r="AN1152">
        <v>4.8319999999999999</v>
      </c>
      <c r="AO1152">
        <v>170.35499999999999</v>
      </c>
      <c r="BF1152">
        <v>6.0000000000000001E-3</v>
      </c>
      <c r="BG1152">
        <v>5.9880000000000004</v>
      </c>
      <c r="BI1152">
        <v>984.70699999999999</v>
      </c>
      <c r="BJ1152" s="14">
        <v>656.66666666666663</v>
      </c>
    </row>
    <row r="1153" spans="1:62" x14ac:dyDescent="0.35">
      <c r="A1153" s="2" t="s">
        <v>825</v>
      </c>
      <c r="B1153" s="31">
        <v>33959</v>
      </c>
      <c r="C1153" s="60"/>
      <c r="D1153" s="60"/>
      <c r="E1153" s="11"/>
      <c r="S1153">
        <v>13.974</v>
      </c>
      <c r="T1153" s="24">
        <v>1428.1333333333334</v>
      </c>
      <c r="U1153" s="20">
        <v>322.5</v>
      </c>
      <c r="V1153">
        <v>0.02</v>
      </c>
      <c r="W1153">
        <v>4.8410000000000002</v>
      </c>
      <c r="X1153"/>
      <c r="AE1153" s="24">
        <v>0.82812709504700766</v>
      </c>
      <c r="AF1153" s="48"/>
      <c r="AL1153" s="22">
        <v>3.9133333333333336</v>
      </c>
      <c r="AM1153">
        <v>2.7E-2</v>
      </c>
      <c r="AN1153">
        <v>3.6960000000000002</v>
      </c>
      <c r="AO1153">
        <v>134.82400000000001</v>
      </c>
      <c r="BF1153">
        <v>6.0000000000000001E-3</v>
      </c>
      <c r="BG1153">
        <v>5.12</v>
      </c>
      <c r="BI1153">
        <v>872.29399999999998</v>
      </c>
      <c r="BJ1153" s="14">
        <v>650</v>
      </c>
    </row>
    <row r="1154" spans="1:62" x14ac:dyDescent="0.35">
      <c r="A1154" s="2" t="s">
        <v>825</v>
      </c>
      <c r="B1154" s="31">
        <v>33967</v>
      </c>
      <c r="C1154" s="60"/>
      <c r="D1154" s="60"/>
      <c r="E1154" s="11"/>
      <c r="S1154">
        <v>15.089</v>
      </c>
      <c r="T1154" s="24">
        <v>1556.3333333333333</v>
      </c>
      <c r="U1154" s="20">
        <v>450.16666666666663</v>
      </c>
      <c r="V1154">
        <v>0.02</v>
      </c>
      <c r="W1154">
        <v>6.7779999999999996</v>
      </c>
      <c r="X1154"/>
      <c r="AE1154" s="24">
        <v>0.87152230892112503</v>
      </c>
      <c r="AF1154" s="48"/>
      <c r="AL1154" s="22">
        <v>4.5599999999999996</v>
      </c>
      <c r="AM1154">
        <v>2.8000000000000001E-2</v>
      </c>
      <c r="AN1154">
        <v>3.2909999999999999</v>
      </c>
      <c r="AO1154">
        <v>117.952</v>
      </c>
      <c r="BF1154">
        <v>5.0000000000000001E-3</v>
      </c>
      <c r="BG1154">
        <v>4.5780000000000003</v>
      </c>
      <c r="BI1154">
        <v>891.46699999999998</v>
      </c>
      <c r="BJ1154" s="14">
        <v>600</v>
      </c>
    </row>
    <row r="1155" spans="1:62" x14ac:dyDescent="0.35">
      <c r="A1155" s="2" t="s">
        <v>825</v>
      </c>
      <c r="B1155" s="31">
        <v>33974</v>
      </c>
      <c r="C1155" s="60"/>
      <c r="D1155" s="60"/>
      <c r="E1155" s="11"/>
      <c r="S1155">
        <v>14.574999999999999</v>
      </c>
      <c r="T1155" s="24">
        <v>1505.9</v>
      </c>
      <c r="U1155" s="20">
        <v>538.66666666666663</v>
      </c>
      <c r="V1155">
        <v>1.9E-2</v>
      </c>
      <c r="W1155">
        <v>7.62</v>
      </c>
      <c r="X1155"/>
      <c r="AE1155" s="24">
        <v>0.83068594923654482</v>
      </c>
      <c r="AF1155" s="48"/>
      <c r="AL1155" s="22">
        <v>3.9466666666666668</v>
      </c>
      <c r="AM1155">
        <v>2.5000000000000001E-2</v>
      </c>
      <c r="AN1155">
        <v>2.677</v>
      </c>
      <c r="AO1155">
        <v>106.38</v>
      </c>
      <c r="BF1155">
        <v>5.0000000000000001E-3</v>
      </c>
      <c r="BG1155">
        <v>3.7490000000000001</v>
      </c>
      <c r="BI1155">
        <v>798.84699999999998</v>
      </c>
      <c r="BJ1155" s="14">
        <v>581.66666666666663</v>
      </c>
    </row>
    <row r="1156" spans="1:62" x14ac:dyDescent="0.35">
      <c r="A1156" s="2" t="s">
        <v>825</v>
      </c>
      <c r="B1156" s="31">
        <v>33981</v>
      </c>
      <c r="C1156" s="60"/>
      <c r="D1156" s="60"/>
      <c r="E1156" s="11"/>
      <c r="S1156">
        <v>15.515000000000001</v>
      </c>
      <c r="T1156" s="24">
        <v>1748.3166666666666</v>
      </c>
      <c r="U1156" s="20">
        <v>752.33333333333326</v>
      </c>
      <c r="V1156">
        <v>1.7999999999999999E-2</v>
      </c>
      <c r="W1156">
        <v>10.265000000000001</v>
      </c>
      <c r="X1156"/>
      <c r="AE1156" s="24">
        <v>0.78443655404822255</v>
      </c>
      <c r="AF1156" s="48"/>
      <c r="AL1156" s="22">
        <v>3.41</v>
      </c>
      <c r="AM1156">
        <v>2.1999999999999999E-2</v>
      </c>
      <c r="AN1156">
        <v>1.137</v>
      </c>
      <c r="AO1156">
        <v>52.744999999999997</v>
      </c>
      <c r="BF1156">
        <v>4.0000000000000001E-3</v>
      </c>
      <c r="BG1156">
        <v>3.3740000000000001</v>
      </c>
      <c r="BI1156">
        <v>789.35799999999995</v>
      </c>
      <c r="BJ1156" s="14">
        <v>533.33333333333337</v>
      </c>
    </row>
    <row r="1157" spans="1:62" x14ac:dyDescent="0.35">
      <c r="A1157" s="2" t="s">
        <v>825</v>
      </c>
      <c r="B1157" s="31">
        <v>33988</v>
      </c>
      <c r="C1157" s="60"/>
      <c r="D1157" s="60"/>
      <c r="E1157" s="11"/>
      <c r="S1157">
        <v>18.337</v>
      </c>
      <c r="T1157" s="24">
        <v>2024.8</v>
      </c>
      <c r="U1157" s="20">
        <v>1014</v>
      </c>
      <c r="V1157">
        <v>1.9E-2</v>
      </c>
      <c r="W1157">
        <v>14.512</v>
      </c>
      <c r="X1157"/>
      <c r="AE1157" s="24"/>
      <c r="AF1157" s="48"/>
      <c r="AL1157" s="22"/>
      <c r="AM1157">
        <v>2.3E-2</v>
      </c>
      <c r="AN1157">
        <v>0.73</v>
      </c>
      <c r="AO1157">
        <v>18.37</v>
      </c>
      <c r="BF1157">
        <v>3.0000000000000001E-3</v>
      </c>
      <c r="BG1157">
        <v>2.585</v>
      </c>
      <c r="BI1157">
        <v>807.44500000000005</v>
      </c>
      <c r="BJ1157" s="14">
        <v>566.66666666666663</v>
      </c>
    </row>
    <row r="1158" spans="1:62" x14ac:dyDescent="0.35">
      <c r="A1158" s="2" t="s">
        <v>825</v>
      </c>
      <c r="B1158" s="31">
        <v>33996</v>
      </c>
      <c r="C1158" s="60"/>
      <c r="D1158" s="60"/>
      <c r="E1158" s="11"/>
      <c r="S1158">
        <v>11.353999999999999</v>
      </c>
      <c r="T1158" s="24">
        <v>1431.8</v>
      </c>
      <c r="U1158" s="20">
        <v>655.6</v>
      </c>
      <c r="V1158">
        <v>1.9E-2</v>
      </c>
      <c r="W1158">
        <v>9.4190000000000005</v>
      </c>
      <c r="X1158"/>
      <c r="AE1158" s="24"/>
      <c r="AF1158" s="48"/>
      <c r="AL1158" s="22"/>
      <c r="BF1158">
        <v>3.0000000000000001E-3</v>
      </c>
      <c r="BG1158">
        <v>1.2909999999999999</v>
      </c>
      <c r="BI1158">
        <v>490.22399999999999</v>
      </c>
      <c r="BJ1158" s="14">
        <v>633.33333333333337</v>
      </c>
    </row>
    <row r="1159" spans="1:62" x14ac:dyDescent="0.35">
      <c r="A1159" s="2" t="s">
        <v>825</v>
      </c>
      <c r="B1159" s="31">
        <v>34003</v>
      </c>
      <c r="C1159" s="60"/>
      <c r="D1159" s="60"/>
      <c r="E1159" s="11"/>
      <c r="S1159">
        <v>14.14</v>
      </c>
      <c r="T1159" s="24">
        <v>1452.6662221578329</v>
      </c>
      <c r="U1159" s="20">
        <v>812.18073392789017</v>
      </c>
      <c r="V1159">
        <v>1.9E-2</v>
      </c>
      <c r="W1159">
        <v>11.643000000000001</v>
      </c>
      <c r="X1159"/>
      <c r="Y1159" s="14">
        <v>3.1279799999999996E-2</v>
      </c>
      <c r="AA1159">
        <f>AC1159/Y1159</f>
        <v>19860.777505594982</v>
      </c>
      <c r="AC1159" s="14">
        <v>621.24114821950991</v>
      </c>
      <c r="AE1159" s="24"/>
      <c r="AF1159" s="48"/>
      <c r="AL1159" s="22"/>
      <c r="AS1159" t="s">
        <v>831</v>
      </c>
      <c r="BD1159" s="14">
        <v>190.93958570838012</v>
      </c>
      <c r="BE1159" s="14"/>
      <c r="BF1159">
        <v>3.0000000000000001E-3</v>
      </c>
      <c r="BG1159">
        <v>1.6870000000000001</v>
      </c>
      <c r="BI1159">
        <v>640.48500000000001</v>
      </c>
      <c r="BJ1159" s="14">
        <v>493.33333333333331</v>
      </c>
    </row>
    <row r="1160" spans="1:62" x14ac:dyDescent="0.35">
      <c r="A1160" s="2" t="s">
        <v>821</v>
      </c>
      <c r="B1160" s="31">
        <v>33884</v>
      </c>
      <c r="C1160" s="60"/>
      <c r="D1160" s="60"/>
      <c r="E1160" s="11"/>
      <c r="T1160" s="23"/>
      <c r="U1160" s="19"/>
      <c r="X1160"/>
      <c r="AE1160" s="23">
        <v>0.164729788588728</v>
      </c>
      <c r="AF1160" s="48"/>
      <c r="AL1160" s="21">
        <v>0.4</v>
      </c>
      <c r="BJ1160" s="14">
        <v>570.98399676408246</v>
      </c>
    </row>
    <row r="1161" spans="1:62" x14ac:dyDescent="0.35">
      <c r="A1161" s="2" t="s">
        <v>821</v>
      </c>
      <c r="B1161" s="31">
        <v>33897</v>
      </c>
      <c r="C1161" s="60"/>
      <c r="D1161" s="60"/>
      <c r="E1161" s="11"/>
      <c r="S1161">
        <v>5.1619999999999999</v>
      </c>
      <c r="T1161" s="24">
        <v>105.86666666666667</v>
      </c>
      <c r="U1161" s="20"/>
      <c r="X1161"/>
      <c r="AE1161" s="24">
        <v>0.30232367392896897</v>
      </c>
      <c r="AF1161" s="48"/>
      <c r="AL1161" s="22">
        <v>0.8</v>
      </c>
      <c r="AM1161">
        <v>5.2999999999999999E-2</v>
      </c>
      <c r="AN1161">
        <v>3.1259999999999999</v>
      </c>
      <c r="AO1161">
        <v>59.197000000000003</v>
      </c>
      <c r="BF1161">
        <v>4.3999999999999997E-2</v>
      </c>
      <c r="BG1161">
        <v>2.036</v>
      </c>
      <c r="BI1161">
        <v>46.652999999999999</v>
      </c>
      <c r="BJ1161" s="26"/>
    </row>
    <row r="1162" spans="1:62" x14ac:dyDescent="0.35">
      <c r="A1162" s="2" t="s">
        <v>821</v>
      </c>
      <c r="B1162" s="31">
        <v>33911</v>
      </c>
      <c r="C1162" s="60"/>
      <c r="D1162" s="60"/>
      <c r="E1162" s="11"/>
      <c r="S1162">
        <v>9.4</v>
      </c>
      <c r="T1162" s="24">
        <v>239.46666666666667</v>
      </c>
      <c r="U1162" s="20"/>
      <c r="X1162"/>
      <c r="AE1162" s="24">
        <v>0.88536475798147141</v>
      </c>
      <c r="AF1162" s="48"/>
      <c r="AL1162" s="22">
        <v>4.8133333333333335</v>
      </c>
      <c r="AM1162">
        <v>4.3999999999999997E-2</v>
      </c>
      <c r="AN1162">
        <v>6.2519999999999998</v>
      </c>
      <c r="AO1162">
        <v>142.971</v>
      </c>
      <c r="BF1162">
        <v>3.3000000000000002E-2</v>
      </c>
      <c r="BG1162">
        <v>3.1480000000000001</v>
      </c>
      <c r="BI1162">
        <v>96.495999999999995</v>
      </c>
      <c r="BJ1162" s="14">
        <v>1180</v>
      </c>
    </row>
    <row r="1163" spans="1:62" x14ac:dyDescent="0.35">
      <c r="A1163" s="2" t="s">
        <v>821</v>
      </c>
      <c r="B1163" s="31">
        <v>33925</v>
      </c>
      <c r="C1163" s="60"/>
      <c r="D1163" s="60"/>
      <c r="E1163" s="11"/>
      <c r="S1163">
        <v>14.387</v>
      </c>
      <c r="T1163" s="24">
        <v>676.4666666666667</v>
      </c>
      <c r="U1163" s="20"/>
      <c r="X1163"/>
      <c r="AE1163" s="24">
        <v>0.95394873285783477</v>
      </c>
      <c r="AF1163" s="48"/>
      <c r="AL1163" s="22">
        <v>6.84</v>
      </c>
      <c r="AM1163">
        <v>3.7999999999999999E-2</v>
      </c>
      <c r="AN1163">
        <v>9.5419999999999998</v>
      </c>
      <c r="AO1163">
        <v>253.696</v>
      </c>
      <c r="BF1163">
        <v>1.4E-2</v>
      </c>
      <c r="BG1163">
        <v>4.8449999999999998</v>
      </c>
      <c r="BI1163">
        <v>334.20800000000003</v>
      </c>
      <c r="BJ1163" s="14">
        <v>1130</v>
      </c>
    </row>
    <row r="1164" spans="1:62" x14ac:dyDescent="0.35">
      <c r="A1164" s="2" t="s">
        <v>821</v>
      </c>
      <c r="B1164" s="31">
        <v>33932</v>
      </c>
      <c r="C1164" s="60"/>
      <c r="D1164" s="60"/>
      <c r="E1164" s="11"/>
      <c r="T1164" s="24"/>
      <c r="U1164" s="20"/>
      <c r="X1164"/>
      <c r="AE1164" s="24">
        <v>0.95226068467875902</v>
      </c>
      <c r="AF1164" s="48"/>
      <c r="AL1164" s="22">
        <v>6.76</v>
      </c>
      <c r="BJ1164" s="14">
        <v>938.33333333333337</v>
      </c>
    </row>
    <row r="1165" spans="1:62" x14ac:dyDescent="0.35">
      <c r="A1165" s="2" t="s">
        <v>821</v>
      </c>
      <c r="B1165" s="31">
        <v>33939</v>
      </c>
      <c r="C1165" s="60"/>
      <c r="D1165" s="60"/>
      <c r="E1165" s="11"/>
      <c r="S1165">
        <v>14.125</v>
      </c>
      <c r="T1165" s="24">
        <v>1069</v>
      </c>
      <c r="U1165" s="20"/>
      <c r="X1165"/>
      <c r="AE1165" s="24">
        <v>0.93575169905549693</v>
      </c>
      <c r="AF1165" s="48"/>
      <c r="AL1165" s="22">
        <v>6.1</v>
      </c>
      <c r="AM1165">
        <v>3.3000000000000002E-2</v>
      </c>
      <c r="AN1165">
        <v>7.0590000000000002</v>
      </c>
      <c r="AO1165">
        <v>206.11099999999999</v>
      </c>
      <c r="BF1165">
        <v>8.9999999999999993E-3</v>
      </c>
      <c r="BG1165">
        <v>7.0650000000000004</v>
      </c>
      <c r="BI1165">
        <v>811.221</v>
      </c>
      <c r="BJ1165" s="14"/>
    </row>
    <row r="1166" spans="1:62" x14ac:dyDescent="0.35">
      <c r="A1166" s="2" t="s">
        <v>821</v>
      </c>
      <c r="B1166" s="31">
        <v>33946</v>
      </c>
      <c r="C1166" s="60"/>
      <c r="D1166" s="60"/>
      <c r="E1166" s="11"/>
      <c r="S1166">
        <v>15.936999999999999</v>
      </c>
      <c r="T1166" s="24">
        <v>1091.5</v>
      </c>
      <c r="U1166" s="20">
        <v>191.83333333333334</v>
      </c>
      <c r="V1166">
        <v>0.02</v>
      </c>
      <c r="W1166">
        <v>3.052</v>
      </c>
      <c r="X1166"/>
      <c r="AE1166" s="24">
        <v>0.93269360334712148</v>
      </c>
      <c r="AF1166" s="48"/>
      <c r="AL1166" s="22">
        <v>5.996666666666667</v>
      </c>
      <c r="AM1166">
        <v>3.5999999999999997E-2</v>
      </c>
      <c r="AN1166">
        <v>6.7720000000000002</v>
      </c>
      <c r="AO1166">
        <v>190.11799999999999</v>
      </c>
      <c r="BF1166">
        <v>8.9999999999999993E-3</v>
      </c>
      <c r="BG1166">
        <v>5.9290000000000003</v>
      </c>
      <c r="BI1166">
        <v>646.75900000000001</v>
      </c>
      <c r="BJ1166" s="14">
        <v>881.66666666666663</v>
      </c>
    </row>
    <row r="1167" spans="1:62" x14ac:dyDescent="0.35">
      <c r="A1167" s="2" t="s">
        <v>821</v>
      </c>
      <c r="B1167" s="31">
        <v>33953</v>
      </c>
      <c r="C1167" s="60"/>
      <c r="D1167" s="60"/>
      <c r="E1167" s="11"/>
      <c r="S1167">
        <v>18.472000000000001</v>
      </c>
      <c r="T1167" s="24">
        <v>1548.6666666666667</v>
      </c>
      <c r="U1167" s="20">
        <v>280.16666666666669</v>
      </c>
      <c r="V1167">
        <v>1.7999999999999999E-2</v>
      </c>
      <c r="W1167">
        <v>3.9329999999999998</v>
      </c>
      <c r="X1167"/>
      <c r="AE1167" s="24">
        <v>0.89756225184710026</v>
      </c>
      <c r="AF1167" s="48"/>
      <c r="AL1167" s="22">
        <v>5.0633333333333335</v>
      </c>
      <c r="AM1167">
        <v>3.2000000000000001E-2</v>
      </c>
      <c r="AN1167">
        <v>6.165</v>
      </c>
      <c r="AO1167">
        <v>191.77</v>
      </c>
      <c r="BF1167">
        <v>8.0000000000000002E-3</v>
      </c>
      <c r="BG1167">
        <v>8.1050000000000004</v>
      </c>
      <c r="BI1167">
        <v>994.399</v>
      </c>
      <c r="BJ1167" s="14">
        <v>606.66666666666663</v>
      </c>
    </row>
    <row r="1168" spans="1:62" x14ac:dyDescent="0.35">
      <c r="A1168" s="2" t="s">
        <v>821</v>
      </c>
      <c r="B1168" s="31">
        <v>33959</v>
      </c>
      <c r="C1168" s="60"/>
      <c r="D1168" s="60"/>
      <c r="E1168" s="11"/>
      <c r="S1168">
        <v>9.5050000000000008</v>
      </c>
      <c r="T1168" s="24">
        <v>1310.3666666666666</v>
      </c>
      <c r="U1168" s="20">
        <v>333.33333333333331</v>
      </c>
      <c r="V1168">
        <v>1.0999999999999999E-2</v>
      </c>
      <c r="W1168">
        <v>2.952</v>
      </c>
      <c r="X1168"/>
      <c r="AE1168" s="24">
        <v>0.83642766981233918</v>
      </c>
      <c r="AF1168" s="48"/>
      <c r="AL1168" s="22">
        <v>4.0233333333333334</v>
      </c>
      <c r="AM1168">
        <v>2.9000000000000001E-2</v>
      </c>
      <c r="AN1168">
        <v>2.9580000000000002</v>
      </c>
      <c r="AO1168">
        <v>128.59299999999999</v>
      </c>
      <c r="BF1168">
        <v>8.9999999999999993E-3</v>
      </c>
      <c r="BG1168">
        <v>6.391</v>
      </c>
      <c r="BI1168">
        <v>751.11400000000003</v>
      </c>
      <c r="BJ1168" s="14">
        <v>643.33333333333337</v>
      </c>
    </row>
    <row r="1169" spans="1:62" x14ac:dyDescent="0.35">
      <c r="A1169" s="2" t="s">
        <v>821</v>
      </c>
      <c r="B1169" s="31">
        <v>33967</v>
      </c>
      <c r="C1169" s="60"/>
      <c r="D1169" s="60"/>
      <c r="E1169" s="11"/>
      <c r="S1169">
        <v>16.265999999999998</v>
      </c>
      <c r="T1169" s="24">
        <v>1496</v>
      </c>
      <c r="U1169" s="20">
        <v>440.16666666666669</v>
      </c>
      <c r="V1169">
        <v>2.1000000000000001E-2</v>
      </c>
      <c r="W1169">
        <v>7.0590000000000002</v>
      </c>
      <c r="X1169"/>
      <c r="AE1169" s="24">
        <v>0.87772711869477171</v>
      </c>
      <c r="AF1169" s="48"/>
      <c r="AL1169" s="22">
        <v>4.67</v>
      </c>
      <c r="AM1169">
        <v>0.03</v>
      </c>
      <c r="AN1169">
        <v>3.2650000000000001</v>
      </c>
      <c r="AO1169">
        <v>107.429</v>
      </c>
      <c r="BF1169">
        <v>7.0000000000000001E-3</v>
      </c>
      <c r="BG1169">
        <v>5.5190000000000001</v>
      </c>
      <c r="BI1169">
        <v>849.53899999999999</v>
      </c>
      <c r="BJ1169" s="14">
        <v>520</v>
      </c>
    </row>
    <row r="1170" spans="1:62" x14ac:dyDescent="0.35">
      <c r="A1170" s="2" t="s">
        <v>821</v>
      </c>
      <c r="B1170" s="31">
        <v>33974</v>
      </c>
      <c r="C1170" s="60"/>
      <c r="D1170" s="60"/>
      <c r="E1170" s="11"/>
      <c r="S1170">
        <v>18.082999999999998</v>
      </c>
      <c r="T1170" s="24">
        <v>1628.2333333333333</v>
      </c>
      <c r="U1170" s="20">
        <v>595</v>
      </c>
      <c r="V1170">
        <v>2.1000000000000001E-2</v>
      </c>
      <c r="W1170">
        <v>9.8580000000000005</v>
      </c>
      <c r="X1170"/>
      <c r="AE1170" s="24">
        <v>0.84983190815452536</v>
      </c>
      <c r="AF1170" s="48"/>
      <c r="AL1170" s="22">
        <v>4.2133333333333329</v>
      </c>
      <c r="AM1170">
        <v>2.5999999999999999E-2</v>
      </c>
      <c r="AN1170">
        <v>3.0009999999999999</v>
      </c>
      <c r="AO1170">
        <v>114.15300000000001</v>
      </c>
      <c r="BF1170">
        <v>6.0000000000000001E-3</v>
      </c>
      <c r="BG1170">
        <v>4.6529999999999996</v>
      </c>
      <c r="BI1170">
        <v>817.01400000000001</v>
      </c>
      <c r="BJ1170" s="14">
        <v>550</v>
      </c>
    </row>
    <row r="1171" spans="1:62" x14ac:dyDescent="0.35">
      <c r="A1171" s="2" t="s">
        <v>821</v>
      </c>
      <c r="B1171" s="31">
        <v>33981</v>
      </c>
      <c r="C1171" s="60"/>
      <c r="D1171" s="60"/>
      <c r="E1171" s="11"/>
      <c r="S1171">
        <v>18.896999999999998</v>
      </c>
      <c r="T1171" s="24">
        <v>1721.3999999999999</v>
      </c>
      <c r="U1171" s="20">
        <v>766.66666666666674</v>
      </c>
      <c r="V1171">
        <v>2.1999999999999999E-2</v>
      </c>
      <c r="W1171">
        <v>13.157999999999999</v>
      </c>
      <c r="X1171"/>
      <c r="AE1171" s="24">
        <v>0.79607438826578658</v>
      </c>
      <c r="AF1171" s="48"/>
      <c r="AL1171" s="22">
        <v>3.5333333333333332</v>
      </c>
      <c r="AM1171">
        <v>2.8000000000000001E-2</v>
      </c>
      <c r="AN1171">
        <v>3.1779999999999999</v>
      </c>
      <c r="AO1171">
        <v>90.960999999999999</v>
      </c>
      <c r="BF1171">
        <v>5.0000000000000001E-3</v>
      </c>
      <c r="BG1171">
        <v>3.9430000000000001</v>
      </c>
      <c r="BI1171">
        <v>763.04700000000003</v>
      </c>
      <c r="BJ1171" s="14">
        <v>585</v>
      </c>
    </row>
    <row r="1172" spans="1:62" x14ac:dyDescent="0.35">
      <c r="A1172" s="2" t="s">
        <v>821</v>
      </c>
      <c r="B1172" s="31">
        <v>33988</v>
      </c>
      <c r="C1172" s="60"/>
      <c r="D1172" s="60"/>
      <c r="E1172" s="11"/>
      <c r="S1172">
        <v>18.681999999999999</v>
      </c>
      <c r="T1172" s="24">
        <v>1576.0166666666669</v>
      </c>
      <c r="U1172" s="20">
        <v>819</v>
      </c>
      <c r="V1172">
        <v>2.4E-2</v>
      </c>
      <c r="W1172">
        <v>15.023999999999999</v>
      </c>
      <c r="X1172"/>
      <c r="AE1172" s="24"/>
      <c r="AF1172" s="48"/>
      <c r="AL1172" s="22"/>
      <c r="AM1172">
        <v>1.7000000000000001E-2</v>
      </c>
      <c r="AN1172">
        <v>8.1000000000000003E-2</v>
      </c>
      <c r="AO1172">
        <v>4.7750000000000004</v>
      </c>
      <c r="BF1172">
        <v>5.0000000000000001E-3</v>
      </c>
      <c r="BG1172">
        <v>2.8439999999999999</v>
      </c>
      <c r="BI1172">
        <v>591.52700000000004</v>
      </c>
      <c r="BJ1172" s="14">
        <v>561.66666666666663</v>
      </c>
    </row>
    <row r="1173" spans="1:62" x14ac:dyDescent="0.35">
      <c r="A1173" s="2" t="s">
        <v>821</v>
      </c>
      <c r="B1173" s="31">
        <v>33996</v>
      </c>
      <c r="C1173" s="60"/>
      <c r="D1173" s="60"/>
      <c r="E1173" s="11"/>
      <c r="S1173">
        <v>18.158999999999999</v>
      </c>
      <c r="T1173" s="24">
        <v>1660.3333333333335</v>
      </c>
      <c r="U1173" s="20">
        <v>804.33333333333337</v>
      </c>
      <c r="V1173">
        <v>2.5000000000000001E-2</v>
      </c>
      <c r="W1173">
        <v>15.429</v>
      </c>
      <c r="X1173"/>
      <c r="AE1173" s="24"/>
      <c r="AF1173" s="48"/>
      <c r="AL1173" s="22"/>
      <c r="BF1173">
        <v>4.0000000000000001E-3</v>
      </c>
      <c r="BG1173">
        <v>1.9570000000000001</v>
      </c>
      <c r="BI1173">
        <v>533.58699999999999</v>
      </c>
      <c r="BJ1173" s="14">
        <v>546.66666666666663</v>
      </c>
    </row>
    <row r="1174" spans="1:62" x14ac:dyDescent="0.35">
      <c r="A1174" s="2" t="s">
        <v>821</v>
      </c>
      <c r="B1174" s="31">
        <v>34003</v>
      </c>
      <c r="C1174" s="60"/>
      <c r="D1174" s="60"/>
      <c r="E1174" s="11"/>
      <c r="S1174">
        <v>20.672000000000001</v>
      </c>
      <c r="T1174" s="24">
        <v>1542.3685872280764</v>
      </c>
      <c r="U1174" s="20">
        <v>915.82963792478131</v>
      </c>
      <c r="V1174">
        <v>2.4E-2</v>
      </c>
      <c r="W1174">
        <v>17.443999999999999</v>
      </c>
      <c r="X1174"/>
      <c r="Y1174" s="14">
        <v>3.3136533333333336E-2</v>
      </c>
      <c r="AA1174">
        <f>AC1174/Y1174</f>
        <v>21610.39207657244</v>
      </c>
      <c r="AC1174" s="14">
        <v>716.0934773917453</v>
      </c>
      <c r="AE1174" s="24"/>
      <c r="AF1174" s="48"/>
      <c r="AL1174" s="22"/>
      <c r="AS1174" t="s">
        <v>831</v>
      </c>
      <c r="BD1174" s="14">
        <v>199.73616053303601</v>
      </c>
      <c r="BE1174" s="14"/>
      <c r="BF1174">
        <v>4.0000000000000001E-3</v>
      </c>
      <c r="BG1174">
        <v>2.294</v>
      </c>
      <c r="BI1174">
        <v>625.73900000000003</v>
      </c>
      <c r="BJ1174" s="14">
        <v>510</v>
      </c>
    </row>
    <row r="1175" spans="1:62" x14ac:dyDescent="0.35">
      <c r="A1175" s="2" t="s">
        <v>817</v>
      </c>
      <c r="B1175" s="31">
        <v>33884</v>
      </c>
      <c r="C1175" s="60"/>
      <c r="D1175" s="60"/>
      <c r="E1175" s="11"/>
      <c r="T1175" s="23"/>
      <c r="U1175" s="19"/>
      <c r="X1175"/>
      <c r="AE1175" s="23">
        <v>0.1571784265283801</v>
      </c>
      <c r="AF1175" s="48"/>
      <c r="AL1175" s="21">
        <v>0.38</v>
      </c>
      <c r="BJ1175" s="14">
        <v>539.98870962753597</v>
      </c>
    </row>
    <row r="1176" spans="1:62" x14ac:dyDescent="0.35">
      <c r="A1176" s="2" t="s">
        <v>817</v>
      </c>
      <c r="B1176" s="31">
        <v>33897</v>
      </c>
      <c r="C1176" s="60"/>
      <c r="D1176" s="60"/>
      <c r="E1176" s="11"/>
      <c r="S1176">
        <v>3.8490000000000002</v>
      </c>
      <c r="T1176" s="24">
        <v>89.850000000000009</v>
      </c>
      <c r="U1176" s="20"/>
      <c r="X1176"/>
      <c r="AE1176" s="24">
        <v>0.28965179529082274</v>
      </c>
      <c r="AF1176" s="48"/>
      <c r="AL1176" s="22">
        <v>0.76</v>
      </c>
      <c r="AM1176">
        <v>4.5999999999999999E-2</v>
      </c>
      <c r="AN1176">
        <v>2.3290000000000002</v>
      </c>
      <c r="AO1176">
        <v>49.868000000000002</v>
      </c>
      <c r="BF1176">
        <v>3.7999999999999999E-2</v>
      </c>
      <c r="BG1176">
        <v>1.52</v>
      </c>
      <c r="BI1176">
        <v>39.948999999999998</v>
      </c>
      <c r="BJ1176" s="26"/>
    </row>
    <row r="1177" spans="1:62" x14ac:dyDescent="0.35">
      <c r="A1177" s="2" t="s">
        <v>817</v>
      </c>
      <c r="B1177" s="31">
        <v>33911</v>
      </c>
      <c r="C1177" s="60"/>
      <c r="D1177" s="60"/>
      <c r="E1177" s="11"/>
      <c r="S1177">
        <v>7.9669999999999996</v>
      </c>
      <c r="T1177" s="24">
        <v>269.01666666666665</v>
      </c>
      <c r="U1177" s="20"/>
      <c r="X1177"/>
      <c r="AE1177" s="24">
        <v>0.86641268900866253</v>
      </c>
      <c r="AF1177" s="48"/>
      <c r="AL1177" s="22">
        <v>4.4733333333333336</v>
      </c>
      <c r="AM1177">
        <v>3.5999999999999997E-2</v>
      </c>
      <c r="AN1177">
        <v>5.1369999999999996</v>
      </c>
      <c r="AO1177">
        <v>144.03800000000001</v>
      </c>
      <c r="BF1177">
        <v>2.5000000000000001E-2</v>
      </c>
      <c r="BG1177">
        <v>2.8290000000000002</v>
      </c>
      <c r="BI1177">
        <v>115.41</v>
      </c>
      <c r="BJ1177" s="14">
        <v>938.33333333333337</v>
      </c>
    </row>
    <row r="1178" spans="1:62" x14ac:dyDescent="0.35">
      <c r="A1178" s="2" t="s">
        <v>817</v>
      </c>
      <c r="B1178" s="31">
        <v>33925</v>
      </c>
      <c r="C1178" s="60"/>
      <c r="D1178" s="60"/>
      <c r="E1178" s="11"/>
      <c r="S1178">
        <v>8.7859999999999996</v>
      </c>
      <c r="T1178" s="24">
        <v>646.93333333333328</v>
      </c>
      <c r="U1178" s="20"/>
      <c r="X1178"/>
      <c r="AE1178" s="24">
        <v>0.9289591347063445</v>
      </c>
      <c r="AF1178" s="48"/>
      <c r="AL1178" s="22">
        <v>5.8766666666666669</v>
      </c>
      <c r="AM1178">
        <v>2.9000000000000001E-2</v>
      </c>
      <c r="AN1178">
        <v>5.7919999999999998</v>
      </c>
      <c r="AO1178">
        <v>199.416</v>
      </c>
      <c r="BF1178">
        <v>8.0000000000000002E-3</v>
      </c>
      <c r="BG1178">
        <v>2.9940000000000002</v>
      </c>
      <c r="BI1178">
        <v>371.29899999999998</v>
      </c>
      <c r="BJ1178" s="14">
        <v>1170</v>
      </c>
    </row>
    <row r="1179" spans="1:62" x14ac:dyDescent="0.35">
      <c r="A1179" s="2" t="s">
        <v>817</v>
      </c>
      <c r="B1179" s="31">
        <v>33932</v>
      </c>
      <c r="C1179" s="60"/>
      <c r="D1179" s="60"/>
      <c r="E1179" s="11"/>
      <c r="T1179" s="24"/>
      <c r="U1179" s="20"/>
      <c r="X1179"/>
      <c r="AE1179" s="24">
        <v>0.92445297734693244</v>
      </c>
      <c r="AF1179" s="48"/>
      <c r="AL1179" s="22">
        <v>5.74</v>
      </c>
      <c r="BJ1179" s="14">
        <v>936.66666666666663</v>
      </c>
    </row>
    <row r="1180" spans="1:62" x14ac:dyDescent="0.35">
      <c r="A1180" s="2" t="s">
        <v>817</v>
      </c>
      <c r="B1180" s="31">
        <v>33939</v>
      </c>
      <c r="C1180" s="60"/>
      <c r="D1180" s="60"/>
      <c r="E1180" s="11"/>
      <c r="S1180">
        <v>9.3490000000000002</v>
      </c>
      <c r="T1180" s="24">
        <v>860</v>
      </c>
      <c r="U1180" s="20"/>
      <c r="X1180"/>
      <c r="AE1180" s="24">
        <v>0.91209512367456647</v>
      </c>
      <c r="AF1180" s="48"/>
      <c r="AL1180" s="22">
        <v>5.4033333333333333</v>
      </c>
      <c r="AM1180">
        <v>3.1E-2</v>
      </c>
      <c r="AN1180">
        <v>4.5599999999999996</v>
      </c>
      <c r="AO1180">
        <v>147.72999999999999</v>
      </c>
      <c r="BF1180">
        <v>7.0000000000000001E-3</v>
      </c>
      <c r="BG1180">
        <v>4.7889999999999997</v>
      </c>
      <c r="BI1180">
        <v>662.18200000000002</v>
      </c>
      <c r="BJ1180" s="14"/>
    </row>
    <row r="1181" spans="1:62" x14ac:dyDescent="0.35">
      <c r="A1181" s="2" t="s">
        <v>817</v>
      </c>
      <c r="B1181" s="31">
        <v>33946</v>
      </c>
      <c r="C1181" s="60"/>
      <c r="D1181" s="60"/>
      <c r="E1181" s="11"/>
      <c r="S1181">
        <v>12.962999999999999</v>
      </c>
      <c r="T1181" s="24">
        <v>1174.0333333333333</v>
      </c>
      <c r="U1181" s="20">
        <v>185</v>
      </c>
      <c r="V1181">
        <v>1.7999999999999999E-2</v>
      </c>
      <c r="W1181">
        <v>2.5499999999999998</v>
      </c>
      <c r="X1181"/>
      <c r="AE1181" s="24">
        <v>0.89348825305902635</v>
      </c>
      <c r="AF1181" s="48"/>
      <c r="AL1181" s="22">
        <v>4.9766666666666666</v>
      </c>
      <c r="AM1181">
        <v>0.03</v>
      </c>
      <c r="AN1181">
        <v>4.8070000000000004</v>
      </c>
      <c r="AO1181">
        <v>158.34399999999999</v>
      </c>
      <c r="BF1181">
        <v>7.0000000000000001E-3</v>
      </c>
      <c r="BG1181">
        <v>5.4020000000000001</v>
      </c>
      <c r="BI1181">
        <v>766.87800000000004</v>
      </c>
      <c r="BJ1181" s="14">
        <v>676.66666666666663</v>
      </c>
    </row>
    <row r="1182" spans="1:62" x14ac:dyDescent="0.35">
      <c r="A1182" s="2" t="s">
        <v>817</v>
      </c>
      <c r="B1182" s="31">
        <v>33953</v>
      </c>
      <c r="C1182" s="60"/>
      <c r="D1182" s="60"/>
      <c r="E1182" s="11"/>
      <c r="S1182">
        <v>10.792999999999999</v>
      </c>
      <c r="T1182" s="24">
        <v>1262</v>
      </c>
      <c r="U1182" s="20">
        <v>228.33333333333334</v>
      </c>
      <c r="V1182">
        <v>1.6E-2</v>
      </c>
      <c r="W1182">
        <v>2.851</v>
      </c>
      <c r="X1182"/>
      <c r="AE1182" s="24">
        <v>0.85836472336900971</v>
      </c>
      <c r="AF1182" s="48"/>
      <c r="AL1182" s="22">
        <v>4.3433333333333337</v>
      </c>
      <c r="AM1182">
        <v>2.5999999999999999E-2</v>
      </c>
      <c r="AN1182">
        <v>3.0369999999999999</v>
      </c>
      <c r="AO1182">
        <v>115.923</v>
      </c>
      <c r="BF1182">
        <v>5.0000000000000001E-3</v>
      </c>
      <c r="BG1182">
        <v>4.6539999999999999</v>
      </c>
      <c r="BI1182">
        <v>851.38699999999994</v>
      </c>
      <c r="BJ1182" s="14">
        <v>608.33333333333337</v>
      </c>
    </row>
    <row r="1183" spans="1:62" x14ac:dyDescent="0.35">
      <c r="A1183" s="2" t="s">
        <v>817</v>
      </c>
      <c r="B1183" s="31">
        <v>33959</v>
      </c>
      <c r="C1183" s="60"/>
      <c r="D1183" s="60"/>
      <c r="E1183" s="11"/>
      <c r="S1183">
        <v>9.2880000000000003</v>
      </c>
      <c r="T1183" s="24">
        <v>1141.3666666666666</v>
      </c>
      <c r="U1183" s="20">
        <v>259.5</v>
      </c>
      <c r="V1183">
        <v>1.7999999999999999E-2</v>
      </c>
      <c r="W1183">
        <v>3.556</v>
      </c>
      <c r="X1183"/>
      <c r="AE1183" s="24">
        <v>0.8053398380459682</v>
      </c>
      <c r="AF1183" s="48"/>
      <c r="AL1183" s="22">
        <v>3.6366666666666667</v>
      </c>
      <c r="AM1183">
        <v>2.4E-2</v>
      </c>
      <c r="AN1183">
        <v>2.2530000000000001</v>
      </c>
      <c r="AO1183">
        <v>91.158000000000001</v>
      </c>
      <c r="BF1183">
        <v>4.0000000000000001E-3</v>
      </c>
      <c r="BG1183">
        <v>3.194</v>
      </c>
      <c r="BI1183">
        <v>730.00699999999995</v>
      </c>
      <c r="BJ1183" s="14">
        <v>540</v>
      </c>
    </row>
    <row r="1184" spans="1:62" x14ac:dyDescent="0.35">
      <c r="A1184" s="2" t="s">
        <v>817</v>
      </c>
      <c r="B1184" s="31">
        <v>33967</v>
      </c>
      <c r="C1184" s="60"/>
      <c r="D1184" s="60"/>
      <c r="E1184" s="11"/>
      <c r="S1184">
        <v>14.038</v>
      </c>
      <c r="T1184" s="24">
        <v>1641.8666666666668</v>
      </c>
      <c r="U1184" s="20">
        <v>469.66666666666669</v>
      </c>
      <c r="V1184">
        <v>1.7999999999999999E-2</v>
      </c>
      <c r="W1184">
        <v>6.476</v>
      </c>
      <c r="X1184"/>
      <c r="AE1184" s="24">
        <v>0.86296240846145755</v>
      </c>
      <c r="AF1184" s="48"/>
      <c r="AL1184" s="22">
        <v>4.416666666666667</v>
      </c>
      <c r="AM1184">
        <v>2.4E-2</v>
      </c>
      <c r="AN1184">
        <v>2.601</v>
      </c>
      <c r="AO1184">
        <v>105.306</v>
      </c>
      <c r="BF1184">
        <v>5.0000000000000001E-3</v>
      </c>
      <c r="BG1184">
        <v>4.4450000000000003</v>
      </c>
      <c r="BI1184">
        <v>971.53</v>
      </c>
      <c r="BJ1184" s="14">
        <v>443.33333333333331</v>
      </c>
    </row>
    <row r="1185" spans="1:62" x14ac:dyDescent="0.35">
      <c r="A1185" s="2" t="s">
        <v>817</v>
      </c>
      <c r="B1185" s="31">
        <v>33974</v>
      </c>
      <c r="C1185" s="60"/>
      <c r="D1185" s="60"/>
      <c r="E1185" s="11"/>
      <c r="S1185">
        <v>10.845000000000001</v>
      </c>
      <c r="T1185" s="24">
        <v>1301.4666666666667</v>
      </c>
      <c r="U1185" s="20">
        <v>484.66666666666669</v>
      </c>
      <c r="V1185">
        <v>1.7000000000000001E-2</v>
      </c>
      <c r="W1185">
        <v>6.3869999999999996</v>
      </c>
      <c r="X1185"/>
      <c r="AE1185" s="24">
        <v>0.80909894083605371</v>
      </c>
      <c r="AF1185" s="48"/>
      <c r="AL1185" s="22">
        <v>3.68</v>
      </c>
      <c r="AM1185">
        <v>0.02</v>
      </c>
      <c r="AN1185">
        <v>1.1859999999999999</v>
      </c>
      <c r="AO1185">
        <v>56.777000000000001</v>
      </c>
      <c r="BF1185">
        <v>4.0000000000000001E-3</v>
      </c>
      <c r="BG1185">
        <v>2.7389999999999999</v>
      </c>
      <c r="BI1185">
        <v>667.10199999999998</v>
      </c>
      <c r="BJ1185" s="14">
        <v>583.33333333333337</v>
      </c>
    </row>
    <row r="1186" spans="1:62" x14ac:dyDescent="0.35">
      <c r="A1186" s="2" t="s">
        <v>817</v>
      </c>
      <c r="B1186" s="31">
        <v>33981</v>
      </c>
      <c r="C1186" s="60"/>
      <c r="D1186" s="60"/>
      <c r="E1186" s="11"/>
      <c r="S1186">
        <v>11.978999999999999</v>
      </c>
      <c r="T1186" s="24">
        <v>1477.05</v>
      </c>
      <c r="U1186" s="20">
        <v>640.33333333333337</v>
      </c>
      <c r="V1186">
        <v>1.7000000000000001E-2</v>
      </c>
      <c r="W1186">
        <v>8.4749999999999996</v>
      </c>
      <c r="X1186"/>
      <c r="AE1186" s="24">
        <v>0.75731719074237702</v>
      </c>
      <c r="AF1186" s="48"/>
      <c r="AL1186" s="22">
        <v>3.1466666666666665</v>
      </c>
      <c r="AM1186">
        <v>0.02</v>
      </c>
      <c r="AN1186">
        <v>0.52900000000000003</v>
      </c>
      <c r="AO1186">
        <v>27.491</v>
      </c>
      <c r="BF1186">
        <v>3.0000000000000001E-3</v>
      </c>
      <c r="BG1186">
        <v>2.2709999999999999</v>
      </c>
      <c r="BI1186">
        <v>692.76900000000001</v>
      </c>
      <c r="BJ1186" s="14">
        <v>476.66666666666669</v>
      </c>
    </row>
    <row r="1187" spans="1:62" x14ac:dyDescent="0.35">
      <c r="A1187" s="2" t="s">
        <v>817</v>
      </c>
      <c r="B1187" s="31">
        <v>33988</v>
      </c>
      <c r="C1187" s="60"/>
      <c r="D1187" s="60"/>
      <c r="E1187" s="11"/>
      <c r="S1187">
        <v>11.292</v>
      </c>
      <c r="T1187" s="24">
        <v>1368.6000000000001</v>
      </c>
      <c r="U1187" s="20">
        <v>667.16666666666674</v>
      </c>
      <c r="V1187">
        <v>1.7000000000000001E-2</v>
      </c>
      <c r="W1187">
        <v>8.734</v>
      </c>
      <c r="X1187"/>
      <c r="AE1187" s="24"/>
      <c r="AF1187" s="48"/>
      <c r="AL1187" s="22"/>
      <c r="AM1187">
        <v>1.9E-2</v>
      </c>
      <c r="AN1187">
        <v>0.73299999999999998</v>
      </c>
      <c r="AO1187">
        <v>20.672999999999998</v>
      </c>
      <c r="BF1187">
        <v>3.0000000000000001E-3</v>
      </c>
      <c r="BG1187">
        <v>1.58</v>
      </c>
      <c r="BI1187">
        <v>562.41300000000001</v>
      </c>
      <c r="BJ1187" s="14">
        <v>480</v>
      </c>
    </row>
    <row r="1188" spans="1:62" x14ac:dyDescent="0.35">
      <c r="A1188" s="2" t="s">
        <v>817</v>
      </c>
      <c r="B1188" s="31">
        <v>33996</v>
      </c>
      <c r="C1188" s="60"/>
      <c r="D1188" s="60"/>
      <c r="E1188" s="11"/>
      <c r="S1188">
        <v>11.12</v>
      </c>
      <c r="T1188" s="24">
        <v>1508.85</v>
      </c>
      <c r="U1188" s="20">
        <v>688.33333333333337</v>
      </c>
      <c r="V1188">
        <v>1.7999999999999999E-2</v>
      </c>
      <c r="W1188">
        <v>9.4090000000000007</v>
      </c>
      <c r="X1188"/>
      <c r="AE1188" s="24"/>
      <c r="AF1188" s="48"/>
      <c r="AL1188" s="22"/>
      <c r="BF1188">
        <v>2E-3</v>
      </c>
      <c r="BG1188">
        <v>0.95299999999999996</v>
      </c>
      <c r="BI1188">
        <v>482.16500000000002</v>
      </c>
      <c r="BJ1188" s="14">
        <v>468.33333333333331</v>
      </c>
    </row>
    <row r="1189" spans="1:62" x14ac:dyDescent="0.35">
      <c r="A1189" s="2" t="s">
        <v>817</v>
      </c>
      <c r="B1189" s="31">
        <v>34003</v>
      </c>
      <c r="C1189" s="60"/>
      <c r="D1189" s="60"/>
      <c r="E1189" s="11"/>
      <c r="S1189">
        <v>12.37</v>
      </c>
      <c r="T1189" s="24">
        <v>1369.0408007670892</v>
      </c>
      <c r="U1189" s="20">
        <v>768.0373633077154</v>
      </c>
      <c r="V1189">
        <v>1.7000000000000001E-2</v>
      </c>
      <c r="W1189">
        <v>10.327</v>
      </c>
      <c r="X1189"/>
      <c r="Y1189" s="14">
        <v>3.2585233333333331E-2</v>
      </c>
      <c r="AA1189">
        <f>AC1189/Y1189</f>
        <v>18123.374830957473</v>
      </c>
      <c r="AC1189" s="14">
        <v>590.55439765420977</v>
      </c>
      <c r="AE1189" s="24"/>
      <c r="AF1189" s="48"/>
      <c r="AL1189" s="22"/>
      <c r="AS1189" t="s">
        <v>831</v>
      </c>
      <c r="BD1189" s="14">
        <v>177.48296565350563</v>
      </c>
      <c r="BE1189" s="14"/>
      <c r="BF1189">
        <v>2E-3</v>
      </c>
      <c r="BG1189">
        <v>1.1819999999999999</v>
      </c>
      <c r="BI1189">
        <v>601.03499999999997</v>
      </c>
      <c r="BJ1189" s="14">
        <v>445</v>
      </c>
    </row>
    <row r="1190" spans="1:62" x14ac:dyDescent="0.35">
      <c r="A1190" s="2" t="s">
        <v>250</v>
      </c>
      <c r="B1190" s="31">
        <v>33884</v>
      </c>
      <c r="C1190" s="60"/>
      <c r="D1190" s="60"/>
      <c r="E1190" s="11"/>
      <c r="T1190" s="23"/>
      <c r="U1190" s="19"/>
      <c r="X1190"/>
      <c r="AE1190" s="23">
        <v>6.4570970635603686E-2</v>
      </c>
      <c r="AF1190" s="48"/>
      <c r="AL1190" s="21">
        <v>0.14833333333333334</v>
      </c>
      <c r="BJ1190" s="14">
        <v>519.8475470032048</v>
      </c>
    </row>
    <row r="1191" spans="1:62" x14ac:dyDescent="0.35">
      <c r="A1191" s="2" t="s">
        <v>250</v>
      </c>
      <c r="B1191" s="31">
        <v>33897</v>
      </c>
      <c r="C1191" s="60"/>
      <c r="D1191" s="60"/>
      <c r="E1191" s="11"/>
      <c r="S1191">
        <v>1.964</v>
      </c>
      <c r="T1191" s="24">
        <v>65.216666666666669</v>
      </c>
      <c r="U1191" s="20"/>
      <c r="X1191"/>
      <c r="AE1191" s="24">
        <v>0.12497253102238337</v>
      </c>
      <c r="AF1191" s="48"/>
      <c r="AL1191" s="22">
        <v>0.29666666666666669</v>
      </c>
      <c r="AM1191">
        <v>3.3000000000000002E-2</v>
      </c>
      <c r="AN1191">
        <v>1.272</v>
      </c>
      <c r="AO1191">
        <v>38.981000000000002</v>
      </c>
      <c r="BF1191">
        <v>2.5999999999999999E-2</v>
      </c>
      <c r="BG1191">
        <v>0.69099999999999995</v>
      </c>
      <c r="BI1191">
        <v>26.234999999999999</v>
      </c>
      <c r="BJ1191" s="26"/>
    </row>
    <row r="1192" spans="1:62" x14ac:dyDescent="0.35">
      <c r="A1192" s="2" t="s">
        <v>250</v>
      </c>
      <c r="B1192" s="31">
        <v>33911</v>
      </c>
      <c r="C1192" s="60"/>
      <c r="D1192" s="60"/>
      <c r="E1192" s="11"/>
      <c r="S1192">
        <v>2.157</v>
      </c>
      <c r="T1192" s="24">
        <v>125.66666666666667</v>
      </c>
      <c r="U1192" s="20"/>
      <c r="X1192"/>
      <c r="AE1192" s="24">
        <v>0.4478855956930694</v>
      </c>
      <c r="AF1192" s="48"/>
      <c r="AL1192" s="22">
        <v>1.32</v>
      </c>
      <c r="AM1192">
        <v>2.5999999999999999E-2</v>
      </c>
      <c r="AN1192">
        <v>1.161</v>
      </c>
      <c r="AO1192">
        <v>44.152000000000001</v>
      </c>
      <c r="BF1192">
        <v>1.4E-2</v>
      </c>
      <c r="BG1192">
        <v>0.995</v>
      </c>
      <c r="BI1192">
        <v>70.686000000000007</v>
      </c>
      <c r="BJ1192" s="14">
        <v>753.33333333333337</v>
      </c>
    </row>
    <row r="1193" spans="1:62" x14ac:dyDescent="0.35">
      <c r="A1193" s="2" t="s">
        <v>250</v>
      </c>
      <c r="B1193" s="31">
        <v>33925</v>
      </c>
      <c r="C1193" s="60"/>
      <c r="D1193" s="60"/>
      <c r="E1193" s="11"/>
      <c r="S1193">
        <v>3.2130000000000001</v>
      </c>
      <c r="T1193" s="24">
        <v>301.13333333333333</v>
      </c>
      <c r="U1193" s="20"/>
      <c r="X1193"/>
      <c r="AE1193" s="24">
        <v>0.61073697225866286</v>
      </c>
      <c r="AF1193" s="48"/>
      <c r="AL1193" s="22">
        <v>2.0966666666666667</v>
      </c>
      <c r="AM1193">
        <v>2.5999999999999999E-2</v>
      </c>
      <c r="AN1193">
        <v>1.8640000000000001</v>
      </c>
      <c r="AO1193">
        <v>73.436000000000007</v>
      </c>
      <c r="BF1193">
        <v>7.0000000000000001E-3</v>
      </c>
      <c r="BG1193">
        <v>1.349</v>
      </c>
      <c r="BI1193">
        <v>188.39</v>
      </c>
      <c r="BJ1193" s="14">
        <v>600</v>
      </c>
    </row>
    <row r="1194" spans="1:62" x14ac:dyDescent="0.35">
      <c r="A1194" s="2" t="s">
        <v>250</v>
      </c>
      <c r="B1194" s="31">
        <v>33932</v>
      </c>
      <c r="C1194" s="60"/>
      <c r="D1194" s="60"/>
      <c r="E1194" s="11"/>
      <c r="T1194" s="24"/>
      <c r="U1194" s="20"/>
      <c r="X1194"/>
      <c r="AE1194" s="24">
        <v>0.61190301140863268</v>
      </c>
      <c r="AF1194" s="48"/>
      <c r="AL1194" s="22">
        <v>2.1033333333333335</v>
      </c>
      <c r="BJ1194" s="14">
        <v>545</v>
      </c>
    </row>
    <row r="1195" spans="1:62" x14ac:dyDescent="0.35">
      <c r="A1195" s="2" t="s">
        <v>250</v>
      </c>
      <c r="B1195" s="31">
        <v>33939</v>
      </c>
      <c r="C1195" s="60"/>
      <c r="D1195" s="60"/>
      <c r="E1195" s="11"/>
      <c r="S1195">
        <v>3.819</v>
      </c>
      <c r="T1195" s="24">
        <v>459.74999999999994</v>
      </c>
      <c r="U1195" s="20"/>
      <c r="V1195">
        <v>1.6E-2</v>
      </c>
      <c r="W1195">
        <v>0.96299999999999997</v>
      </c>
      <c r="X1195"/>
      <c r="AE1195" s="24">
        <v>0.57151519393598349</v>
      </c>
      <c r="AF1195" s="48"/>
      <c r="AL1195" s="22">
        <v>1.8833333333333335</v>
      </c>
      <c r="AM1195">
        <v>2.5999999999999999E-2</v>
      </c>
      <c r="AN1195">
        <v>1.6279999999999999</v>
      </c>
      <c r="AO1195">
        <v>62.23</v>
      </c>
      <c r="BF1195">
        <v>5.0000000000000001E-3</v>
      </c>
      <c r="BG1195">
        <v>1.8149999999999999</v>
      </c>
      <c r="BI1195">
        <v>335.48500000000001</v>
      </c>
      <c r="BJ1195" s="14"/>
    </row>
    <row r="1196" spans="1:62" x14ac:dyDescent="0.35">
      <c r="A1196" s="2" t="s">
        <v>250</v>
      </c>
      <c r="B1196" s="31">
        <v>33946</v>
      </c>
      <c r="C1196" s="60"/>
      <c r="D1196" s="60"/>
      <c r="E1196" s="11"/>
      <c r="S1196">
        <v>3.3220000000000001</v>
      </c>
      <c r="T1196" s="24">
        <v>427.66666666666663</v>
      </c>
      <c r="U1196" s="20">
        <v>64.833333333333329</v>
      </c>
      <c r="V1196">
        <v>1.4E-2</v>
      </c>
      <c r="W1196">
        <v>0.71</v>
      </c>
      <c r="X1196"/>
      <c r="AE1196" s="24">
        <v>0.56438654501279961</v>
      </c>
      <c r="AF1196" s="48"/>
      <c r="AL1196" s="22">
        <v>1.8466666666666667</v>
      </c>
      <c r="AM1196">
        <v>2.4E-2</v>
      </c>
      <c r="AN1196">
        <v>0.95699999999999996</v>
      </c>
      <c r="AO1196">
        <v>39.436999999999998</v>
      </c>
      <c r="BF1196">
        <v>5.0000000000000001E-3</v>
      </c>
      <c r="BG1196">
        <v>1.52</v>
      </c>
      <c r="BI1196">
        <v>285.654</v>
      </c>
      <c r="BJ1196" s="14">
        <v>403.33333333333331</v>
      </c>
    </row>
    <row r="1197" spans="1:62" x14ac:dyDescent="0.35">
      <c r="A1197" s="2" t="s">
        <v>250</v>
      </c>
      <c r="B1197" s="31">
        <v>33953</v>
      </c>
      <c r="C1197" s="60"/>
      <c r="D1197" s="60"/>
      <c r="E1197" s="11"/>
      <c r="S1197">
        <v>4.1079999999999997</v>
      </c>
      <c r="T1197" s="24">
        <v>584.83333333333337</v>
      </c>
      <c r="U1197" s="20">
        <v>113</v>
      </c>
      <c r="V1197">
        <v>1.4E-2</v>
      </c>
      <c r="W1197">
        <v>1.2609999999999999</v>
      </c>
      <c r="X1197"/>
      <c r="AE1197" s="24">
        <v>0.53883528479134157</v>
      </c>
      <c r="AF1197" s="48"/>
      <c r="AL1197" s="22">
        <v>1.72</v>
      </c>
      <c r="AM1197">
        <v>2.4E-2</v>
      </c>
      <c r="AN1197">
        <v>0.80900000000000005</v>
      </c>
      <c r="AO1197">
        <v>33.994999999999997</v>
      </c>
      <c r="BF1197">
        <v>5.0000000000000001E-3</v>
      </c>
      <c r="BG1197">
        <v>1.8049999999999999</v>
      </c>
      <c r="BI1197">
        <v>393.33800000000002</v>
      </c>
      <c r="BJ1197" s="14">
        <v>306.66666666666669</v>
      </c>
    </row>
    <row r="1198" spans="1:62" x14ac:dyDescent="0.35">
      <c r="A1198" s="2" t="s">
        <v>250</v>
      </c>
      <c r="B1198" s="31">
        <v>33959</v>
      </c>
      <c r="C1198" s="60"/>
      <c r="D1198" s="60"/>
      <c r="E1198" s="11"/>
      <c r="S1198">
        <v>4.0949999999999998</v>
      </c>
      <c r="T1198" s="24">
        <v>577.83333333333326</v>
      </c>
      <c r="U1198" s="20">
        <v>138.93333333333334</v>
      </c>
      <c r="V1198">
        <v>1.4999999999999999E-2</v>
      </c>
      <c r="W1198">
        <v>1.605</v>
      </c>
      <c r="X1198"/>
      <c r="AE1198" s="24">
        <v>0.48314866550830071</v>
      </c>
      <c r="AF1198" s="48"/>
      <c r="AL1198" s="22">
        <v>1.4666666666666666</v>
      </c>
      <c r="AM1198">
        <v>2.1000000000000001E-2</v>
      </c>
      <c r="AN1198">
        <v>0.60199999999999998</v>
      </c>
      <c r="AO1198">
        <v>27.763999999999999</v>
      </c>
      <c r="BF1198">
        <v>5.0000000000000001E-3</v>
      </c>
      <c r="BG1198">
        <v>1.6020000000000001</v>
      </c>
      <c r="BI1198">
        <v>361.738</v>
      </c>
      <c r="BJ1198" s="14">
        <v>396.66666666666669</v>
      </c>
    </row>
    <row r="1199" spans="1:62" x14ac:dyDescent="0.35">
      <c r="A1199" s="2" t="s">
        <v>250</v>
      </c>
      <c r="B1199" s="31">
        <v>33967</v>
      </c>
      <c r="C1199" s="60"/>
      <c r="D1199" s="60"/>
      <c r="E1199" s="11"/>
      <c r="S1199">
        <v>4.4039999999999999</v>
      </c>
      <c r="T1199" s="24">
        <v>574.93333333333339</v>
      </c>
      <c r="U1199" s="20">
        <v>180.61666666666667</v>
      </c>
      <c r="V1199">
        <v>1.6E-2</v>
      </c>
      <c r="W1199">
        <v>2.1949999999999998</v>
      </c>
      <c r="X1199"/>
      <c r="AE1199" s="24">
        <v>0.51977474312317917</v>
      </c>
      <c r="AF1199" s="48"/>
      <c r="AL1199" s="22">
        <v>1.6300000000000001</v>
      </c>
      <c r="AM1199">
        <v>2.3E-2</v>
      </c>
      <c r="AN1199">
        <v>0.47299999999999998</v>
      </c>
      <c r="AO1199">
        <v>20.707000000000001</v>
      </c>
      <c r="BF1199">
        <v>4.0000000000000001E-3</v>
      </c>
      <c r="BG1199">
        <v>1.363</v>
      </c>
      <c r="BI1199">
        <v>333.27600000000001</v>
      </c>
      <c r="BJ1199" s="14">
        <v>418.33333333333331</v>
      </c>
    </row>
    <row r="1200" spans="1:62" x14ac:dyDescent="0.35">
      <c r="A1200" s="2" t="s">
        <v>250</v>
      </c>
      <c r="B1200" s="31">
        <v>33974</v>
      </c>
      <c r="C1200" s="60"/>
      <c r="D1200" s="60"/>
      <c r="E1200" s="11"/>
      <c r="S1200">
        <v>4.4829999999999997</v>
      </c>
      <c r="T1200" s="24">
        <v>593.48333333333335</v>
      </c>
      <c r="U1200" s="20">
        <v>223.5</v>
      </c>
      <c r="V1200">
        <v>1.4999999999999999E-2</v>
      </c>
      <c r="W1200">
        <v>2.5609999999999999</v>
      </c>
      <c r="X1200"/>
      <c r="AE1200" s="24">
        <v>0.59586245457854847</v>
      </c>
      <c r="AF1200" s="48"/>
      <c r="AL1200" s="22">
        <v>2.0133333333333332</v>
      </c>
      <c r="AM1200">
        <v>1.7999999999999999E-2</v>
      </c>
      <c r="AN1200">
        <v>0.40100000000000002</v>
      </c>
      <c r="AO1200">
        <v>22.295999999999999</v>
      </c>
      <c r="BF1200">
        <v>3.0000000000000001E-3</v>
      </c>
      <c r="BG1200">
        <v>1.06</v>
      </c>
      <c r="BI1200">
        <v>306.57400000000001</v>
      </c>
      <c r="BJ1200" s="14">
        <v>336.66666666666669</v>
      </c>
    </row>
    <row r="1201" spans="1:62" x14ac:dyDescent="0.35">
      <c r="A1201" s="2" t="s">
        <v>250</v>
      </c>
      <c r="B1201" s="31">
        <v>33981</v>
      </c>
      <c r="C1201" s="60"/>
      <c r="D1201" s="60"/>
      <c r="E1201" s="11"/>
      <c r="S1201">
        <v>4.5019999999999998</v>
      </c>
      <c r="T1201" s="24">
        <v>573.56666666666672</v>
      </c>
      <c r="U1201" s="20">
        <v>254</v>
      </c>
      <c r="V1201">
        <v>1.7000000000000001E-2</v>
      </c>
      <c r="W1201">
        <v>3.2930000000000001</v>
      </c>
      <c r="X1201"/>
      <c r="AE1201" s="24">
        <v>0.46500613529874057</v>
      </c>
      <c r="AF1201" s="48"/>
      <c r="AL1201" s="22">
        <v>1.39</v>
      </c>
      <c r="AM1201">
        <v>2.1999999999999999E-2</v>
      </c>
      <c r="AN1201">
        <v>0.158</v>
      </c>
      <c r="AO1201">
        <v>7.3460000000000001</v>
      </c>
      <c r="BF1201">
        <v>3.0000000000000001E-3</v>
      </c>
      <c r="BG1201">
        <v>0.63300000000000001</v>
      </c>
      <c r="BI1201">
        <v>250.65299999999999</v>
      </c>
      <c r="BJ1201" s="14">
        <v>338.33333333333331</v>
      </c>
    </row>
    <row r="1202" spans="1:62" x14ac:dyDescent="0.35">
      <c r="A1202" s="2" t="s">
        <v>250</v>
      </c>
      <c r="B1202" s="31">
        <v>33988</v>
      </c>
      <c r="C1202" s="60"/>
      <c r="D1202" s="60"/>
      <c r="E1202" s="11"/>
      <c r="S1202">
        <v>6.9279999999999999</v>
      </c>
      <c r="T1202" s="24">
        <v>855.51666666666665</v>
      </c>
      <c r="U1202" s="20">
        <v>431.33333333333331</v>
      </c>
      <c r="V1202">
        <v>1.6E-2</v>
      </c>
      <c r="W1202">
        <v>5.3449999999999998</v>
      </c>
      <c r="X1202"/>
      <c r="AE1202" s="24"/>
      <c r="AF1202" s="48"/>
      <c r="AL1202" s="22"/>
      <c r="BF1202">
        <v>2E-3</v>
      </c>
      <c r="BG1202">
        <v>0.69199999999999995</v>
      </c>
      <c r="BI1202">
        <v>346.245</v>
      </c>
      <c r="BJ1202" s="14">
        <v>330</v>
      </c>
    </row>
    <row r="1203" spans="1:62" x14ac:dyDescent="0.35">
      <c r="A1203" s="2" t="s">
        <v>250</v>
      </c>
      <c r="B1203" s="31">
        <v>33996</v>
      </c>
      <c r="C1203" s="60"/>
      <c r="D1203" s="60"/>
      <c r="E1203" s="11"/>
      <c r="S1203">
        <v>4.8760000000000003</v>
      </c>
      <c r="T1203" s="24">
        <v>703.31666666666661</v>
      </c>
      <c r="U1203" s="20">
        <v>317.3</v>
      </c>
      <c r="V1203">
        <v>1.4999999999999999E-2</v>
      </c>
      <c r="W1203">
        <v>3.7909999999999999</v>
      </c>
      <c r="X1203"/>
      <c r="AE1203" s="24"/>
      <c r="AF1203" s="48"/>
      <c r="AL1203" s="22"/>
      <c r="BF1203">
        <v>2E-3</v>
      </c>
      <c r="BG1203">
        <v>0.43</v>
      </c>
      <c r="BI1203">
        <v>215.03299999999999</v>
      </c>
      <c r="BJ1203" s="14">
        <v>393.33333333333331</v>
      </c>
    </row>
    <row r="1204" spans="1:62" x14ac:dyDescent="0.35">
      <c r="A1204" s="2" t="s">
        <v>250</v>
      </c>
      <c r="B1204" s="31">
        <v>34003</v>
      </c>
      <c r="C1204" s="60"/>
      <c r="D1204" s="60"/>
      <c r="E1204" s="11"/>
      <c r="S1204">
        <v>5.702</v>
      </c>
      <c r="T1204" s="24">
        <v>875.50135540259964</v>
      </c>
      <c r="U1204" s="20">
        <v>512.72861025282418</v>
      </c>
      <c r="V1204">
        <v>1.9E-2</v>
      </c>
      <c r="W1204">
        <v>5.3</v>
      </c>
      <c r="X1204"/>
      <c r="Y1204" s="14">
        <v>3.1836099999999999E-2</v>
      </c>
      <c r="AA1204">
        <f>AC1204/Y1204</f>
        <v>8984.6540291256497</v>
      </c>
      <c r="AC1204" s="14">
        <v>286.03634413664707</v>
      </c>
      <c r="AE1204" s="24"/>
      <c r="AF1204" s="48"/>
      <c r="AL1204" s="22"/>
      <c r="AS1204" t="s">
        <v>831</v>
      </c>
      <c r="BD1204" s="14">
        <v>83.972505614429778</v>
      </c>
      <c r="BE1204" s="14"/>
      <c r="BF1204">
        <v>2E-3</v>
      </c>
      <c r="BG1204">
        <v>0.52200000000000002</v>
      </c>
      <c r="BI1204">
        <v>261.17399999999998</v>
      </c>
      <c r="BJ1204" s="14">
        <v>368.33333333333331</v>
      </c>
    </row>
    <row r="1205" spans="1:62" x14ac:dyDescent="0.35">
      <c r="A1205" s="2" t="s">
        <v>826</v>
      </c>
      <c r="B1205" s="31">
        <v>33884</v>
      </c>
      <c r="C1205" s="60"/>
      <c r="D1205" s="60"/>
      <c r="E1205" s="11"/>
      <c r="T1205" s="23"/>
      <c r="U1205" s="19"/>
      <c r="X1205"/>
      <c r="AE1205" s="23">
        <v>0.18024519358067259</v>
      </c>
      <c r="AF1205" s="48"/>
      <c r="AL1205" s="21">
        <v>0.44166666666666665</v>
      </c>
      <c r="BJ1205" s="14">
        <v>468.36387483761149</v>
      </c>
    </row>
    <row r="1206" spans="1:62" x14ac:dyDescent="0.35">
      <c r="A1206" s="2" t="s">
        <v>826</v>
      </c>
      <c r="B1206" s="31">
        <v>33897</v>
      </c>
      <c r="C1206" s="60"/>
      <c r="D1206" s="60"/>
      <c r="E1206" s="11"/>
      <c r="S1206">
        <v>4.5529999999999999</v>
      </c>
      <c r="T1206" s="24">
        <v>100.3</v>
      </c>
      <c r="U1206" s="20"/>
      <c r="X1206"/>
      <c r="AE1206" s="24">
        <v>0.32800205735241106</v>
      </c>
      <c r="AF1206" s="48"/>
      <c r="AL1206" s="22">
        <v>0.8833333333333333</v>
      </c>
      <c r="AM1206">
        <v>0.05</v>
      </c>
      <c r="AN1206">
        <v>2.5750000000000002</v>
      </c>
      <c r="AO1206">
        <v>52.167000000000002</v>
      </c>
      <c r="BF1206">
        <v>4.1000000000000002E-2</v>
      </c>
      <c r="BG1206">
        <v>1.978</v>
      </c>
      <c r="BI1206">
        <v>48.098999999999997</v>
      </c>
      <c r="BJ1206" s="26"/>
    </row>
    <row r="1207" spans="1:62" x14ac:dyDescent="0.35">
      <c r="A1207" s="2" t="s">
        <v>826</v>
      </c>
      <c r="B1207" s="31">
        <v>33911</v>
      </c>
      <c r="C1207" s="60"/>
      <c r="D1207" s="60"/>
      <c r="E1207" s="11"/>
      <c r="S1207">
        <v>8.8070000000000004</v>
      </c>
      <c r="T1207" s="24">
        <v>252.95</v>
      </c>
      <c r="U1207" s="20"/>
      <c r="X1207"/>
      <c r="AE1207" s="24">
        <v>0.86459703220203876</v>
      </c>
      <c r="AF1207" s="48"/>
      <c r="AL1207" s="22">
        <v>4.4433333333333334</v>
      </c>
      <c r="AM1207">
        <v>4.1000000000000002E-2</v>
      </c>
      <c r="AN1207">
        <v>5.7649999999999997</v>
      </c>
      <c r="AO1207">
        <v>142.321</v>
      </c>
      <c r="BF1207">
        <v>0.03</v>
      </c>
      <c r="BG1207">
        <v>3.0419999999999998</v>
      </c>
      <c r="BI1207">
        <v>103.726</v>
      </c>
      <c r="BJ1207" s="14">
        <v>1366.6666666666667</v>
      </c>
    </row>
    <row r="1208" spans="1:62" x14ac:dyDescent="0.35">
      <c r="A1208" s="2" t="s">
        <v>826</v>
      </c>
      <c r="B1208" s="31">
        <v>33925</v>
      </c>
      <c r="C1208" s="60"/>
      <c r="D1208" s="60"/>
      <c r="E1208" s="11"/>
      <c r="S1208">
        <v>13.77</v>
      </c>
      <c r="T1208" s="24">
        <v>702.66666666666663</v>
      </c>
      <c r="U1208" s="20"/>
      <c r="X1208"/>
      <c r="AE1208" s="24">
        <v>0.94665633220332635</v>
      </c>
      <c r="AF1208" s="48"/>
      <c r="AL1208" s="22">
        <v>6.5133333333333336</v>
      </c>
      <c r="AM1208">
        <v>3.5000000000000003E-2</v>
      </c>
      <c r="AN1208">
        <v>9.2449999999999992</v>
      </c>
      <c r="AO1208">
        <v>263.34899999999999</v>
      </c>
      <c r="BF1208">
        <v>1.2999999999999999E-2</v>
      </c>
      <c r="BG1208">
        <v>4.5250000000000004</v>
      </c>
      <c r="BI1208">
        <v>362.72800000000001</v>
      </c>
      <c r="BJ1208" s="14">
        <v>1128.3333333333333</v>
      </c>
    </row>
    <row r="1209" spans="1:62" x14ac:dyDescent="0.35">
      <c r="A1209" s="2" t="s">
        <v>826</v>
      </c>
      <c r="B1209" s="31">
        <v>33932</v>
      </c>
      <c r="C1209" s="60"/>
      <c r="D1209" s="60"/>
      <c r="E1209" s="11"/>
      <c r="T1209" s="24"/>
      <c r="U1209" s="20"/>
      <c r="X1209"/>
      <c r="AE1209" s="24">
        <v>0.94327271686831593</v>
      </c>
      <c r="AF1209" s="48"/>
      <c r="AL1209" s="22">
        <v>6.3766666666666669</v>
      </c>
      <c r="BJ1209" s="14">
        <v>1141.6666666666667</v>
      </c>
    </row>
    <row r="1210" spans="1:62" x14ac:dyDescent="0.35">
      <c r="A1210" s="2" t="s">
        <v>826</v>
      </c>
      <c r="B1210" s="31">
        <v>33939</v>
      </c>
      <c r="C1210" s="60"/>
      <c r="D1210" s="60"/>
      <c r="E1210" s="11"/>
      <c r="S1210">
        <v>12.231</v>
      </c>
      <c r="T1210" s="24">
        <v>1012.4333333333334</v>
      </c>
      <c r="U1210" s="20"/>
      <c r="X1210"/>
      <c r="AE1210" s="24">
        <v>0.9388545605896127</v>
      </c>
      <c r="AF1210" s="48"/>
      <c r="AL1210" s="22">
        <v>6.21</v>
      </c>
      <c r="AM1210">
        <v>3.2000000000000001E-2</v>
      </c>
      <c r="AN1210">
        <v>6.2089999999999996</v>
      </c>
      <c r="AO1210">
        <v>191.17599999999999</v>
      </c>
      <c r="BF1210">
        <v>8.0000000000000002E-3</v>
      </c>
      <c r="BG1210">
        <v>6.0220000000000002</v>
      </c>
      <c r="BI1210">
        <v>756.70899999999995</v>
      </c>
      <c r="BJ1210" s="14"/>
    </row>
    <row r="1211" spans="1:62" x14ac:dyDescent="0.35">
      <c r="A1211" s="2" t="s">
        <v>826</v>
      </c>
      <c r="B1211" s="31">
        <v>33946</v>
      </c>
      <c r="C1211" s="60"/>
      <c r="D1211" s="60"/>
      <c r="E1211" s="11"/>
      <c r="S1211">
        <v>14.327</v>
      </c>
      <c r="T1211" s="24">
        <v>1162</v>
      </c>
      <c r="U1211" s="20">
        <v>192.66666666666666</v>
      </c>
      <c r="V1211">
        <v>1.7000000000000001E-2</v>
      </c>
      <c r="W1211">
        <v>2.6419999999999999</v>
      </c>
      <c r="X1211"/>
      <c r="AE1211" s="24">
        <v>0.9119631674176274</v>
      </c>
      <c r="AF1211" s="48"/>
      <c r="AL1211" s="22">
        <v>5.4</v>
      </c>
      <c r="AM1211">
        <v>3.1E-2</v>
      </c>
      <c r="AN1211">
        <v>5.8129999999999997</v>
      </c>
      <c r="AO1211">
        <v>183.98500000000001</v>
      </c>
      <c r="BF1211">
        <v>8.0000000000000002E-3</v>
      </c>
      <c r="BG1211">
        <v>5.5209999999999999</v>
      </c>
      <c r="BI1211">
        <v>725.48800000000006</v>
      </c>
      <c r="BJ1211" s="14">
        <v>723.33333333333337</v>
      </c>
    </row>
    <row r="1212" spans="1:62" x14ac:dyDescent="0.35">
      <c r="A1212" s="2" t="s">
        <v>826</v>
      </c>
      <c r="B1212" s="31">
        <v>33953</v>
      </c>
      <c r="C1212" s="60"/>
      <c r="D1212" s="60"/>
      <c r="E1212" s="11"/>
      <c r="S1212">
        <v>11.512</v>
      </c>
      <c r="T1212" s="24">
        <v>1439.6666666666667</v>
      </c>
      <c r="U1212" s="20">
        <v>246.16666666666666</v>
      </c>
      <c r="V1212">
        <v>1.4999999999999999E-2</v>
      </c>
      <c r="W1212">
        <v>3.0009999999999999</v>
      </c>
      <c r="X1212"/>
      <c r="AE1212" s="24">
        <v>0.89024448744536411</v>
      </c>
      <c r="AF1212" s="48"/>
      <c r="AL1212" s="22">
        <v>4.91</v>
      </c>
      <c r="AM1212">
        <v>2.8000000000000001E-2</v>
      </c>
      <c r="AN1212">
        <v>3.53</v>
      </c>
      <c r="AO1212">
        <v>128.79900000000001</v>
      </c>
      <c r="BF1212">
        <v>6.0000000000000001E-3</v>
      </c>
      <c r="BG1212">
        <v>4.532</v>
      </c>
      <c r="BI1212">
        <v>818.255</v>
      </c>
      <c r="BJ1212" s="14">
        <v>656.66666666666663</v>
      </c>
    </row>
    <row r="1213" spans="1:62" x14ac:dyDescent="0.35">
      <c r="A1213" s="2" t="s">
        <v>826</v>
      </c>
      <c r="B1213" s="31">
        <v>33959</v>
      </c>
      <c r="C1213" s="60"/>
      <c r="D1213" s="60"/>
      <c r="E1213" s="11"/>
      <c r="S1213">
        <v>13.683</v>
      </c>
      <c r="T1213" s="24">
        <v>1534.5166666666667</v>
      </c>
      <c r="U1213" s="20">
        <v>333.16666666666669</v>
      </c>
      <c r="V1213">
        <v>1.7000000000000001E-2</v>
      </c>
      <c r="W1213">
        <v>4.3739999999999997</v>
      </c>
      <c r="X1213"/>
      <c r="AE1213" s="24">
        <v>0.83295632937462583</v>
      </c>
      <c r="AF1213" s="48"/>
      <c r="AL1213" s="22">
        <v>3.9766666666666666</v>
      </c>
      <c r="AM1213">
        <v>2.5000000000000001E-2</v>
      </c>
      <c r="AN1213">
        <v>3.49</v>
      </c>
      <c r="AO1213">
        <v>135.54400000000001</v>
      </c>
      <c r="BF1213">
        <v>5.0000000000000001E-3</v>
      </c>
      <c r="BG1213">
        <v>5.2119999999999997</v>
      </c>
      <c r="BI1213">
        <v>958.93799999999999</v>
      </c>
      <c r="BJ1213" s="14">
        <v>600</v>
      </c>
    </row>
    <row r="1214" spans="1:62" x14ac:dyDescent="0.35">
      <c r="A1214" s="2" t="s">
        <v>826</v>
      </c>
      <c r="B1214" s="31">
        <v>33967</v>
      </c>
      <c r="C1214" s="60"/>
      <c r="D1214" s="60"/>
      <c r="E1214" s="11"/>
      <c r="S1214">
        <v>13.605</v>
      </c>
      <c r="T1214" s="24">
        <v>1462.4333333333334</v>
      </c>
      <c r="U1214" s="20">
        <v>418.33333333333331</v>
      </c>
      <c r="V1214">
        <v>1.7999999999999999E-2</v>
      </c>
      <c r="W1214">
        <v>5.9619999999999997</v>
      </c>
      <c r="X1214"/>
      <c r="AE1214" s="24">
        <v>0.87132944777480836</v>
      </c>
      <c r="AF1214" s="48"/>
      <c r="AL1214" s="22">
        <v>4.5566666666666666</v>
      </c>
      <c r="AM1214">
        <v>2.5999999999999999E-2</v>
      </c>
      <c r="AN1214">
        <v>2.8490000000000002</v>
      </c>
      <c r="AO1214">
        <v>107.996</v>
      </c>
      <c r="BF1214">
        <v>5.0000000000000001E-3</v>
      </c>
      <c r="BG1214">
        <v>4.0309999999999997</v>
      </c>
      <c r="BI1214">
        <v>866.98099999999999</v>
      </c>
      <c r="BJ1214" s="14">
        <v>578.33333333333337</v>
      </c>
    </row>
    <row r="1215" spans="1:62" x14ac:dyDescent="0.35">
      <c r="A1215" s="2" t="s">
        <v>826</v>
      </c>
      <c r="B1215" s="31">
        <v>33974</v>
      </c>
      <c r="C1215" s="60"/>
      <c r="D1215" s="60"/>
      <c r="E1215" s="11"/>
      <c r="S1215">
        <v>13.923</v>
      </c>
      <c r="T1215" s="24">
        <v>1558.9833333333333</v>
      </c>
      <c r="U1215" s="20">
        <v>510.66666666666669</v>
      </c>
      <c r="V1215">
        <v>1.7000000000000001E-2</v>
      </c>
      <c r="W1215">
        <v>6.7919999999999998</v>
      </c>
      <c r="X1215"/>
      <c r="AE1215" s="24">
        <v>0.84892819116362916</v>
      </c>
      <c r="AF1215" s="48"/>
      <c r="AL1215" s="22">
        <v>4.2</v>
      </c>
      <c r="AM1215">
        <v>2.4E-2</v>
      </c>
      <c r="AN1215">
        <v>2.319</v>
      </c>
      <c r="AO1215">
        <v>96.281000000000006</v>
      </c>
      <c r="BF1215">
        <v>4.0000000000000001E-3</v>
      </c>
      <c r="BG1215">
        <v>3.88</v>
      </c>
      <c r="BI1215">
        <v>872.55100000000004</v>
      </c>
      <c r="BJ1215" s="14">
        <v>536.66666666666663</v>
      </c>
    </row>
    <row r="1216" spans="1:62" x14ac:dyDescent="0.35">
      <c r="A1216" s="2" t="s">
        <v>826</v>
      </c>
      <c r="B1216" s="31">
        <v>33981</v>
      </c>
      <c r="C1216" s="60"/>
      <c r="D1216" s="60"/>
      <c r="E1216" s="11"/>
      <c r="S1216">
        <v>13.417</v>
      </c>
      <c r="T1216" s="24">
        <v>1581.2166666666667</v>
      </c>
      <c r="U1216" s="20">
        <v>649</v>
      </c>
      <c r="V1216">
        <v>1.7000000000000001E-2</v>
      </c>
      <c r="W1216">
        <v>8.5570000000000004</v>
      </c>
      <c r="X1216"/>
      <c r="AE1216" s="24">
        <v>0.81080934201801802</v>
      </c>
      <c r="AF1216" s="48"/>
      <c r="AL1216" s="22">
        <v>3.7</v>
      </c>
      <c r="AM1216">
        <v>2.3E-2</v>
      </c>
      <c r="AN1216">
        <v>0.94099999999999995</v>
      </c>
      <c r="AO1216">
        <v>40.756</v>
      </c>
      <c r="BF1216">
        <v>4.0000000000000001E-3</v>
      </c>
      <c r="BG1216">
        <v>2.734</v>
      </c>
      <c r="BI1216">
        <v>770.93200000000002</v>
      </c>
      <c r="BJ1216" s="14">
        <v>523.33333333333337</v>
      </c>
    </row>
    <row r="1217" spans="1:62" x14ac:dyDescent="0.35">
      <c r="A1217" s="2" t="s">
        <v>826</v>
      </c>
      <c r="B1217" s="31">
        <v>33988</v>
      </c>
      <c r="C1217" s="60"/>
      <c r="D1217" s="60"/>
      <c r="E1217" s="11"/>
      <c r="S1217">
        <v>14.026999999999999</v>
      </c>
      <c r="T1217" s="24">
        <v>1696.85</v>
      </c>
      <c r="U1217" s="20">
        <v>805.33333333333337</v>
      </c>
      <c r="V1217">
        <v>1.6E-2</v>
      </c>
      <c r="W1217">
        <v>10.504</v>
      </c>
      <c r="X1217"/>
      <c r="AE1217" s="24"/>
      <c r="AF1217" s="48"/>
      <c r="AL1217" s="22"/>
      <c r="BF1217">
        <v>3.0000000000000001E-3</v>
      </c>
      <c r="BG1217">
        <v>2.0529999999999999</v>
      </c>
      <c r="BI1217">
        <v>716.649</v>
      </c>
      <c r="BJ1217" s="14">
        <v>511.66666666666669</v>
      </c>
    </row>
    <row r="1218" spans="1:62" x14ac:dyDescent="0.35">
      <c r="A1218" s="2" t="s">
        <v>826</v>
      </c>
      <c r="B1218" s="31">
        <v>33996</v>
      </c>
      <c r="C1218" s="60"/>
      <c r="D1218" s="60"/>
      <c r="E1218" s="11"/>
      <c r="S1218">
        <v>14.951000000000001</v>
      </c>
      <c r="T1218" s="24">
        <v>1679.8333333333333</v>
      </c>
      <c r="U1218" s="20">
        <v>850</v>
      </c>
      <c r="V1218">
        <v>1.7999999999999999E-2</v>
      </c>
      <c r="W1218">
        <v>12.051</v>
      </c>
      <c r="X1218"/>
      <c r="AE1218" s="24"/>
      <c r="AF1218" s="48"/>
      <c r="AL1218" s="22"/>
      <c r="BF1218">
        <v>3.0000000000000001E-3</v>
      </c>
      <c r="BG1218">
        <v>1.349</v>
      </c>
      <c r="BI1218">
        <v>522.38699999999994</v>
      </c>
      <c r="BJ1218" s="14">
        <v>498.33333333333331</v>
      </c>
    </row>
    <row r="1219" spans="1:62" x14ac:dyDescent="0.35">
      <c r="A1219" s="2" t="s">
        <v>826</v>
      </c>
      <c r="B1219" s="31">
        <v>34003</v>
      </c>
      <c r="C1219" s="60"/>
      <c r="D1219" s="60"/>
      <c r="E1219" s="11"/>
      <c r="S1219">
        <v>15.808999999999999</v>
      </c>
      <c r="T1219" s="24">
        <v>1547.505058915109</v>
      </c>
      <c r="U1219" s="20">
        <v>887.79405838667719</v>
      </c>
      <c r="V1219">
        <v>1.7999999999999999E-2</v>
      </c>
      <c r="W1219">
        <v>12.506</v>
      </c>
      <c r="X1219"/>
      <c r="Y1219" s="14">
        <v>3.2318733333333328E-2</v>
      </c>
      <c r="AA1219">
        <f>AC1219/Y1219</f>
        <v>21821.034436333033</v>
      </c>
      <c r="AC1219" s="14">
        <v>705.22819300533081</v>
      </c>
      <c r="AE1219" s="24"/>
      <c r="AF1219" s="48"/>
      <c r="AL1219" s="22"/>
      <c r="AS1219" t="s">
        <v>831</v>
      </c>
      <c r="BD1219" s="14">
        <v>182.56586538134641</v>
      </c>
      <c r="BE1219" s="14"/>
      <c r="BF1219">
        <v>3.0000000000000001E-3</v>
      </c>
      <c r="BG1219">
        <v>1.6930000000000001</v>
      </c>
      <c r="BI1219">
        <v>659.71100000000001</v>
      </c>
      <c r="BJ1219" s="14">
        <v>508.33333333333331</v>
      </c>
    </row>
    <row r="1220" spans="1:62" x14ac:dyDescent="0.35">
      <c r="A1220" s="2" t="s">
        <v>822</v>
      </c>
      <c r="B1220" s="31">
        <v>33884</v>
      </c>
      <c r="C1220" s="60"/>
      <c r="D1220" s="60"/>
      <c r="E1220" s="11"/>
      <c r="T1220" s="23"/>
      <c r="U1220" s="19"/>
      <c r="X1220"/>
      <c r="AE1220" s="23">
        <v>0.15083350099841608</v>
      </c>
      <c r="AF1220" s="48"/>
      <c r="AL1220" s="21">
        <v>0.36333333333333334</v>
      </c>
      <c r="BJ1220" s="14">
        <v>516.35244973076465</v>
      </c>
    </row>
    <row r="1221" spans="1:62" x14ac:dyDescent="0.35">
      <c r="A1221" s="2" t="s">
        <v>822</v>
      </c>
      <c r="B1221" s="31">
        <v>33897</v>
      </c>
      <c r="C1221" s="60"/>
      <c r="D1221" s="60"/>
      <c r="E1221" s="11"/>
      <c r="S1221">
        <v>4.423</v>
      </c>
      <c r="T1221" s="24">
        <v>93.383333333333326</v>
      </c>
      <c r="U1221" s="20"/>
      <c r="X1221"/>
      <c r="AE1221" s="24">
        <v>0.27891625697339295</v>
      </c>
      <c r="AF1221" s="48"/>
      <c r="AL1221" s="22">
        <v>0.72666666666666668</v>
      </c>
      <c r="AM1221">
        <v>5.1999999999999998E-2</v>
      </c>
      <c r="AN1221">
        <v>2.9809999999999999</v>
      </c>
      <c r="AO1221">
        <v>57.665999999999997</v>
      </c>
      <c r="BF1221">
        <v>0.04</v>
      </c>
      <c r="BG1221">
        <v>1.4419999999999999</v>
      </c>
      <c r="BI1221">
        <v>35.701000000000001</v>
      </c>
      <c r="BJ1221" s="26"/>
    </row>
    <row r="1222" spans="1:62" x14ac:dyDescent="0.35">
      <c r="A1222" s="2" t="s">
        <v>822</v>
      </c>
      <c r="B1222" s="31">
        <v>33911</v>
      </c>
      <c r="C1222" s="60"/>
      <c r="D1222" s="60"/>
      <c r="E1222" s="11"/>
      <c r="S1222">
        <v>8.3879999999999999</v>
      </c>
      <c r="T1222" s="24">
        <v>222.83333333333331</v>
      </c>
      <c r="U1222" s="20"/>
      <c r="X1222"/>
      <c r="AE1222" s="24">
        <v>0.88415474649694314</v>
      </c>
      <c r="AF1222" s="48"/>
      <c r="AL1222" s="22">
        <v>4.79</v>
      </c>
      <c r="AM1222">
        <v>4.2999999999999997E-2</v>
      </c>
      <c r="AN1222">
        <v>5.84</v>
      </c>
      <c r="AO1222">
        <v>136.08000000000001</v>
      </c>
      <c r="BF1222">
        <v>3.3000000000000002E-2</v>
      </c>
      <c r="BG1222">
        <v>2.548</v>
      </c>
      <c r="BI1222">
        <v>78.221999999999994</v>
      </c>
      <c r="BJ1222" s="14">
        <v>1076.6666666666667</v>
      </c>
    </row>
    <row r="1223" spans="1:62" x14ac:dyDescent="0.35">
      <c r="A1223" s="2" t="s">
        <v>822</v>
      </c>
      <c r="B1223" s="31">
        <v>33925</v>
      </c>
      <c r="C1223" s="60"/>
      <c r="D1223" s="60"/>
      <c r="E1223" s="11"/>
      <c r="S1223">
        <v>16.472999999999999</v>
      </c>
      <c r="T1223" s="24">
        <v>716.11666666666667</v>
      </c>
      <c r="U1223" s="20"/>
      <c r="X1223"/>
      <c r="AE1223" s="24">
        <v>0.95517548144073317</v>
      </c>
      <c r="AF1223" s="48"/>
      <c r="AL1223" s="22">
        <v>6.9</v>
      </c>
      <c r="AM1223">
        <v>3.7999999999999999E-2</v>
      </c>
      <c r="AN1223">
        <v>11.36</v>
      </c>
      <c r="AO1223">
        <v>295.16399999999999</v>
      </c>
      <c r="BF1223">
        <v>1.6E-2</v>
      </c>
      <c r="BG1223">
        <v>5.1130000000000004</v>
      </c>
      <c r="BI1223">
        <v>335.00799999999998</v>
      </c>
      <c r="BJ1223" s="14">
        <v>1051.6666666666667</v>
      </c>
    </row>
    <row r="1224" spans="1:62" x14ac:dyDescent="0.35">
      <c r="A1224" s="2" t="s">
        <v>822</v>
      </c>
      <c r="B1224" s="31">
        <v>33932</v>
      </c>
      <c r="C1224" s="60"/>
      <c r="D1224" s="60"/>
      <c r="E1224" s="11"/>
      <c r="T1224" s="24"/>
      <c r="U1224" s="20"/>
      <c r="X1224"/>
      <c r="AE1224" s="24">
        <v>0.95497331657742712</v>
      </c>
      <c r="AF1224" s="48"/>
      <c r="AL1224" s="22">
        <v>6.89</v>
      </c>
      <c r="BJ1224" s="14">
        <v>1110</v>
      </c>
    </row>
    <row r="1225" spans="1:62" x14ac:dyDescent="0.35">
      <c r="A1225" s="2" t="s">
        <v>822</v>
      </c>
      <c r="B1225" s="31">
        <v>33939</v>
      </c>
      <c r="C1225" s="60"/>
      <c r="D1225" s="60"/>
      <c r="E1225" s="11"/>
      <c r="S1225">
        <v>15.135999999999999</v>
      </c>
      <c r="T1225" s="24">
        <v>1004.3166666666667</v>
      </c>
      <c r="U1225" s="20"/>
      <c r="X1225"/>
      <c r="AE1225" s="24">
        <v>0.94436818337853412</v>
      </c>
      <c r="AF1225" s="48"/>
      <c r="AL1225" s="22">
        <v>6.42</v>
      </c>
      <c r="AM1225">
        <v>3.5999999999999997E-2</v>
      </c>
      <c r="AN1225">
        <v>8.1129999999999995</v>
      </c>
      <c r="AO1225">
        <v>226.89599999999999</v>
      </c>
      <c r="BF1225">
        <v>0.01</v>
      </c>
      <c r="BG1225">
        <v>7.0229999999999997</v>
      </c>
      <c r="BI1225">
        <v>709.899</v>
      </c>
      <c r="BJ1225" s="14"/>
    </row>
    <row r="1226" spans="1:62" x14ac:dyDescent="0.35">
      <c r="A1226" s="2" t="s">
        <v>822</v>
      </c>
      <c r="B1226" s="31">
        <v>33946</v>
      </c>
      <c r="C1226" s="60"/>
      <c r="D1226" s="60"/>
      <c r="E1226" s="11"/>
      <c r="S1226">
        <v>19.376000000000001</v>
      </c>
      <c r="T1226" s="24">
        <v>1329.8333333333335</v>
      </c>
      <c r="U1226" s="20">
        <v>215.66666666666669</v>
      </c>
      <c r="V1226">
        <v>1.9E-2</v>
      </c>
      <c r="W1226">
        <v>3.1840000000000002</v>
      </c>
      <c r="X1226"/>
      <c r="AE1226" s="24">
        <v>0.93575169905549693</v>
      </c>
      <c r="AF1226" s="48"/>
      <c r="AL1226" s="22">
        <v>6.1000000000000005</v>
      </c>
      <c r="AM1226">
        <v>3.5000000000000003E-2</v>
      </c>
      <c r="AN1226">
        <v>8.0359999999999996</v>
      </c>
      <c r="AO1226">
        <v>227.27500000000001</v>
      </c>
      <c r="BF1226">
        <v>8.9999999999999993E-3</v>
      </c>
      <c r="BG1226">
        <v>7.718</v>
      </c>
      <c r="BI1226">
        <v>844.30100000000004</v>
      </c>
      <c r="BJ1226" s="14">
        <v>531.66666666666663</v>
      </c>
    </row>
    <row r="1227" spans="1:62" x14ac:dyDescent="0.35">
      <c r="A1227" s="2" t="s">
        <v>822</v>
      </c>
      <c r="B1227" s="31">
        <v>33953</v>
      </c>
      <c r="C1227" s="60"/>
      <c r="D1227" s="60"/>
      <c r="E1227" s="11"/>
      <c r="S1227">
        <v>16.343</v>
      </c>
      <c r="T1227" s="24">
        <v>1269.6666666666667</v>
      </c>
      <c r="U1227" s="20">
        <v>228.16666666666666</v>
      </c>
      <c r="V1227">
        <v>1.7000000000000001E-2</v>
      </c>
      <c r="W1227">
        <v>3.0539999999999998</v>
      </c>
      <c r="X1227"/>
      <c r="AE1227" s="24">
        <v>0.91009484521055994</v>
      </c>
      <c r="AF1227" s="48"/>
      <c r="AL1227" s="22">
        <v>5.3533333333333335</v>
      </c>
      <c r="AM1227">
        <v>3.4000000000000002E-2</v>
      </c>
      <c r="AN1227">
        <v>5.2190000000000003</v>
      </c>
      <c r="AO1227">
        <v>153.327</v>
      </c>
      <c r="BF1227">
        <v>0.01</v>
      </c>
      <c r="BG1227">
        <v>7.6070000000000002</v>
      </c>
      <c r="BI1227">
        <v>803.76400000000001</v>
      </c>
      <c r="BJ1227" s="14">
        <v>708.33333333333337</v>
      </c>
    </row>
    <row r="1228" spans="1:62" x14ac:dyDescent="0.35">
      <c r="A1228" s="2" t="s">
        <v>822</v>
      </c>
      <c r="B1228" s="31">
        <v>33959</v>
      </c>
      <c r="C1228" s="60"/>
      <c r="D1228" s="60"/>
      <c r="E1228" s="11"/>
      <c r="S1228">
        <v>11.815</v>
      </c>
      <c r="T1228" s="24">
        <v>1680.0833333333333</v>
      </c>
      <c r="U1228" s="20">
        <v>337.83333333333331</v>
      </c>
      <c r="V1228">
        <v>1.2E-2</v>
      </c>
      <c r="W1228">
        <v>3.2709999999999999</v>
      </c>
      <c r="X1228"/>
      <c r="AE1228" s="24">
        <v>0.86172350342755577</v>
      </c>
      <c r="AF1228" s="48"/>
      <c r="AL1228" s="22">
        <v>4.3966666666666665</v>
      </c>
      <c r="AM1228">
        <v>3.1E-2</v>
      </c>
      <c r="AN1228">
        <v>5.1959999999999997</v>
      </c>
      <c r="AO1228">
        <v>193.92500000000001</v>
      </c>
      <c r="BF1228">
        <v>7.0000000000000001E-3</v>
      </c>
      <c r="BG1228">
        <v>6.5910000000000002</v>
      </c>
      <c r="BI1228">
        <v>1037.3620000000001</v>
      </c>
      <c r="BJ1228" s="14">
        <v>525</v>
      </c>
    </row>
    <row r="1229" spans="1:62" x14ac:dyDescent="0.35">
      <c r="A1229" s="2" t="s">
        <v>822</v>
      </c>
      <c r="B1229" s="31">
        <v>33967</v>
      </c>
      <c r="C1229" s="60"/>
      <c r="D1229" s="60"/>
      <c r="E1229" s="11"/>
      <c r="S1229">
        <v>20.053000000000001</v>
      </c>
      <c r="T1229" s="24">
        <v>1746.2</v>
      </c>
      <c r="U1229" s="20">
        <v>513.5</v>
      </c>
      <c r="V1229">
        <v>0.02</v>
      </c>
      <c r="W1229">
        <v>7.8819999999999997</v>
      </c>
      <c r="X1229"/>
      <c r="AE1229" s="24">
        <v>0.85470658071959593</v>
      </c>
      <c r="AF1229" s="48"/>
      <c r="AL1229" s="22">
        <v>4.2866666666666662</v>
      </c>
      <c r="AM1229">
        <v>3.2000000000000001E-2</v>
      </c>
      <c r="AN1229">
        <v>4.7279999999999998</v>
      </c>
      <c r="AO1229">
        <v>149.773</v>
      </c>
      <c r="BF1229">
        <v>7.0000000000000001E-3</v>
      </c>
      <c r="BG1229">
        <v>6.4</v>
      </c>
      <c r="BI1229">
        <v>988.86400000000003</v>
      </c>
      <c r="BJ1229" s="14">
        <v>675</v>
      </c>
    </row>
    <row r="1230" spans="1:62" x14ac:dyDescent="0.35">
      <c r="A1230" s="2" t="s">
        <v>822</v>
      </c>
      <c r="B1230" s="31">
        <v>33974</v>
      </c>
      <c r="C1230" s="60"/>
      <c r="D1230" s="60"/>
      <c r="E1230" s="11"/>
      <c r="S1230">
        <v>20.388000000000002</v>
      </c>
      <c r="T1230" s="24">
        <v>1758.75</v>
      </c>
      <c r="U1230" s="20">
        <v>631.83333333333337</v>
      </c>
      <c r="V1230">
        <v>0.02</v>
      </c>
      <c r="W1230">
        <v>9.9320000000000004</v>
      </c>
      <c r="X1230"/>
      <c r="AE1230" s="24">
        <v>0.81080934201801802</v>
      </c>
      <c r="AF1230" s="48"/>
      <c r="AL1230" s="22">
        <v>3.7</v>
      </c>
      <c r="AM1230">
        <v>2.9000000000000001E-2</v>
      </c>
      <c r="AN1230">
        <v>3.5470000000000002</v>
      </c>
      <c r="AO1230">
        <v>124.691</v>
      </c>
      <c r="BF1230">
        <v>6.0000000000000001E-3</v>
      </c>
      <c r="BG1230">
        <v>5.6260000000000003</v>
      </c>
      <c r="BI1230">
        <v>907.91200000000003</v>
      </c>
      <c r="BJ1230" s="14">
        <v>608.33333333333337</v>
      </c>
    </row>
    <row r="1231" spans="1:62" x14ac:dyDescent="0.35">
      <c r="A1231" s="2" t="s">
        <v>822</v>
      </c>
      <c r="B1231" s="31">
        <v>33981</v>
      </c>
      <c r="C1231" s="60"/>
      <c r="D1231" s="60"/>
      <c r="E1231" s="11"/>
      <c r="S1231">
        <v>18.151</v>
      </c>
      <c r="T1231" s="24">
        <v>1581.2333333333333</v>
      </c>
      <c r="U1231" s="20">
        <v>682.33333333333326</v>
      </c>
      <c r="V1231">
        <v>2.1000000000000001E-2</v>
      </c>
      <c r="W1231">
        <v>11.138</v>
      </c>
      <c r="X1231"/>
      <c r="AE1231" s="24">
        <v>0.82915524494259096</v>
      </c>
      <c r="AF1231" s="48"/>
      <c r="AL1231" s="22">
        <v>3.9266666666666667</v>
      </c>
      <c r="AM1231">
        <v>0.03</v>
      </c>
      <c r="AN1231">
        <v>2.8359999999999999</v>
      </c>
      <c r="AO1231">
        <v>95.527000000000001</v>
      </c>
      <c r="BF1231">
        <v>5.0000000000000001E-3</v>
      </c>
      <c r="BG1231">
        <v>3.7349999999999999</v>
      </c>
      <c r="BI1231">
        <v>726.56600000000003</v>
      </c>
      <c r="BJ1231" s="14">
        <v>615</v>
      </c>
    </row>
    <row r="1232" spans="1:62" x14ac:dyDescent="0.35">
      <c r="A1232" s="2" t="s">
        <v>822</v>
      </c>
      <c r="B1232" s="31">
        <v>33988</v>
      </c>
      <c r="C1232" s="60"/>
      <c r="D1232" s="60"/>
      <c r="E1232" s="11"/>
      <c r="S1232">
        <v>17.818000000000001</v>
      </c>
      <c r="T1232" s="24">
        <v>1608.4166666666667</v>
      </c>
      <c r="U1232" s="20">
        <v>811.83333333333337</v>
      </c>
      <c r="V1232">
        <v>2.1999999999999999E-2</v>
      </c>
      <c r="W1232">
        <v>13.782999999999999</v>
      </c>
      <c r="X1232"/>
      <c r="AE1232" s="24"/>
      <c r="AF1232" s="48"/>
      <c r="AL1232" s="22"/>
      <c r="AO1232">
        <v>73.534000000000006</v>
      </c>
      <c r="BF1232">
        <v>4.0000000000000001E-3</v>
      </c>
      <c r="BG1232">
        <v>2.3860000000000001</v>
      </c>
      <c r="BI1232">
        <v>634.87599999999998</v>
      </c>
      <c r="BJ1232" s="14">
        <v>505</v>
      </c>
    </row>
    <row r="1233" spans="1:62" x14ac:dyDescent="0.35">
      <c r="A1233" s="2" t="s">
        <v>822</v>
      </c>
      <c r="B1233" s="31">
        <v>33996</v>
      </c>
      <c r="C1233" s="60"/>
      <c r="D1233" s="60"/>
      <c r="E1233" s="11"/>
      <c r="S1233">
        <v>20.193999999999999</v>
      </c>
      <c r="T1233" s="24">
        <v>1936</v>
      </c>
      <c r="U1233" s="20">
        <v>909.5</v>
      </c>
      <c r="V1233">
        <v>2.3E-2</v>
      </c>
      <c r="W1233">
        <v>16.297000000000001</v>
      </c>
      <c r="X1233"/>
      <c r="AE1233" s="24"/>
      <c r="AF1233" s="48"/>
      <c r="AL1233" s="22"/>
      <c r="BF1233">
        <v>4.0000000000000001E-3</v>
      </c>
      <c r="BG1233">
        <v>2.0499999999999998</v>
      </c>
      <c r="BI1233">
        <v>549.50099999999998</v>
      </c>
      <c r="BJ1233" s="14">
        <v>533.33333333333337</v>
      </c>
    </row>
    <row r="1234" spans="1:62" x14ac:dyDescent="0.35">
      <c r="A1234" s="2" t="s">
        <v>822</v>
      </c>
      <c r="B1234" s="31">
        <v>34003</v>
      </c>
      <c r="C1234" s="60"/>
      <c r="D1234" s="60"/>
      <c r="E1234" s="11"/>
      <c r="S1234">
        <v>21.542000000000002</v>
      </c>
      <c r="T1234" s="24">
        <v>1597.2373259057495</v>
      </c>
      <c r="U1234" s="20">
        <v>964.31463576479655</v>
      </c>
      <c r="V1234">
        <v>2.3E-2</v>
      </c>
      <c r="W1234">
        <v>17.242000000000001</v>
      </c>
      <c r="X1234"/>
      <c r="Y1234" s="14">
        <v>3.0430266666666667E-2</v>
      </c>
      <c r="AA1234">
        <f>AC1234/Y1234</f>
        <v>24775.103743145632</v>
      </c>
      <c r="AC1234" s="14">
        <v>753.91301359825309</v>
      </c>
      <c r="AE1234" s="24"/>
      <c r="AF1234" s="48"/>
      <c r="AL1234" s="22"/>
      <c r="AS1234" t="s">
        <v>831</v>
      </c>
      <c r="BD1234" s="14">
        <v>210.40162216654355</v>
      </c>
      <c r="BE1234" s="14"/>
      <c r="BF1234">
        <v>4.0000000000000001E-3</v>
      </c>
      <c r="BG1234">
        <v>2.3839999999999999</v>
      </c>
      <c r="BI1234">
        <v>632.93700000000001</v>
      </c>
      <c r="BJ1234" s="14">
        <v>561.66666666666663</v>
      </c>
    </row>
    <row r="1235" spans="1:62" x14ac:dyDescent="0.35">
      <c r="A1235" s="2" t="s">
        <v>818</v>
      </c>
      <c r="B1235" s="31">
        <v>33884</v>
      </c>
      <c r="C1235" s="60"/>
      <c r="D1235" s="60"/>
      <c r="E1235" s="11"/>
      <c r="T1235" s="23"/>
      <c r="U1235" s="19"/>
      <c r="X1235"/>
      <c r="AE1235" s="23">
        <v>0.126939129574553</v>
      </c>
      <c r="AF1235" s="48"/>
      <c r="AL1235" s="21">
        <v>0.30166666666666664</v>
      </c>
      <c r="BJ1235" s="14">
        <v>565.8206429519297</v>
      </c>
    </row>
    <row r="1236" spans="1:62" x14ac:dyDescent="0.35">
      <c r="A1236" s="2" t="s">
        <v>818</v>
      </c>
      <c r="B1236" s="31">
        <v>33897</v>
      </c>
      <c r="C1236" s="60"/>
      <c r="D1236" s="60"/>
      <c r="E1236" s="11"/>
      <c r="S1236">
        <v>4.1120000000000001</v>
      </c>
      <c r="T1236" s="24">
        <v>108.1</v>
      </c>
      <c r="U1236" s="20"/>
      <c r="X1236"/>
      <c r="AE1236" s="24">
        <v>0.23776471653196096</v>
      </c>
      <c r="AF1236" s="48"/>
      <c r="AL1236" s="22">
        <v>0.60333333333333328</v>
      </c>
      <c r="AM1236">
        <v>4.2999999999999997E-2</v>
      </c>
      <c r="AN1236">
        <v>2.4289999999999998</v>
      </c>
      <c r="AO1236">
        <v>56.448</v>
      </c>
      <c r="BF1236">
        <v>3.3000000000000002E-2</v>
      </c>
      <c r="BG1236">
        <v>1.6830000000000001</v>
      </c>
      <c r="BI1236">
        <v>51.634999999999998</v>
      </c>
      <c r="BJ1236" s="26"/>
    </row>
    <row r="1237" spans="1:62" x14ac:dyDescent="0.35">
      <c r="A1237" s="2" t="s">
        <v>818</v>
      </c>
      <c r="B1237" s="31">
        <v>33911</v>
      </c>
      <c r="C1237" s="60"/>
      <c r="D1237" s="60"/>
      <c r="E1237" s="11"/>
      <c r="S1237">
        <v>7.399</v>
      </c>
      <c r="T1237" s="24">
        <v>247.5</v>
      </c>
      <c r="U1237" s="20"/>
      <c r="X1237"/>
      <c r="AE1237" s="24">
        <v>0.79268170298984342</v>
      </c>
      <c r="AF1237" s="48"/>
      <c r="AL1237" s="22">
        <v>3.4966666666666666</v>
      </c>
      <c r="AM1237">
        <v>3.5999999999999997E-2</v>
      </c>
      <c r="AN1237">
        <v>4.649</v>
      </c>
      <c r="AO1237">
        <v>128.756</v>
      </c>
      <c r="BF1237">
        <v>2.4E-2</v>
      </c>
      <c r="BG1237">
        <v>2.7509999999999999</v>
      </c>
      <c r="BI1237">
        <v>113.166</v>
      </c>
      <c r="BJ1237" s="14">
        <v>1158.3333333333333</v>
      </c>
    </row>
    <row r="1238" spans="1:62" x14ac:dyDescent="0.35">
      <c r="A1238" s="2" t="s">
        <v>818</v>
      </c>
      <c r="B1238" s="31">
        <v>33925</v>
      </c>
      <c r="C1238" s="60"/>
      <c r="D1238" s="60"/>
      <c r="E1238" s="11"/>
      <c r="S1238">
        <v>7.4550000000000001</v>
      </c>
      <c r="T1238" s="24">
        <v>562.83333333333326</v>
      </c>
      <c r="U1238" s="20"/>
      <c r="X1238"/>
      <c r="AE1238" s="24">
        <v>0.88187359511114849</v>
      </c>
      <c r="AF1238" s="48"/>
      <c r="AL1238" s="22">
        <v>4.746666666666667</v>
      </c>
      <c r="AM1238">
        <v>2.9000000000000001E-2</v>
      </c>
      <c r="AN1238">
        <v>4.7160000000000002</v>
      </c>
      <c r="AO1238">
        <v>159.91499999999999</v>
      </c>
      <c r="BF1238">
        <v>8.0000000000000002E-3</v>
      </c>
      <c r="BG1238">
        <v>2.7389999999999999</v>
      </c>
      <c r="BI1238">
        <v>351.80900000000003</v>
      </c>
      <c r="BJ1238" s="14">
        <v>1085</v>
      </c>
    </row>
    <row r="1239" spans="1:62" x14ac:dyDescent="0.35">
      <c r="A1239" s="2" t="s">
        <v>818</v>
      </c>
      <c r="B1239" s="31">
        <v>33932</v>
      </c>
      <c r="C1239" s="60"/>
      <c r="D1239" s="60"/>
      <c r="E1239" s="11"/>
      <c r="T1239" s="24"/>
      <c r="U1239" s="20"/>
      <c r="X1239"/>
      <c r="AE1239" s="24">
        <v>0.87791039052849085</v>
      </c>
      <c r="AF1239" s="48"/>
      <c r="AL1239" s="22">
        <v>4.6733333333333338</v>
      </c>
      <c r="BJ1239" s="14">
        <v>953.33333333333337</v>
      </c>
    </row>
    <row r="1240" spans="1:62" x14ac:dyDescent="0.35">
      <c r="A1240" s="2" t="s">
        <v>818</v>
      </c>
      <c r="B1240" s="31">
        <v>33939</v>
      </c>
      <c r="C1240" s="60"/>
      <c r="D1240" s="60"/>
      <c r="E1240" s="11"/>
      <c r="S1240">
        <v>6.952</v>
      </c>
      <c r="T1240" s="24">
        <v>828.11666666666667</v>
      </c>
      <c r="U1240" s="20"/>
      <c r="X1240"/>
      <c r="AE1240" s="24">
        <v>0.83144615072878325</v>
      </c>
      <c r="AF1240" s="48"/>
      <c r="AL1240" s="22">
        <v>3.9566666666666666</v>
      </c>
      <c r="AM1240">
        <v>2.7E-2</v>
      </c>
      <c r="AN1240">
        <v>3.2890000000000001</v>
      </c>
      <c r="AO1240">
        <v>122.669</v>
      </c>
      <c r="BF1240">
        <v>6.0000000000000001E-3</v>
      </c>
      <c r="BG1240">
        <v>3.6629999999999998</v>
      </c>
      <c r="BI1240">
        <v>658.65899999999999</v>
      </c>
      <c r="BJ1240" s="14"/>
    </row>
    <row r="1241" spans="1:62" x14ac:dyDescent="0.35">
      <c r="A1241" s="2" t="s">
        <v>818</v>
      </c>
      <c r="B1241" s="31">
        <v>33946</v>
      </c>
      <c r="C1241" s="60"/>
      <c r="D1241" s="60"/>
      <c r="E1241" s="11"/>
      <c r="S1241">
        <v>9.3330000000000002</v>
      </c>
      <c r="T1241" s="24">
        <v>1059.7333333333333</v>
      </c>
      <c r="U1241" s="20">
        <v>154</v>
      </c>
      <c r="V1241">
        <v>1.6E-2</v>
      </c>
      <c r="W1241">
        <v>1.879</v>
      </c>
      <c r="X1241"/>
      <c r="AE1241" s="24">
        <v>0.83295632937462583</v>
      </c>
      <c r="AF1241" s="48"/>
      <c r="AL1241" s="22">
        <v>3.9766666666666666</v>
      </c>
      <c r="AM1241">
        <v>2.5999999999999999E-2</v>
      </c>
      <c r="AN1241">
        <v>2.875</v>
      </c>
      <c r="AO1241">
        <v>110.36799999999999</v>
      </c>
      <c r="BF1241">
        <v>6.0000000000000001E-3</v>
      </c>
      <c r="BG1241">
        <v>4.2690000000000001</v>
      </c>
      <c r="BI1241">
        <v>732.29499999999996</v>
      </c>
      <c r="BJ1241" s="14">
        <v>426.66666666666669</v>
      </c>
    </row>
    <row r="1242" spans="1:62" x14ac:dyDescent="0.35">
      <c r="A1242" s="2" t="s">
        <v>818</v>
      </c>
      <c r="B1242" s="31">
        <v>33953</v>
      </c>
      <c r="C1242" s="60"/>
      <c r="D1242" s="60"/>
      <c r="E1242" s="11"/>
      <c r="S1242">
        <v>7.4459999999999997</v>
      </c>
      <c r="T1242" s="24">
        <v>1045.1666666666665</v>
      </c>
      <c r="U1242" s="20">
        <v>182.66666666666669</v>
      </c>
      <c r="V1242">
        <v>1.4E-2</v>
      </c>
      <c r="W1242">
        <v>2.012</v>
      </c>
      <c r="X1242"/>
      <c r="AE1242" s="24">
        <v>0.78052128026889778</v>
      </c>
      <c r="AF1242" s="48"/>
      <c r="AL1242" s="22">
        <v>3.37</v>
      </c>
      <c r="AM1242">
        <v>2.4E-2</v>
      </c>
      <c r="AN1242">
        <v>1.722</v>
      </c>
      <c r="AO1242">
        <v>72.686999999999998</v>
      </c>
      <c r="BF1242">
        <v>5.0000000000000001E-3</v>
      </c>
      <c r="BG1242">
        <v>3.3460000000000001</v>
      </c>
      <c r="BI1242">
        <v>721.68499999999995</v>
      </c>
      <c r="BJ1242" s="14">
        <v>520</v>
      </c>
    </row>
    <row r="1243" spans="1:62" x14ac:dyDescent="0.35">
      <c r="A1243" s="2" t="s">
        <v>818</v>
      </c>
      <c r="B1243" s="31">
        <v>33959</v>
      </c>
      <c r="C1243" s="60"/>
      <c r="D1243" s="60"/>
      <c r="E1243" s="11"/>
      <c r="S1243">
        <v>10.143000000000001</v>
      </c>
      <c r="T1243" s="24">
        <v>1312.5833333333333</v>
      </c>
      <c r="U1243" s="20">
        <v>278.83333333333331</v>
      </c>
      <c r="V1243">
        <v>1.7000000000000001E-2</v>
      </c>
      <c r="W1243">
        <v>3.698</v>
      </c>
      <c r="X1243"/>
      <c r="AE1243" s="24">
        <v>0.73125706815560565</v>
      </c>
      <c r="AF1243" s="48"/>
      <c r="AL1243" s="22">
        <v>2.92</v>
      </c>
      <c r="AM1243">
        <v>2.3E-2</v>
      </c>
      <c r="AN1243">
        <v>2.0190000000000001</v>
      </c>
      <c r="AO1243">
        <v>88.093000000000004</v>
      </c>
      <c r="BF1243">
        <v>5.0000000000000001E-3</v>
      </c>
      <c r="BG1243">
        <v>3.867</v>
      </c>
      <c r="BI1243">
        <v>845.53899999999999</v>
      </c>
      <c r="BJ1243" s="14">
        <v>436.66666666666669</v>
      </c>
    </row>
    <row r="1244" spans="1:62" x14ac:dyDescent="0.35">
      <c r="A1244" s="2" t="s">
        <v>818</v>
      </c>
      <c r="B1244" s="31">
        <v>33967</v>
      </c>
      <c r="C1244" s="60"/>
      <c r="D1244" s="60"/>
      <c r="E1244" s="11"/>
      <c r="S1244">
        <v>8.9920000000000009</v>
      </c>
      <c r="T1244" s="24">
        <v>1233.1666666666667</v>
      </c>
      <c r="U1244" s="20">
        <v>357.8</v>
      </c>
      <c r="V1244">
        <v>1.4999999999999999E-2</v>
      </c>
      <c r="W1244">
        <v>4.2919999999999998</v>
      </c>
      <c r="X1244"/>
      <c r="AE1244" s="24">
        <v>0.7824877264651009</v>
      </c>
      <c r="AF1244" s="48"/>
      <c r="AL1244" s="22">
        <v>3.39</v>
      </c>
      <c r="AM1244">
        <v>2.1999999999999999E-2</v>
      </c>
      <c r="AN1244">
        <v>1.3919999999999999</v>
      </c>
      <c r="AO1244">
        <v>62.564999999999998</v>
      </c>
      <c r="BF1244">
        <v>4.0000000000000001E-3</v>
      </c>
      <c r="BG1244">
        <v>2.589</v>
      </c>
      <c r="BI1244">
        <v>742.50400000000002</v>
      </c>
      <c r="BJ1244" s="14">
        <v>481.66666666666669</v>
      </c>
    </row>
    <row r="1245" spans="1:62" x14ac:dyDescent="0.35">
      <c r="A1245" s="2" t="s">
        <v>818</v>
      </c>
      <c r="B1245" s="31">
        <v>33974</v>
      </c>
      <c r="C1245" s="60"/>
      <c r="D1245" s="60"/>
      <c r="E1245" s="11"/>
      <c r="S1245">
        <v>8.141</v>
      </c>
      <c r="T1245" s="24">
        <v>1139.0333333333333</v>
      </c>
      <c r="U1245" s="20">
        <v>393</v>
      </c>
      <c r="V1245">
        <v>1.4999999999999999E-2</v>
      </c>
      <c r="W1245">
        <v>4.7220000000000004</v>
      </c>
      <c r="X1245"/>
      <c r="AE1245" s="24">
        <v>0.69608280513742149</v>
      </c>
      <c r="AF1245" s="48"/>
      <c r="AL1245" s="22">
        <v>2.6466666666666665</v>
      </c>
      <c r="AM1245">
        <v>1.6E-2</v>
      </c>
      <c r="AN1245">
        <v>0.626</v>
      </c>
      <c r="AO1245">
        <v>35.792000000000002</v>
      </c>
      <c r="BF1245">
        <v>3.0000000000000001E-3</v>
      </c>
      <c r="BG1245">
        <v>2.004</v>
      </c>
      <c r="BI1245">
        <v>622.06600000000003</v>
      </c>
      <c r="BJ1245" s="14">
        <v>460</v>
      </c>
    </row>
    <row r="1246" spans="1:62" x14ac:dyDescent="0.35">
      <c r="A1246" s="2" t="s">
        <v>818</v>
      </c>
      <c r="B1246" s="31">
        <v>33981</v>
      </c>
      <c r="C1246" s="60"/>
      <c r="D1246" s="60"/>
      <c r="E1246" s="11"/>
      <c r="S1246">
        <v>9.6310000000000002</v>
      </c>
      <c r="T1246" s="24">
        <v>1293.45</v>
      </c>
      <c r="U1246" s="20">
        <v>533.16666666666663</v>
      </c>
      <c r="V1246">
        <v>1.6E-2</v>
      </c>
      <c r="W1246">
        <v>6.7949999999999999</v>
      </c>
      <c r="X1246"/>
      <c r="AE1246" s="24">
        <v>0.68729655574114634</v>
      </c>
      <c r="AF1246" s="48"/>
      <c r="AL1246" s="22">
        <v>2.5833333333333335</v>
      </c>
      <c r="AM1246">
        <v>2.1000000000000001E-2</v>
      </c>
      <c r="AN1246">
        <v>0.22600000000000001</v>
      </c>
      <c r="AO1246">
        <v>10.930999999999999</v>
      </c>
      <c r="BF1246">
        <v>3.0000000000000001E-3</v>
      </c>
      <c r="BG1246">
        <v>1.6910000000000001</v>
      </c>
      <c r="BI1246">
        <v>630.08199999999999</v>
      </c>
      <c r="BJ1246" s="14">
        <v>446.66666666666669</v>
      </c>
    </row>
    <row r="1247" spans="1:62" x14ac:dyDescent="0.35">
      <c r="A1247" s="2" t="s">
        <v>818</v>
      </c>
      <c r="B1247" s="31">
        <v>33988</v>
      </c>
      <c r="C1247" s="60"/>
      <c r="D1247" s="60"/>
      <c r="E1247" s="11"/>
      <c r="S1247">
        <v>8.9239999999999995</v>
      </c>
      <c r="T1247" s="24">
        <v>1288.3999999999999</v>
      </c>
      <c r="U1247" s="20">
        <v>608.16666666666663</v>
      </c>
      <c r="V1247">
        <v>1.2999999999999999E-2</v>
      </c>
      <c r="W1247">
        <v>6.3529999999999998</v>
      </c>
      <c r="X1247"/>
      <c r="AE1247" s="24"/>
      <c r="AF1247" s="48"/>
      <c r="AL1247" s="22"/>
      <c r="BF1247">
        <v>2E-3</v>
      </c>
      <c r="BG1247">
        <v>1.35</v>
      </c>
      <c r="BI1247">
        <v>561.53800000000001</v>
      </c>
      <c r="BJ1247" s="14">
        <v>450</v>
      </c>
    </row>
    <row r="1248" spans="1:62" x14ac:dyDescent="0.35">
      <c r="A1248" s="2" t="s">
        <v>818</v>
      </c>
      <c r="B1248" s="31">
        <v>33996</v>
      </c>
      <c r="C1248" s="60"/>
      <c r="D1248" s="60"/>
      <c r="E1248" s="11"/>
      <c r="S1248">
        <v>9.7759999999999998</v>
      </c>
      <c r="T1248" s="24">
        <v>1380.5333333333333</v>
      </c>
      <c r="U1248" s="20">
        <v>600.7833333333333</v>
      </c>
      <c r="V1248">
        <v>1.6E-2</v>
      </c>
      <c r="W1248">
        <v>7.5869999999999997</v>
      </c>
      <c r="X1248"/>
      <c r="AE1248" s="24"/>
      <c r="AF1248" s="48"/>
      <c r="AL1248" s="22"/>
      <c r="BF1248">
        <v>2E-3</v>
      </c>
      <c r="BG1248">
        <v>0.98299999999999998</v>
      </c>
      <c r="BI1248">
        <v>491.70100000000002</v>
      </c>
      <c r="BJ1248" s="14">
        <v>473.33333333333331</v>
      </c>
    </row>
    <row r="1249" spans="1:62" x14ac:dyDescent="0.35">
      <c r="A1249" s="2" t="s">
        <v>818</v>
      </c>
      <c r="B1249" s="31">
        <v>34003</v>
      </c>
      <c r="C1249" s="60"/>
      <c r="D1249" s="60"/>
      <c r="E1249" s="11"/>
      <c r="S1249">
        <v>12.282999999999999</v>
      </c>
      <c r="T1249" s="24">
        <v>1342.1567028170921</v>
      </c>
      <c r="U1249" s="20">
        <v>772.00518767364497</v>
      </c>
      <c r="V1249">
        <v>1.6E-2</v>
      </c>
      <c r="W1249">
        <v>9.5630000000000006</v>
      </c>
      <c r="X1249"/>
      <c r="Y1249" s="14">
        <v>3.33105E-2</v>
      </c>
      <c r="AA1249">
        <f>AC1249/Y1249</f>
        <v>18015.804511674556</v>
      </c>
      <c r="AC1249" s="14">
        <v>600.11545618613525</v>
      </c>
      <c r="AE1249" s="24"/>
      <c r="AF1249" s="48"/>
      <c r="AL1249" s="22"/>
      <c r="AS1249" t="s">
        <v>831</v>
      </c>
      <c r="BD1249" s="14">
        <v>171.88973148750972</v>
      </c>
      <c r="BE1249" s="14"/>
      <c r="BF1249">
        <v>2E-3</v>
      </c>
      <c r="BG1249">
        <v>1.1399999999999999</v>
      </c>
      <c r="BI1249">
        <v>570.15200000000004</v>
      </c>
      <c r="BJ1249" s="14">
        <v>445</v>
      </c>
    </row>
    <row r="1250" spans="1:62" x14ac:dyDescent="0.35">
      <c r="A1250" s="2" t="s">
        <v>247</v>
      </c>
      <c r="B1250" s="31">
        <v>33884</v>
      </c>
      <c r="C1250" s="60"/>
      <c r="D1250" s="60"/>
      <c r="E1250" s="11"/>
      <c r="T1250" s="23">
        <v>247.83333333333331</v>
      </c>
      <c r="U1250" s="19"/>
      <c r="X1250"/>
      <c r="AE1250" s="23">
        <v>0.56307774242555886</v>
      </c>
      <c r="AF1250" s="48"/>
      <c r="AL1250" s="21">
        <v>1.84</v>
      </c>
      <c r="BJ1250" s="14">
        <v>480.94559912405913</v>
      </c>
    </row>
    <row r="1251" spans="1:62" x14ac:dyDescent="0.35">
      <c r="A1251" s="2" t="s">
        <v>247</v>
      </c>
      <c r="B1251" s="31">
        <v>33897</v>
      </c>
      <c r="C1251" s="60"/>
      <c r="D1251" s="60"/>
      <c r="E1251" s="11"/>
      <c r="S1251">
        <v>5.2889999999999997</v>
      </c>
      <c r="T1251" s="24">
        <v>358</v>
      </c>
      <c r="U1251" s="20"/>
      <c r="X1251"/>
      <c r="AE1251" s="24">
        <v>0.67437211284143961</v>
      </c>
      <c r="AF1251" s="48"/>
      <c r="AL1251" s="22">
        <v>2.4933333333333332</v>
      </c>
      <c r="AM1251">
        <v>2.3E-2</v>
      </c>
      <c r="AN1251">
        <v>3.0830000000000002</v>
      </c>
      <c r="AO1251">
        <v>130.071</v>
      </c>
      <c r="BF1251">
        <v>0.01</v>
      </c>
      <c r="BG1251">
        <v>2.206</v>
      </c>
      <c r="BI1251">
        <v>227.87899999999999</v>
      </c>
      <c r="BJ1251" s="26">
        <v>853.33333333333337</v>
      </c>
    </row>
    <row r="1252" spans="1:62" x14ac:dyDescent="0.35">
      <c r="A1252" s="2" t="s">
        <v>247</v>
      </c>
      <c r="B1252" s="31">
        <v>33911</v>
      </c>
      <c r="C1252" s="60"/>
      <c r="D1252" s="60"/>
      <c r="E1252" s="11"/>
      <c r="S1252">
        <v>5.6319999999999997</v>
      </c>
      <c r="T1252" s="24">
        <v>533.29999999999995</v>
      </c>
      <c r="U1252" s="20"/>
      <c r="X1252"/>
      <c r="AE1252" s="24">
        <v>0.78346433268399296</v>
      </c>
      <c r="AF1252" s="48"/>
      <c r="AL1252" s="22">
        <v>3.4</v>
      </c>
      <c r="AM1252">
        <v>2.5999999999999999E-2</v>
      </c>
      <c r="AN1252">
        <v>3.0009999999999999</v>
      </c>
      <c r="AO1252">
        <v>117.227</v>
      </c>
      <c r="BF1252">
        <v>7.0000000000000001E-3</v>
      </c>
      <c r="BG1252">
        <v>2.6309999999999998</v>
      </c>
      <c r="BI1252">
        <v>365.23200000000003</v>
      </c>
      <c r="BJ1252" s="14">
        <v>755</v>
      </c>
    </row>
    <row r="1253" spans="1:62" x14ac:dyDescent="0.35">
      <c r="A1253" s="2" t="s">
        <v>247</v>
      </c>
      <c r="B1253" s="31">
        <v>33925</v>
      </c>
      <c r="C1253" s="60"/>
      <c r="D1253" s="60"/>
      <c r="E1253" s="11"/>
      <c r="S1253">
        <v>8.391</v>
      </c>
      <c r="T1253" s="24">
        <v>930.38333333333333</v>
      </c>
      <c r="U1253" s="20"/>
      <c r="X1253"/>
      <c r="AE1253" s="24">
        <v>0.83245444591397122</v>
      </c>
      <c r="AF1253" s="48"/>
      <c r="AL1253" s="22">
        <v>3.9699999999999998</v>
      </c>
      <c r="AM1253">
        <v>2.7E-2</v>
      </c>
      <c r="AN1253">
        <v>3.4340000000000002</v>
      </c>
      <c r="AO1253">
        <v>122.82299999999999</v>
      </c>
      <c r="BF1253">
        <v>7.0000000000000001E-3</v>
      </c>
      <c r="BG1253">
        <v>4.9569999999999999</v>
      </c>
      <c r="BI1253">
        <v>703.55899999999997</v>
      </c>
      <c r="BJ1253" s="14">
        <v>655</v>
      </c>
    </row>
    <row r="1254" spans="1:62" x14ac:dyDescent="0.35">
      <c r="A1254" s="2" t="s">
        <v>247</v>
      </c>
      <c r="B1254" s="31">
        <v>33932</v>
      </c>
      <c r="C1254" s="60"/>
      <c r="D1254" s="60"/>
      <c r="E1254" s="11"/>
      <c r="S1254">
        <v>8.4139999999999997</v>
      </c>
      <c r="T1254" s="24">
        <v>972</v>
      </c>
      <c r="U1254" s="20">
        <v>151.16666666666669</v>
      </c>
      <c r="V1254">
        <v>1.4999999999999999E-2</v>
      </c>
      <c r="W1254">
        <v>1.5169999999999999</v>
      </c>
      <c r="X1254"/>
      <c r="AE1254" s="24">
        <v>0.81165878729362828</v>
      </c>
      <c r="AF1254" s="48"/>
      <c r="AL1254" s="22">
        <v>3.71</v>
      </c>
      <c r="AM1254">
        <v>2.5999999999999999E-2</v>
      </c>
      <c r="AN1254">
        <v>3.0739999999999998</v>
      </c>
      <c r="AO1254">
        <v>113.37</v>
      </c>
      <c r="BF1254">
        <v>5.0000000000000001E-3</v>
      </c>
      <c r="BG1254">
        <v>3.2330000000000001</v>
      </c>
      <c r="BI1254">
        <v>627.63199999999995</v>
      </c>
      <c r="BJ1254" s="14">
        <v>485</v>
      </c>
    </row>
    <row r="1255" spans="1:62" x14ac:dyDescent="0.35">
      <c r="A1255" s="2" t="s">
        <v>247</v>
      </c>
      <c r="B1255" s="31">
        <v>33939</v>
      </c>
      <c r="C1255" s="60"/>
      <c r="D1255" s="60"/>
      <c r="E1255" s="11"/>
      <c r="S1255">
        <v>6.3250000000000002</v>
      </c>
      <c r="T1255" s="24">
        <v>945.61666666666667</v>
      </c>
      <c r="U1255" s="20">
        <v>115.33333333333333</v>
      </c>
      <c r="V1255">
        <v>1.4E-2</v>
      </c>
      <c r="W1255">
        <v>1.69</v>
      </c>
      <c r="X1255"/>
      <c r="AE1255" s="24">
        <v>0.77247610201041006</v>
      </c>
      <c r="AF1255" s="48"/>
      <c r="AL1255" s="22">
        <v>3.29</v>
      </c>
      <c r="AM1255">
        <v>2.1999999999999999E-2</v>
      </c>
      <c r="AN1255">
        <v>2.0190000000000001</v>
      </c>
      <c r="AO1255">
        <v>87.924999999999997</v>
      </c>
      <c r="BF1255">
        <v>4.0000000000000001E-3</v>
      </c>
      <c r="BG1255">
        <v>2.7280000000000002</v>
      </c>
      <c r="BI1255">
        <v>678.08699999999999</v>
      </c>
      <c r="BJ1255" s="14">
        <v>428.33333333333331</v>
      </c>
    </row>
    <row r="1256" spans="1:62" x14ac:dyDescent="0.35">
      <c r="A1256" s="2" t="s">
        <v>247</v>
      </c>
      <c r="B1256" s="31">
        <v>33946</v>
      </c>
      <c r="C1256" s="60"/>
      <c r="D1256" s="60"/>
      <c r="E1256" s="11"/>
      <c r="S1256">
        <v>7.3220000000000001</v>
      </c>
      <c r="T1256" s="24">
        <v>1087.1333333333334</v>
      </c>
      <c r="U1256" s="20">
        <v>214.16666666666666</v>
      </c>
      <c r="V1256">
        <v>1.4999999999999999E-2</v>
      </c>
      <c r="W1256">
        <v>2.1459999999999999</v>
      </c>
      <c r="X1256"/>
      <c r="AE1256" s="24">
        <v>0.74652751442315668</v>
      </c>
      <c r="AF1256" s="48"/>
      <c r="AL1256" s="22">
        <v>3.05</v>
      </c>
      <c r="AM1256">
        <v>2.1999999999999999E-2</v>
      </c>
      <c r="AN1256">
        <v>1.5329999999999999</v>
      </c>
      <c r="AO1256">
        <v>67.084000000000003</v>
      </c>
      <c r="BF1256">
        <v>4.0000000000000001E-3</v>
      </c>
      <c r="BG1256">
        <v>2.806</v>
      </c>
      <c r="BI1256">
        <v>705.48099999999999</v>
      </c>
      <c r="BJ1256" s="14">
        <v>383.33333333333331</v>
      </c>
    </row>
    <row r="1257" spans="1:62" x14ac:dyDescent="0.35">
      <c r="A1257" s="2" t="s">
        <v>247</v>
      </c>
      <c r="B1257" s="31">
        <v>33953</v>
      </c>
      <c r="C1257" s="60"/>
      <c r="D1257" s="60"/>
      <c r="E1257" s="11"/>
      <c r="S1257">
        <v>6.4050000000000002</v>
      </c>
      <c r="T1257" s="24">
        <v>1061.8333333333333</v>
      </c>
      <c r="U1257" s="20">
        <v>243</v>
      </c>
      <c r="V1257">
        <v>1.2E-2</v>
      </c>
      <c r="W1257">
        <v>2.0499999999999998</v>
      </c>
      <c r="X1257"/>
      <c r="AE1257" s="24">
        <v>0.71032625310265862</v>
      </c>
      <c r="AF1257" s="48"/>
      <c r="AL1257" s="22">
        <v>2.753333333333333</v>
      </c>
      <c r="AM1257">
        <v>2.1000000000000001E-2</v>
      </c>
      <c r="AN1257">
        <v>1.157</v>
      </c>
      <c r="AO1257">
        <v>51.207999999999998</v>
      </c>
      <c r="BF1257">
        <v>3.0000000000000001E-3</v>
      </c>
      <c r="BG1257">
        <v>2.2480000000000002</v>
      </c>
      <c r="BI1257">
        <v>667.37599999999998</v>
      </c>
      <c r="BJ1257" s="14">
        <v>448.33333333333331</v>
      </c>
    </row>
    <row r="1258" spans="1:62" x14ac:dyDescent="0.35">
      <c r="A1258" s="2" t="s">
        <v>247</v>
      </c>
      <c r="B1258" s="31">
        <v>33959</v>
      </c>
      <c r="C1258" s="60"/>
      <c r="D1258" s="60"/>
      <c r="E1258" s="11"/>
      <c r="S1258">
        <v>6.4080000000000004</v>
      </c>
      <c r="T1258" s="24">
        <v>1072.3833333333334</v>
      </c>
      <c r="U1258" s="20">
        <v>271.86666666666667</v>
      </c>
      <c r="V1258">
        <v>1.2999999999999999E-2</v>
      </c>
      <c r="W1258">
        <v>2.4460000000000002</v>
      </c>
      <c r="X1258"/>
      <c r="AE1258" s="24">
        <v>0.63777872608967134</v>
      </c>
      <c r="AF1258" s="48"/>
      <c r="AL1258" s="22">
        <v>2.2566666666666668</v>
      </c>
      <c r="AM1258">
        <v>1.7999999999999999E-2</v>
      </c>
      <c r="AN1258">
        <v>0.69299999999999995</v>
      </c>
      <c r="AO1258">
        <v>38.085000000000001</v>
      </c>
      <c r="BF1258">
        <v>3.0000000000000001E-3</v>
      </c>
      <c r="BG1258">
        <v>2.2069999999999999</v>
      </c>
      <c r="BI1258">
        <v>660.39499999999998</v>
      </c>
      <c r="BJ1258" s="14">
        <v>401.66666666666669</v>
      </c>
    </row>
    <row r="1259" spans="1:62" x14ac:dyDescent="0.35">
      <c r="A1259" s="2" t="s">
        <v>247</v>
      </c>
      <c r="B1259" s="31">
        <v>33967</v>
      </c>
      <c r="C1259" s="60"/>
      <c r="D1259" s="60"/>
      <c r="E1259" s="11"/>
      <c r="S1259">
        <v>6.2359999999999998</v>
      </c>
      <c r="T1259" s="24">
        <v>1003.8</v>
      </c>
      <c r="U1259" s="20">
        <v>353.5</v>
      </c>
      <c r="V1259">
        <v>1.2E-2</v>
      </c>
      <c r="W1259">
        <v>3.0150000000000001</v>
      </c>
      <c r="X1259"/>
      <c r="AE1259" s="24">
        <v>0.70060754269020331</v>
      </c>
      <c r="AF1259" s="48"/>
      <c r="AL1259" s="22">
        <v>2.6799999999999997</v>
      </c>
      <c r="AM1259">
        <v>0.02</v>
      </c>
      <c r="AN1259">
        <v>0.47599999999999998</v>
      </c>
      <c r="AO1259">
        <v>21.702999999999999</v>
      </c>
      <c r="BF1259">
        <v>3.0000000000000001E-3</v>
      </c>
      <c r="BG1259">
        <v>1.5229999999999999</v>
      </c>
      <c r="BI1259">
        <v>545.98199999999997</v>
      </c>
      <c r="BJ1259" s="14">
        <v>416.66666666666669</v>
      </c>
    </row>
    <row r="1260" spans="1:62" x14ac:dyDescent="0.35">
      <c r="A1260" s="2" t="s">
        <v>247</v>
      </c>
      <c r="B1260" s="31">
        <v>33974</v>
      </c>
      <c r="C1260" s="60"/>
      <c r="D1260" s="60"/>
      <c r="E1260" s="11"/>
      <c r="S1260">
        <v>6.6760000000000002</v>
      </c>
      <c r="T1260" s="24">
        <v>1142.2</v>
      </c>
      <c r="U1260" s="20">
        <v>400.83333333333331</v>
      </c>
      <c r="V1260">
        <v>1.2999999999999999E-2</v>
      </c>
      <c r="W1260">
        <v>3.6160000000000001</v>
      </c>
      <c r="X1260"/>
      <c r="AE1260" s="24">
        <v>0.55380535571372846</v>
      </c>
      <c r="AF1260" s="48"/>
      <c r="AL1260" s="22">
        <v>1.7933333333333334</v>
      </c>
      <c r="BF1260">
        <v>2E-3</v>
      </c>
      <c r="BG1260">
        <v>1.494</v>
      </c>
      <c r="BI1260">
        <v>606.84699999999998</v>
      </c>
      <c r="BJ1260" s="14">
        <v>390</v>
      </c>
    </row>
    <row r="1261" spans="1:62" x14ac:dyDescent="0.35">
      <c r="A1261" s="2" t="s">
        <v>247</v>
      </c>
      <c r="B1261" s="31">
        <v>33981</v>
      </c>
      <c r="C1261" s="60"/>
      <c r="D1261" s="60"/>
      <c r="E1261" s="11"/>
      <c r="S1261">
        <v>6.71</v>
      </c>
      <c r="T1261" s="24">
        <v>1057.8833333333332</v>
      </c>
      <c r="U1261" s="20">
        <v>441.33333333333331</v>
      </c>
      <c r="V1261">
        <v>1.2999999999999999E-2</v>
      </c>
      <c r="W1261">
        <v>3.9260000000000002</v>
      </c>
      <c r="X1261"/>
      <c r="AE1261" s="24">
        <v>0.6124847205006303</v>
      </c>
      <c r="AF1261" s="48"/>
      <c r="AL1261" s="22">
        <v>2.1066666666666665</v>
      </c>
      <c r="BF1261">
        <v>2E-3</v>
      </c>
      <c r="BG1261">
        <v>1.06</v>
      </c>
      <c r="BI1261">
        <v>504.61500000000001</v>
      </c>
      <c r="BJ1261" s="14">
        <v>453.33333333333331</v>
      </c>
    </row>
    <row r="1262" spans="1:62" x14ac:dyDescent="0.35">
      <c r="A1262" s="2" t="s">
        <v>247</v>
      </c>
      <c r="B1262" s="31">
        <v>33988</v>
      </c>
      <c r="C1262" s="60"/>
      <c r="D1262" s="60"/>
      <c r="E1262" s="11"/>
      <c r="S1262">
        <v>7.8739999999999997</v>
      </c>
      <c r="T1262" s="24">
        <v>1116.3833333333334</v>
      </c>
      <c r="U1262" s="20">
        <v>461.5</v>
      </c>
      <c r="V1262">
        <v>1.6E-2</v>
      </c>
      <c r="W1262">
        <v>5.0149999999999997</v>
      </c>
      <c r="X1262"/>
      <c r="AE1262" s="24"/>
      <c r="AF1262" s="48"/>
      <c r="AL1262" s="22"/>
      <c r="BF1262">
        <v>2E-3</v>
      </c>
      <c r="BG1262">
        <v>1.056</v>
      </c>
      <c r="BI1262">
        <v>507.07900000000001</v>
      </c>
      <c r="BJ1262" s="14">
        <v>366.66666666666669</v>
      </c>
    </row>
    <row r="1263" spans="1:62" x14ac:dyDescent="0.35">
      <c r="A1263" s="2" t="s">
        <v>247</v>
      </c>
      <c r="B1263" s="31">
        <v>33996</v>
      </c>
      <c r="C1263" s="60"/>
      <c r="D1263" s="60"/>
      <c r="E1263" s="11"/>
      <c r="T1263" s="24"/>
      <c r="U1263" s="20"/>
      <c r="X1263"/>
      <c r="AE1263" s="24"/>
      <c r="AF1263" s="48"/>
      <c r="AL1263" s="22"/>
      <c r="BJ1263" s="14">
        <v>390</v>
      </c>
    </row>
    <row r="1264" spans="1:62" x14ac:dyDescent="0.35">
      <c r="A1264" s="2" t="s">
        <v>247</v>
      </c>
      <c r="B1264" s="31">
        <v>34003</v>
      </c>
      <c r="C1264" s="60"/>
      <c r="D1264" s="60"/>
      <c r="E1264" s="11"/>
      <c r="S1264">
        <v>7.4880000000000004</v>
      </c>
      <c r="T1264" s="24">
        <v>940.46783269540254</v>
      </c>
      <c r="U1264" s="20">
        <v>443.8946163673665</v>
      </c>
      <c r="V1264">
        <v>1.6E-2</v>
      </c>
      <c r="W1264">
        <v>4.9059999999999997</v>
      </c>
      <c r="X1264"/>
      <c r="Y1264" s="14">
        <v>2.9765466666666667E-2</v>
      </c>
      <c r="AA1264">
        <f>AC1264/Y1264</f>
        <v>10323.365433064075</v>
      </c>
      <c r="AC1264" s="14">
        <v>307.2797896856876</v>
      </c>
      <c r="AE1264" s="24"/>
      <c r="AF1264" s="48"/>
      <c r="AL1264" s="22"/>
      <c r="AS1264" t="s">
        <v>831</v>
      </c>
      <c r="BD1264" s="14">
        <v>136.61482668167886</v>
      </c>
      <c r="BE1264" s="14"/>
      <c r="BF1264">
        <v>2E-3</v>
      </c>
      <c r="BG1264">
        <v>0.99299999999999999</v>
      </c>
      <c r="BI1264">
        <v>496.51</v>
      </c>
      <c r="BJ1264" s="14"/>
    </row>
    <row r="1265" spans="1:62" x14ac:dyDescent="0.35">
      <c r="A1265" s="2" t="s">
        <v>827</v>
      </c>
      <c r="B1265" s="31">
        <v>33884</v>
      </c>
      <c r="C1265" s="60"/>
      <c r="D1265" s="60"/>
      <c r="E1265" s="11"/>
      <c r="T1265" s="23">
        <v>301</v>
      </c>
      <c r="U1265" s="19"/>
      <c r="X1265"/>
      <c r="AE1265" s="23">
        <v>0.66646250794830686</v>
      </c>
      <c r="AF1265" s="48"/>
      <c r="AL1265" s="21">
        <v>2.44</v>
      </c>
      <c r="BJ1265" s="14">
        <v>503.28632106586105</v>
      </c>
    </row>
    <row r="1266" spans="1:62" x14ac:dyDescent="0.35">
      <c r="A1266" s="2" t="s">
        <v>827</v>
      </c>
      <c r="B1266" s="31">
        <v>33897</v>
      </c>
      <c r="C1266" s="60"/>
      <c r="D1266" s="60"/>
      <c r="E1266" s="11"/>
      <c r="S1266">
        <v>9.6880000000000006</v>
      </c>
      <c r="T1266" s="24">
        <v>358.9</v>
      </c>
      <c r="U1266" s="20"/>
      <c r="X1266"/>
      <c r="AE1266" s="24">
        <v>0.86068253093597302</v>
      </c>
      <c r="AF1266" s="48"/>
      <c r="AL1266" s="22">
        <v>4.38</v>
      </c>
      <c r="AM1266">
        <v>3.5999999999999997E-2</v>
      </c>
      <c r="AN1266">
        <v>5.718</v>
      </c>
      <c r="AO1266">
        <v>158.83500000000001</v>
      </c>
      <c r="BF1266">
        <v>0.02</v>
      </c>
      <c r="BG1266">
        <v>3.97</v>
      </c>
      <c r="BI1266">
        <v>200.399</v>
      </c>
      <c r="BJ1266" s="26">
        <v>1031.6666666666667</v>
      </c>
    </row>
    <row r="1267" spans="1:62" x14ac:dyDescent="0.35">
      <c r="A1267" s="2" t="s">
        <v>827</v>
      </c>
      <c r="B1267" s="31">
        <v>33911</v>
      </c>
      <c r="C1267" s="60"/>
      <c r="D1267" s="60"/>
      <c r="E1267" s="11"/>
      <c r="S1267">
        <v>13.414999999999999</v>
      </c>
      <c r="T1267" s="24">
        <v>697.0333333333333</v>
      </c>
      <c r="U1267" s="20"/>
      <c r="X1267"/>
      <c r="AE1267" s="24">
        <v>0.93755692891704601</v>
      </c>
      <c r="AF1267" s="48"/>
      <c r="AL1267" s="22">
        <v>6.1633333333333331</v>
      </c>
      <c r="AM1267">
        <v>3.3000000000000002E-2</v>
      </c>
      <c r="AN1267">
        <v>8.0220000000000002</v>
      </c>
      <c r="AO1267">
        <v>246.12100000000001</v>
      </c>
      <c r="BF1267">
        <v>1.4E-2</v>
      </c>
      <c r="BG1267">
        <v>5.3929999999999998</v>
      </c>
      <c r="BI1267">
        <v>388.86700000000002</v>
      </c>
      <c r="BJ1267" s="14">
        <v>830</v>
      </c>
    </row>
    <row r="1268" spans="1:62" x14ac:dyDescent="0.35">
      <c r="A1268" s="2" t="s">
        <v>827</v>
      </c>
      <c r="B1268" s="31">
        <v>33925</v>
      </c>
      <c r="C1268" s="60"/>
      <c r="D1268" s="60"/>
      <c r="E1268" s="11"/>
      <c r="S1268">
        <v>16.556999999999999</v>
      </c>
      <c r="T1268" s="24">
        <v>1439.4166666666667</v>
      </c>
      <c r="U1268" s="20"/>
      <c r="X1268"/>
      <c r="AE1268" s="24">
        <v>0.94503177566120744</v>
      </c>
      <c r="AF1268" s="48"/>
      <c r="AL1268" s="22">
        <v>6.4466666666666663</v>
      </c>
      <c r="AM1268">
        <v>3.1E-2</v>
      </c>
      <c r="AN1268">
        <v>7.9889999999999999</v>
      </c>
      <c r="AO1268">
        <v>256.93799999999999</v>
      </c>
      <c r="BF1268">
        <v>8.9999999999999993E-3</v>
      </c>
      <c r="BG1268">
        <v>8.5679999999999996</v>
      </c>
      <c r="BI1268">
        <v>964.44100000000003</v>
      </c>
      <c r="BJ1268" s="14">
        <v>768.33333333333337</v>
      </c>
    </row>
    <row r="1269" spans="1:62" x14ac:dyDescent="0.35">
      <c r="A1269" s="2" t="s">
        <v>827</v>
      </c>
      <c r="B1269" s="31">
        <v>33932</v>
      </c>
      <c r="C1269" s="60"/>
      <c r="D1269" s="60"/>
      <c r="E1269" s="11"/>
      <c r="S1269">
        <v>13.387</v>
      </c>
      <c r="T1269" s="24">
        <v>1318.8333333333333</v>
      </c>
      <c r="U1269" s="20">
        <v>186.83333333333331</v>
      </c>
      <c r="V1269">
        <v>1.9E-2</v>
      </c>
      <c r="W1269">
        <v>2.7040000000000002</v>
      </c>
      <c r="X1269"/>
      <c r="AE1269" s="24">
        <v>0.93329664316729333</v>
      </c>
      <c r="AF1269" s="48"/>
      <c r="AL1269" s="22">
        <v>6.0166666666666666</v>
      </c>
      <c r="AM1269">
        <v>2.9000000000000001E-2</v>
      </c>
      <c r="AN1269">
        <v>5.117</v>
      </c>
      <c r="AO1269">
        <v>176.10300000000001</v>
      </c>
      <c r="BF1269">
        <v>6.0000000000000001E-3</v>
      </c>
      <c r="BG1269">
        <v>5.2050000000000001</v>
      </c>
      <c r="BI1269">
        <v>826.61900000000003</v>
      </c>
      <c r="BJ1269" s="14">
        <v>773.33333333333337</v>
      </c>
    </row>
    <row r="1270" spans="1:62" x14ac:dyDescent="0.35">
      <c r="A1270" s="2" t="s">
        <v>827</v>
      </c>
      <c r="B1270" s="31">
        <v>33939</v>
      </c>
      <c r="C1270" s="60"/>
      <c r="D1270" s="60"/>
      <c r="E1270" s="11"/>
      <c r="S1270">
        <v>17.131</v>
      </c>
      <c r="T1270" s="24">
        <v>1728.6166666666666</v>
      </c>
      <c r="U1270" s="20">
        <v>269.66666666666669</v>
      </c>
      <c r="V1270">
        <v>1.7000000000000001E-2</v>
      </c>
      <c r="W1270">
        <v>3.4209999999999998</v>
      </c>
      <c r="X1270"/>
      <c r="AE1270" s="24">
        <v>0.91520341430283625</v>
      </c>
      <c r="AF1270" s="48"/>
      <c r="AL1270" s="22">
        <v>5.4833333333333334</v>
      </c>
      <c r="AM1270">
        <v>2.9000000000000001E-2</v>
      </c>
      <c r="AN1270">
        <v>6.4720000000000004</v>
      </c>
      <c r="AO1270">
        <v>222.53399999999999</v>
      </c>
      <c r="BF1270">
        <v>6.0000000000000001E-3</v>
      </c>
      <c r="BG1270">
        <v>6.7169999999999996</v>
      </c>
      <c r="BI1270">
        <v>1131.153</v>
      </c>
      <c r="BJ1270" s="14">
        <v>621.66666666666663</v>
      </c>
    </row>
    <row r="1271" spans="1:62" x14ac:dyDescent="0.35">
      <c r="A1271" s="2" t="s">
        <v>827</v>
      </c>
      <c r="B1271" s="31">
        <v>33946</v>
      </c>
      <c r="C1271" s="60"/>
      <c r="D1271" s="60"/>
      <c r="E1271" s="11"/>
      <c r="S1271">
        <v>14.59</v>
      </c>
      <c r="T1271" s="24">
        <v>1420.5</v>
      </c>
      <c r="U1271" s="20">
        <v>327.16666666666663</v>
      </c>
      <c r="V1271">
        <v>1.7000000000000001E-2</v>
      </c>
      <c r="W1271">
        <v>4.298</v>
      </c>
      <c r="X1271"/>
      <c r="AE1271" s="24">
        <v>0.9084619000067985</v>
      </c>
      <c r="AF1271" s="48"/>
      <c r="AL1271" s="22">
        <v>5.3133333333333335</v>
      </c>
      <c r="AM1271">
        <v>2.8000000000000001E-2</v>
      </c>
      <c r="AN1271">
        <v>4.3559999999999999</v>
      </c>
      <c r="AO1271">
        <v>154.785</v>
      </c>
      <c r="BF1271">
        <v>5.0000000000000001E-3</v>
      </c>
      <c r="BG1271">
        <v>5.3040000000000003</v>
      </c>
      <c r="BI1271">
        <v>990.30499999999995</v>
      </c>
      <c r="BJ1271" s="14">
        <v>613.33333333333337</v>
      </c>
    </row>
    <row r="1272" spans="1:62" x14ac:dyDescent="0.35">
      <c r="A1272" s="2" t="s">
        <v>827</v>
      </c>
      <c r="B1272" s="31">
        <v>33953</v>
      </c>
      <c r="C1272" s="60"/>
      <c r="D1272" s="60"/>
      <c r="E1272" s="11"/>
      <c r="S1272">
        <v>11.728999999999999</v>
      </c>
      <c r="T1272" s="24">
        <v>1628.8333333333333</v>
      </c>
      <c r="U1272" s="20">
        <v>402.5</v>
      </c>
      <c r="V1272">
        <v>1.6E-2</v>
      </c>
      <c r="W1272">
        <v>4.93</v>
      </c>
      <c r="X1272"/>
      <c r="AE1272" s="24">
        <v>0.86089135048575305</v>
      </c>
      <c r="AF1272" s="48"/>
      <c r="AL1272" s="22">
        <v>4.3833333333333337</v>
      </c>
      <c r="AM1272">
        <v>2.4E-2</v>
      </c>
      <c r="AN1272">
        <v>2.1789999999999998</v>
      </c>
      <c r="AO1272">
        <v>91.22</v>
      </c>
      <c r="BF1272">
        <v>4.0000000000000001E-3</v>
      </c>
      <c r="BG1272">
        <v>3.843</v>
      </c>
      <c r="BI1272">
        <v>1007.0359999999999</v>
      </c>
      <c r="BJ1272" s="14">
        <v>631.66666666666663</v>
      </c>
    </row>
    <row r="1273" spans="1:62" x14ac:dyDescent="0.35">
      <c r="A1273" s="2" t="s">
        <v>827</v>
      </c>
      <c r="B1273" s="31">
        <v>33959</v>
      </c>
      <c r="C1273" s="60"/>
      <c r="D1273" s="60"/>
      <c r="E1273" s="11"/>
      <c r="S1273">
        <v>16.53</v>
      </c>
      <c r="T1273" s="24">
        <v>1896.7666666666669</v>
      </c>
      <c r="U1273" s="20">
        <v>560.70000000000005</v>
      </c>
      <c r="V1273">
        <v>1.7000000000000001E-2</v>
      </c>
      <c r="W1273">
        <v>7.08</v>
      </c>
      <c r="X1273"/>
      <c r="AE1273" s="24">
        <v>0.80416836617303866</v>
      </c>
      <c r="AF1273" s="48"/>
      <c r="AL1273" s="22">
        <v>3.6233333333333331</v>
      </c>
      <c r="AM1273">
        <v>2.3E-2</v>
      </c>
      <c r="AN1273">
        <v>3.2810000000000001</v>
      </c>
      <c r="AO1273">
        <v>137.40799999999999</v>
      </c>
      <c r="BF1273">
        <v>5.0000000000000001E-3</v>
      </c>
      <c r="BG1273">
        <v>5.085</v>
      </c>
      <c r="BI1273">
        <v>1069.316</v>
      </c>
      <c r="BJ1273" s="14">
        <v>575</v>
      </c>
    </row>
    <row r="1274" spans="1:62" x14ac:dyDescent="0.35">
      <c r="A1274" s="2" t="s">
        <v>827</v>
      </c>
      <c r="B1274" s="31">
        <v>33967</v>
      </c>
      <c r="C1274" s="60"/>
      <c r="D1274" s="60"/>
      <c r="E1274" s="11"/>
      <c r="S1274">
        <v>12.348000000000001</v>
      </c>
      <c r="T1274" s="24">
        <v>1681.4333333333334</v>
      </c>
      <c r="U1274" s="20">
        <v>544.83333333333337</v>
      </c>
      <c r="V1274">
        <v>1.7000000000000001E-2</v>
      </c>
      <c r="W1274">
        <v>6.8659999999999997</v>
      </c>
      <c r="X1274"/>
      <c r="AE1274" s="24">
        <v>0.85317296241112461</v>
      </c>
      <c r="AF1274" s="48"/>
      <c r="AL1274" s="22">
        <v>4.2633333333333336</v>
      </c>
      <c r="AM1274">
        <v>1.7999999999999999E-2</v>
      </c>
      <c r="AN1274">
        <v>1.135</v>
      </c>
      <c r="AO1274">
        <v>59.418999999999997</v>
      </c>
      <c r="BF1274">
        <v>3.0000000000000001E-3</v>
      </c>
      <c r="BG1274">
        <v>3.294</v>
      </c>
      <c r="BI1274">
        <v>930.53399999999999</v>
      </c>
      <c r="BJ1274" s="14">
        <v>611.66666666666663</v>
      </c>
    </row>
    <row r="1275" spans="1:62" x14ac:dyDescent="0.35">
      <c r="A1275" s="2" t="s">
        <v>827</v>
      </c>
      <c r="B1275" s="31">
        <v>33974</v>
      </c>
      <c r="C1275" s="60"/>
      <c r="D1275" s="60"/>
      <c r="E1275" s="11"/>
      <c r="S1275">
        <v>13.779</v>
      </c>
      <c r="T1275" s="24">
        <v>1960.2</v>
      </c>
      <c r="U1275" s="20">
        <v>800.41666666666663</v>
      </c>
      <c r="V1275">
        <v>1.4999999999999999E-2</v>
      </c>
      <c r="W1275">
        <v>9.3520000000000003</v>
      </c>
      <c r="X1275"/>
      <c r="AE1275" s="24">
        <v>0.84102367703178316</v>
      </c>
      <c r="AF1275" s="48"/>
      <c r="AL1275" s="22">
        <v>4.0866666666666669</v>
      </c>
      <c r="AM1275">
        <v>0.02</v>
      </c>
      <c r="AN1275">
        <v>0.50700000000000001</v>
      </c>
      <c r="AO1275">
        <v>25.245000000000001</v>
      </c>
      <c r="BF1275">
        <v>3.0000000000000001E-3</v>
      </c>
      <c r="BG1275">
        <v>2.7120000000000002</v>
      </c>
      <c r="BI1275">
        <v>941.33799999999997</v>
      </c>
      <c r="BJ1275" s="14">
        <v>543.33333333333337</v>
      </c>
    </row>
    <row r="1276" spans="1:62" x14ac:dyDescent="0.35">
      <c r="A1276" s="2" t="s">
        <v>827</v>
      </c>
      <c r="B1276" s="31">
        <v>33981</v>
      </c>
      <c r="C1276" s="60"/>
      <c r="D1276" s="60"/>
      <c r="E1276" s="11"/>
      <c r="S1276">
        <v>14.202</v>
      </c>
      <c r="T1276" s="24">
        <v>1763</v>
      </c>
      <c r="U1276" s="20">
        <v>786.33333333333337</v>
      </c>
      <c r="V1276">
        <v>1.9E-2</v>
      </c>
      <c r="W1276">
        <v>11.176</v>
      </c>
      <c r="X1276"/>
      <c r="AE1276" s="24">
        <v>0.79850687151735866</v>
      </c>
      <c r="AF1276" s="48"/>
      <c r="AL1276" s="22">
        <v>3.5599999999999996</v>
      </c>
      <c r="BF1276">
        <v>2E-3</v>
      </c>
      <c r="BG1276">
        <v>1.5069999999999999</v>
      </c>
      <c r="BI1276">
        <v>735.74599999999998</v>
      </c>
      <c r="BJ1276" s="14">
        <v>623.33333333333337</v>
      </c>
    </row>
    <row r="1277" spans="1:62" x14ac:dyDescent="0.35">
      <c r="A1277" s="2" t="s">
        <v>827</v>
      </c>
      <c r="B1277" s="31">
        <v>33988</v>
      </c>
      <c r="C1277" s="60"/>
      <c r="D1277" s="60"/>
      <c r="E1277" s="11"/>
      <c r="S1277">
        <v>14.064</v>
      </c>
      <c r="T1277" s="24">
        <v>1780.5</v>
      </c>
      <c r="U1277" s="20">
        <v>848.33333333333337</v>
      </c>
      <c r="V1277">
        <v>1.7000000000000001E-2</v>
      </c>
      <c r="W1277">
        <v>10.755000000000001</v>
      </c>
      <c r="X1277"/>
      <c r="AE1277" s="24"/>
      <c r="AF1277" s="48"/>
      <c r="AL1277" s="22"/>
      <c r="BF1277">
        <v>2E-3</v>
      </c>
      <c r="BG1277">
        <v>1.67</v>
      </c>
      <c r="BI1277">
        <v>743.03200000000004</v>
      </c>
      <c r="BJ1277" s="14">
        <v>530</v>
      </c>
    </row>
    <row r="1278" spans="1:62" x14ac:dyDescent="0.35">
      <c r="A1278" s="2" t="s">
        <v>827</v>
      </c>
      <c r="B1278" s="31">
        <v>33996</v>
      </c>
      <c r="C1278" s="60"/>
      <c r="D1278" s="60"/>
      <c r="E1278" s="11"/>
      <c r="T1278" s="24"/>
      <c r="U1278" s="20"/>
      <c r="X1278"/>
      <c r="AE1278" s="24"/>
      <c r="AF1278" s="48"/>
      <c r="AL1278" s="22"/>
      <c r="BJ1278" s="14">
        <v>501.66666666666669</v>
      </c>
    </row>
    <row r="1279" spans="1:62" x14ac:dyDescent="0.35">
      <c r="A1279" s="2" t="s">
        <v>827</v>
      </c>
      <c r="B1279" s="31">
        <v>34003</v>
      </c>
      <c r="C1279" s="60"/>
      <c r="D1279" s="60"/>
      <c r="E1279" s="11"/>
      <c r="S1279">
        <v>15.98</v>
      </c>
      <c r="T1279" s="24">
        <v>1784.5202513063216</v>
      </c>
      <c r="U1279" s="20">
        <v>975.21336587042811</v>
      </c>
      <c r="V1279">
        <v>1.7000000000000001E-2</v>
      </c>
      <c r="W1279">
        <v>12.401999999999999</v>
      </c>
      <c r="X1279"/>
      <c r="Y1279" s="14">
        <v>3.3291533333333338E-2</v>
      </c>
      <c r="AA1279">
        <f>AC1279/Y1279</f>
        <v>22221.411674425122</v>
      </c>
      <c r="AC1279" s="14">
        <v>739.7848674728466</v>
      </c>
      <c r="AE1279" s="24"/>
      <c r="AF1279" s="48"/>
      <c r="AL1279" s="22"/>
      <c r="AS1279" t="s">
        <v>831</v>
      </c>
      <c r="BD1279" s="14">
        <v>235.42849839758165</v>
      </c>
      <c r="BE1279" s="14"/>
      <c r="BF1279">
        <v>2E-3</v>
      </c>
      <c r="BG1279">
        <v>1.8069999999999999</v>
      </c>
      <c r="BI1279">
        <v>809.32299999999998</v>
      </c>
      <c r="BJ1279" s="14"/>
    </row>
    <row r="1280" spans="1:62" x14ac:dyDescent="0.35">
      <c r="A1280" s="2" t="s">
        <v>823</v>
      </c>
      <c r="B1280" s="31">
        <v>33884</v>
      </c>
      <c r="C1280" s="60"/>
      <c r="D1280" s="60"/>
      <c r="E1280" s="11"/>
      <c r="T1280" s="23">
        <v>342</v>
      </c>
      <c r="U1280" s="19"/>
      <c r="X1280"/>
      <c r="AE1280" s="23">
        <v>0.76484255254257549</v>
      </c>
      <c r="AF1280" s="48"/>
      <c r="AL1280" s="21">
        <v>3.2166666666666668</v>
      </c>
      <c r="BJ1280" s="14">
        <v>602.41668425208172</v>
      </c>
    </row>
    <row r="1281" spans="1:62" x14ac:dyDescent="0.35">
      <c r="A1281" s="2" t="s">
        <v>823</v>
      </c>
      <c r="B1281" s="31">
        <v>33897</v>
      </c>
      <c r="C1281" s="60"/>
      <c r="D1281" s="60"/>
      <c r="E1281" s="11"/>
      <c r="S1281">
        <v>14.815</v>
      </c>
      <c r="T1281" s="24">
        <v>563.23333333333335</v>
      </c>
      <c r="U1281" s="20"/>
      <c r="X1281"/>
      <c r="AE1281" s="24">
        <v>0.91156610895951196</v>
      </c>
      <c r="AF1281" s="48"/>
      <c r="AL1281" s="22">
        <v>5.39</v>
      </c>
      <c r="AM1281">
        <v>3.7999999999999999E-2</v>
      </c>
      <c r="AN1281">
        <v>8.6140000000000008</v>
      </c>
      <c r="AO1281">
        <v>227.166</v>
      </c>
      <c r="BF1281">
        <v>1.7999999999999999E-2</v>
      </c>
      <c r="BG1281">
        <v>6.2009999999999996</v>
      </c>
      <c r="BI1281">
        <v>336</v>
      </c>
      <c r="BJ1281" s="26">
        <v>958.33333333333337</v>
      </c>
    </row>
    <row r="1282" spans="1:62" x14ac:dyDescent="0.35">
      <c r="A1282" s="2" t="s">
        <v>823</v>
      </c>
      <c r="B1282" s="31">
        <v>33911</v>
      </c>
      <c r="C1282" s="60"/>
      <c r="D1282" s="60"/>
      <c r="E1282" s="11"/>
      <c r="S1282">
        <v>21.172000000000001</v>
      </c>
      <c r="T1282" s="24">
        <v>1032.6666666666665</v>
      </c>
      <c r="U1282" s="20"/>
      <c r="X1282"/>
      <c r="AE1282" s="24">
        <v>0.95841434487882682</v>
      </c>
      <c r="AF1282" s="48"/>
      <c r="AL1282" s="22">
        <v>7.0666666666666673</v>
      </c>
      <c r="AM1282">
        <v>3.5000000000000003E-2</v>
      </c>
      <c r="AN1282">
        <v>12.396000000000001</v>
      </c>
      <c r="AO1282">
        <v>349.92700000000002</v>
      </c>
      <c r="BF1282">
        <v>1.4E-2</v>
      </c>
      <c r="BG1282">
        <v>8.7759999999999998</v>
      </c>
      <c r="BI1282">
        <v>631.03099999999995</v>
      </c>
      <c r="BJ1282" s="14">
        <v>826.66666666666663</v>
      </c>
    </row>
    <row r="1283" spans="1:62" x14ac:dyDescent="0.35">
      <c r="A1283" s="2" t="s">
        <v>823</v>
      </c>
      <c r="B1283" s="31">
        <v>33925</v>
      </c>
      <c r="C1283" s="60"/>
      <c r="D1283" s="60"/>
      <c r="E1283" s="11"/>
      <c r="S1283">
        <v>15.789</v>
      </c>
      <c r="T1283" s="24">
        <v>1161.2666666666667</v>
      </c>
      <c r="U1283" s="20"/>
      <c r="X1283"/>
      <c r="AE1283" s="24">
        <v>0.96442101057348073</v>
      </c>
      <c r="AF1283" s="48"/>
      <c r="AL1283" s="22">
        <v>7.4133333333333331</v>
      </c>
      <c r="AM1283">
        <v>3.1E-2</v>
      </c>
      <c r="AN1283">
        <v>8.0980000000000008</v>
      </c>
      <c r="AO1283">
        <v>254.15100000000001</v>
      </c>
      <c r="BF1283">
        <v>0.01</v>
      </c>
      <c r="BG1283">
        <v>7.6909999999999998</v>
      </c>
      <c r="BI1283">
        <v>737.83299999999997</v>
      </c>
      <c r="BJ1283" s="14">
        <v>833.33333333333337</v>
      </c>
    </row>
    <row r="1284" spans="1:62" x14ac:dyDescent="0.35">
      <c r="A1284" s="2" t="s">
        <v>823</v>
      </c>
      <c r="B1284" s="31">
        <v>33932</v>
      </c>
      <c r="C1284" s="60"/>
      <c r="D1284" s="60"/>
      <c r="E1284" s="11"/>
      <c r="S1284">
        <v>22.997</v>
      </c>
      <c r="T1284" s="24">
        <v>1564.8666666666666</v>
      </c>
      <c r="U1284" s="20">
        <v>225.16666666666666</v>
      </c>
      <c r="V1284">
        <v>0.02</v>
      </c>
      <c r="W1284">
        <v>3.5590000000000002</v>
      </c>
      <c r="X1284"/>
      <c r="AE1284" s="24">
        <v>0.9574680618757937</v>
      </c>
      <c r="AF1284" s="48"/>
      <c r="AL1284" s="22">
        <v>7.0166666666666666</v>
      </c>
      <c r="AM1284">
        <v>3.5000000000000003E-2</v>
      </c>
      <c r="AN1284">
        <v>10.268000000000001</v>
      </c>
      <c r="AO1284">
        <v>297.03100000000001</v>
      </c>
      <c r="BF1284">
        <v>0.01</v>
      </c>
      <c r="BG1284">
        <v>8.6059999999999999</v>
      </c>
      <c r="BI1284">
        <v>904.98699999999997</v>
      </c>
      <c r="BJ1284" s="14">
        <v>806.66666666666663</v>
      </c>
    </row>
    <row r="1285" spans="1:62" x14ac:dyDescent="0.35">
      <c r="A1285" s="2" t="s">
        <v>823</v>
      </c>
      <c r="B1285" s="31">
        <v>33939</v>
      </c>
      <c r="C1285" s="60"/>
      <c r="D1285" s="60"/>
      <c r="E1285" s="11"/>
      <c r="S1285">
        <v>19.815000000000001</v>
      </c>
      <c r="T1285" s="24">
        <v>1498.8500000000001</v>
      </c>
      <c r="U1285" s="20">
        <v>242</v>
      </c>
      <c r="V1285">
        <v>1.7000000000000001E-2</v>
      </c>
      <c r="W1285">
        <v>3.2890000000000001</v>
      </c>
      <c r="X1285"/>
      <c r="AE1285" s="24">
        <v>0.95233223997185446</v>
      </c>
      <c r="AF1285" s="48"/>
      <c r="AL1285" s="22">
        <v>6.7633333333333336</v>
      </c>
      <c r="AM1285">
        <v>3.4000000000000002E-2</v>
      </c>
      <c r="AN1285">
        <v>7.8620000000000001</v>
      </c>
      <c r="AO1285">
        <v>232.25899999999999</v>
      </c>
      <c r="BF1285">
        <v>8.9999999999999993E-3</v>
      </c>
      <c r="BG1285">
        <v>8.06</v>
      </c>
      <c r="BI1285">
        <v>899.50199999999995</v>
      </c>
      <c r="BJ1285" s="14">
        <v>685</v>
      </c>
    </row>
    <row r="1286" spans="1:62" x14ac:dyDescent="0.35">
      <c r="A1286" s="2" t="s">
        <v>823</v>
      </c>
      <c r="B1286" s="31">
        <v>33946</v>
      </c>
      <c r="C1286" s="60"/>
      <c r="D1286" s="60"/>
      <c r="E1286" s="11"/>
      <c r="S1286">
        <v>23.495000000000001</v>
      </c>
      <c r="T1286" s="24">
        <v>1915.5</v>
      </c>
      <c r="U1286" s="20">
        <v>390.66666666666669</v>
      </c>
      <c r="V1286">
        <v>1.7000000000000001E-2</v>
      </c>
      <c r="W1286">
        <v>5.4180000000000001</v>
      </c>
      <c r="X1286"/>
      <c r="AE1286" s="24">
        <v>0.93167639742545538</v>
      </c>
      <c r="AF1286" s="48"/>
      <c r="AL1286" s="22">
        <v>5.9633333333333338</v>
      </c>
      <c r="AM1286">
        <v>3.3000000000000002E-2</v>
      </c>
      <c r="AN1286">
        <v>7.4880000000000004</v>
      </c>
      <c r="AO1286">
        <v>227.99100000000001</v>
      </c>
      <c r="BF1286">
        <v>8.0000000000000002E-3</v>
      </c>
      <c r="BG1286">
        <v>9.6129999999999995</v>
      </c>
      <c r="BI1286">
        <v>1180.6400000000001</v>
      </c>
      <c r="BJ1286" s="14">
        <v>653.33333333333337</v>
      </c>
    </row>
    <row r="1287" spans="1:62" x14ac:dyDescent="0.35">
      <c r="A1287" s="2" t="s">
        <v>823</v>
      </c>
      <c r="B1287" s="31">
        <v>33953</v>
      </c>
      <c r="C1287" s="60"/>
      <c r="D1287" s="60"/>
      <c r="E1287" s="11"/>
      <c r="S1287">
        <v>21.254000000000001</v>
      </c>
      <c r="T1287" s="24">
        <v>1989.6666666666667</v>
      </c>
      <c r="U1287" s="20">
        <v>522</v>
      </c>
      <c r="V1287">
        <v>1.7999999999999999E-2</v>
      </c>
      <c r="W1287">
        <v>7.5570000000000004</v>
      </c>
      <c r="X1287"/>
      <c r="AE1287" s="24">
        <v>0.90995988628448599</v>
      </c>
      <c r="AF1287" s="48"/>
      <c r="AL1287" s="22">
        <v>5.3500000000000005</v>
      </c>
      <c r="AM1287">
        <v>3.1E-2</v>
      </c>
      <c r="AN1287">
        <v>4.8369999999999997</v>
      </c>
      <c r="AO1287">
        <v>156.196</v>
      </c>
      <c r="BF1287">
        <v>7.0000000000000001E-3</v>
      </c>
      <c r="BG1287">
        <v>7.5549999999999997</v>
      </c>
      <c r="BI1287">
        <v>1143.338</v>
      </c>
      <c r="BJ1287" s="14">
        <v>760</v>
      </c>
    </row>
    <row r="1288" spans="1:62" x14ac:dyDescent="0.35">
      <c r="A1288" s="2" t="s">
        <v>823</v>
      </c>
      <c r="B1288" s="31">
        <v>33959</v>
      </c>
      <c r="C1288" s="60"/>
      <c r="D1288" s="60"/>
      <c r="E1288" s="11"/>
      <c r="S1288">
        <v>24.893999999999998</v>
      </c>
      <c r="T1288" s="24">
        <v>2195.3000000000002</v>
      </c>
      <c r="U1288" s="20">
        <v>702.33333333333337</v>
      </c>
      <c r="V1288">
        <v>1.7999999999999999E-2</v>
      </c>
      <c r="W1288">
        <v>10.124000000000001</v>
      </c>
      <c r="X1288"/>
      <c r="AE1288" s="24">
        <v>0.87286426706796438</v>
      </c>
      <c r="AF1288" s="48"/>
      <c r="AL1288" s="22">
        <v>4.583333333333333</v>
      </c>
      <c r="AM1288">
        <v>2.9000000000000001E-2</v>
      </c>
      <c r="AN1288">
        <v>5.2560000000000002</v>
      </c>
      <c r="AO1288">
        <v>184.58199999999999</v>
      </c>
      <c r="BF1288">
        <v>7.0000000000000001E-3</v>
      </c>
      <c r="BG1288">
        <v>7.76</v>
      </c>
      <c r="BI1288">
        <v>1152.106</v>
      </c>
      <c r="BJ1288" s="14">
        <v>653.33333333333337</v>
      </c>
    </row>
    <row r="1289" spans="1:62" x14ac:dyDescent="0.35">
      <c r="A1289" s="2" t="s">
        <v>823</v>
      </c>
      <c r="B1289" s="31">
        <v>33967</v>
      </c>
      <c r="C1289" s="60"/>
      <c r="D1289" s="60"/>
      <c r="E1289" s="11"/>
      <c r="S1289">
        <v>20.45</v>
      </c>
      <c r="T1289" s="24">
        <v>1831.1833333333334</v>
      </c>
      <c r="U1289" s="20">
        <v>746.66666666666663</v>
      </c>
      <c r="V1289">
        <v>0.02</v>
      </c>
      <c r="W1289">
        <v>11.769</v>
      </c>
      <c r="X1289"/>
      <c r="AE1289" s="24">
        <v>0.91881298837777092</v>
      </c>
      <c r="AF1289" s="48"/>
      <c r="AL1289" s="22">
        <v>5.58</v>
      </c>
      <c r="AM1289">
        <v>2.5000000000000001E-2</v>
      </c>
      <c r="AN1289">
        <v>2.5790000000000002</v>
      </c>
      <c r="AO1289">
        <v>101.518</v>
      </c>
      <c r="BF1289">
        <v>5.0000000000000001E-3</v>
      </c>
      <c r="BG1289">
        <v>4.2359999999999998</v>
      </c>
      <c r="BI1289">
        <v>864.30399999999997</v>
      </c>
      <c r="BJ1289" s="14">
        <v>690</v>
      </c>
    </row>
    <row r="1290" spans="1:62" x14ac:dyDescent="0.35">
      <c r="A1290" s="2" t="s">
        <v>823</v>
      </c>
      <c r="B1290" s="31">
        <v>33974</v>
      </c>
      <c r="C1290" s="60"/>
      <c r="D1290" s="60"/>
      <c r="E1290" s="11"/>
      <c r="S1290">
        <v>23.609000000000002</v>
      </c>
      <c r="T1290" s="24">
        <v>2169.5666666666666</v>
      </c>
      <c r="U1290" s="20">
        <v>995</v>
      </c>
      <c r="V1290">
        <v>0.02</v>
      </c>
      <c r="W1290">
        <v>15.816000000000001</v>
      </c>
      <c r="X1290"/>
      <c r="AE1290" s="24">
        <v>0.85492435747511686</v>
      </c>
      <c r="AF1290" s="48"/>
      <c r="AL1290" s="22">
        <v>4.29</v>
      </c>
      <c r="AM1290">
        <v>0.02</v>
      </c>
      <c r="AN1290">
        <v>0.98499999999999999</v>
      </c>
      <c r="AO1290">
        <v>48.808</v>
      </c>
      <c r="BF1290">
        <v>5.0000000000000001E-3</v>
      </c>
      <c r="BG1290">
        <v>4.6500000000000004</v>
      </c>
      <c r="BI1290">
        <v>928.99099999999999</v>
      </c>
      <c r="BJ1290" s="14">
        <v>605</v>
      </c>
    </row>
    <row r="1291" spans="1:62" x14ac:dyDescent="0.35">
      <c r="A1291" s="2" t="s">
        <v>823</v>
      </c>
      <c r="B1291" s="31">
        <v>33981</v>
      </c>
      <c r="C1291" s="60"/>
      <c r="D1291" s="60"/>
      <c r="E1291" s="11"/>
      <c r="S1291">
        <v>23.16</v>
      </c>
      <c r="T1291" s="24">
        <v>2015.75</v>
      </c>
      <c r="U1291" s="20">
        <v>1009.3333333333334</v>
      </c>
      <c r="V1291">
        <v>2.1000000000000001E-2</v>
      </c>
      <c r="W1291">
        <v>16.994</v>
      </c>
      <c r="X1291"/>
      <c r="AE1291" s="24">
        <v>0.86840154496296607</v>
      </c>
      <c r="AF1291" s="48"/>
      <c r="AL1291" s="22">
        <v>4.5066666666666668</v>
      </c>
      <c r="AM1291">
        <v>2.5000000000000001E-2</v>
      </c>
      <c r="AN1291">
        <v>0.7</v>
      </c>
      <c r="AO1291">
        <v>27.577999999999999</v>
      </c>
      <c r="BF1291">
        <v>4.0000000000000001E-3</v>
      </c>
      <c r="BG1291">
        <v>3.41</v>
      </c>
      <c r="BI1291">
        <v>779.84199999999998</v>
      </c>
      <c r="BJ1291" s="14">
        <v>660</v>
      </c>
    </row>
    <row r="1292" spans="1:62" x14ac:dyDescent="0.35">
      <c r="A1292" s="2" t="s">
        <v>823</v>
      </c>
      <c r="B1292" s="31">
        <v>33988</v>
      </c>
      <c r="C1292" s="60"/>
      <c r="D1292" s="60"/>
      <c r="E1292" s="11"/>
      <c r="S1292">
        <v>25.65</v>
      </c>
      <c r="T1292" s="24">
        <v>2021.3666666666668</v>
      </c>
      <c r="U1292" s="20">
        <v>1078.1666666666667</v>
      </c>
      <c r="V1292">
        <v>2.4E-2</v>
      </c>
      <c r="W1292">
        <v>20.152999999999999</v>
      </c>
      <c r="X1292"/>
      <c r="AE1292" s="24"/>
      <c r="AF1292" s="48"/>
      <c r="AL1292" s="22"/>
      <c r="BF1292">
        <v>4.0000000000000001E-3</v>
      </c>
      <c r="BG1292">
        <v>2.802</v>
      </c>
      <c r="BI1292">
        <v>736.60799999999995</v>
      </c>
      <c r="BJ1292" s="14">
        <v>590</v>
      </c>
    </row>
    <row r="1293" spans="1:62" x14ac:dyDescent="0.35">
      <c r="A1293" s="2" t="s">
        <v>823</v>
      </c>
      <c r="B1293" s="31">
        <v>33996</v>
      </c>
      <c r="C1293" s="60"/>
      <c r="D1293" s="60"/>
      <c r="E1293" s="11"/>
      <c r="T1293" s="24"/>
      <c r="U1293" s="20"/>
      <c r="X1293"/>
      <c r="AE1293" s="24"/>
      <c r="AF1293" s="48"/>
      <c r="AL1293" s="22"/>
      <c r="BJ1293" s="14">
        <v>580</v>
      </c>
    </row>
    <row r="1294" spans="1:62" x14ac:dyDescent="0.35">
      <c r="A1294" s="2" t="s">
        <v>823</v>
      </c>
      <c r="B1294" s="31">
        <v>34003</v>
      </c>
      <c r="C1294" s="60"/>
      <c r="D1294" s="60"/>
      <c r="E1294" s="11"/>
      <c r="S1294">
        <v>26.372</v>
      </c>
      <c r="T1294" s="24">
        <v>1906.759650481436</v>
      </c>
      <c r="U1294" s="20">
        <v>1132.8944413046302</v>
      </c>
      <c r="V1294">
        <v>2.3E-2</v>
      </c>
      <c r="W1294">
        <v>20.475999999999999</v>
      </c>
      <c r="X1294"/>
      <c r="Y1294" s="14">
        <v>3.5361000000000004E-2</v>
      </c>
      <c r="AA1294">
        <f>AC1294/Y1294</f>
        <v>25407.08580654359</v>
      </c>
      <c r="AC1294" s="14">
        <v>898.41996120518797</v>
      </c>
      <c r="AE1294" s="24"/>
      <c r="AF1294" s="48"/>
      <c r="AL1294" s="22"/>
      <c r="AS1294" t="s">
        <v>831</v>
      </c>
      <c r="BD1294" s="14">
        <v>234.47448009944219</v>
      </c>
      <c r="BE1294" s="14"/>
      <c r="BF1294">
        <v>4.0000000000000001E-3</v>
      </c>
      <c r="BG1294">
        <v>3.09</v>
      </c>
      <c r="BI1294">
        <v>813.14499999999998</v>
      </c>
      <c r="BJ1294" s="14"/>
    </row>
    <row r="1295" spans="1:62" x14ac:dyDescent="0.35">
      <c r="A1295" s="2" t="s">
        <v>819</v>
      </c>
      <c r="B1295" s="31">
        <v>33884</v>
      </c>
      <c r="C1295" s="60"/>
      <c r="D1295" s="60"/>
      <c r="E1295" s="11"/>
      <c r="T1295" s="23">
        <v>341.66666666666669</v>
      </c>
      <c r="U1295" s="19"/>
      <c r="X1295"/>
      <c r="AE1295" s="23">
        <v>0.75364950976494238</v>
      </c>
      <c r="AF1295" s="48"/>
      <c r="AL1295" s="21">
        <v>3.1133333333333333</v>
      </c>
      <c r="BJ1295" s="14">
        <v>600.86056875876341</v>
      </c>
    </row>
    <row r="1296" spans="1:62" x14ac:dyDescent="0.35">
      <c r="A1296" s="2" t="s">
        <v>819</v>
      </c>
      <c r="B1296" s="31">
        <v>33897</v>
      </c>
      <c r="C1296" s="60"/>
      <c r="D1296" s="60"/>
      <c r="E1296" s="11"/>
      <c r="S1296">
        <v>7.4889999999999999</v>
      </c>
      <c r="T1296" s="24">
        <v>486.43333333333334</v>
      </c>
      <c r="U1296" s="20"/>
      <c r="X1296"/>
      <c r="AE1296" s="24">
        <v>0.85772592841348649</v>
      </c>
      <c r="AF1296" s="48"/>
      <c r="AL1296" s="22">
        <v>4.3333333333333339</v>
      </c>
      <c r="AM1296">
        <v>2.7E-2</v>
      </c>
      <c r="AN1296">
        <v>4.2089999999999996</v>
      </c>
      <c r="AO1296">
        <v>153.559</v>
      </c>
      <c r="BF1296">
        <v>0.01</v>
      </c>
      <c r="BG1296">
        <v>3.28</v>
      </c>
      <c r="BI1296">
        <v>332.84100000000001</v>
      </c>
      <c r="BJ1296" s="26">
        <v>1031.6666666666667</v>
      </c>
    </row>
    <row r="1297" spans="1:62" x14ac:dyDescent="0.35">
      <c r="A1297" s="2" t="s">
        <v>819</v>
      </c>
      <c r="B1297" s="31">
        <v>33911</v>
      </c>
      <c r="C1297" s="60"/>
      <c r="D1297" s="60"/>
      <c r="E1297" s="11"/>
      <c r="S1297">
        <v>8.6969999999999992</v>
      </c>
      <c r="T1297" s="24">
        <v>765.5</v>
      </c>
      <c r="U1297" s="20"/>
      <c r="X1297"/>
      <c r="AE1297" s="24">
        <v>0.91621489232535991</v>
      </c>
      <c r="AF1297" s="48"/>
      <c r="AL1297" s="22">
        <v>5.51</v>
      </c>
      <c r="AM1297">
        <v>2.7E-2</v>
      </c>
      <c r="AN1297">
        <v>4.9539999999999997</v>
      </c>
      <c r="AO1297">
        <v>181.321</v>
      </c>
      <c r="BF1297">
        <v>7.0000000000000001E-3</v>
      </c>
      <c r="BG1297">
        <v>3.7429999999999999</v>
      </c>
      <c r="BI1297">
        <v>509.125</v>
      </c>
      <c r="BJ1297" s="14">
        <v>768.33333333333337</v>
      </c>
    </row>
    <row r="1298" spans="1:62" x14ac:dyDescent="0.35">
      <c r="A1298" s="2" t="s">
        <v>819</v>
      </c>
      <c r="B1298" s="31">
        <v>33925</v>
      </c>
      <c r="C1298" s="60"/>
      <c r="D1298" s="60"/>
      <c r="E1298" s="11"/>
      <c r="S1298">
        <v>12.638</v>
      </c>
      <c r="T1298" s="24">
        <v>1359.3</v>
      </c>
      <c r="U1298" s="20"/>
      <c r="X1298"/>
      <c r="AE1298" s="24">
        <v>0.92863873044361389</v>
      </c>
      <c r="AF1298" s="48"/>
      <c r="AL1298" s="22">
        <v>5.8666666666666671</v>
      </c>
      <c r="AM1298">
        <v>2.8000000000000001E-2</v>
      </c>
      <c r="AN1298">
        <v>5.7690000000000001</v>
      </c>
      <c r="AO1298">
        <v>207.54</v>
      </c>
      <c r="BF1298">
        <v>7.0000000000000001E-3</v>
      </c>
      <c r="BG1298">
        <v>6.8689999999999998</v>
      </c>
      <c r="BI1298">
        <v>995.89</v>
      </c>
      <c r="BJ1298" s="14">
        <v>723.33333333333337</v>
      </c>
    </row>
    <row r="1299" spans="1:62" x14ac:dyDescent="0.35">
      <c r="A1299" s="2" t="s">
        <v>819</v>
      </c>
      <c r="B1299" s="31">
        <v>33932</v>
      </c>
      <c r="C1299" s="60"/>
      <c r="D1299" s="60"/>
      <c r="E1299" s="11"/>
      <c r="S1299">
        <v>10.342000000000001</v>
      </c>
      <c r="T1299" s="24">
        <v>1266.3333333333333</v>
      </c>
      <c r="U1299" s="20">
        <v>188.83333333333331</v>
      </c>
      <c r="V1299">
        <v>1.4999999999999999E-2</v>
      </c>
      <c r="W1299">
        <v>2.0289999999999999</v>
      </c>
      <c r="X1299"/>
      <c r="AE1299" s="24">
        <v>0.91049850948131994</v>
      </c>
      <c r="AF1299" s="48"/>
      <c r="AL1299" s="22">
        <v>5.3633333333333333</v>
      </c>
      <c r="AM1299">
        <v>2.5000000000000001E-2</v>
      </c>
      <c r="AN1299">
        <v>3.6349999999999998</v>
      </c>
      <c r="AO1299">
        <v>145.42500000000001</v>
      </c>
      <c r="BF1299">
        <v>5.0000000000000001E-3</v>
      </c>
      <c r="BG1299">
        <v>4.0069999999999997</v>
      </c>
      <c r="BI1299">
        <v>830.404</v>
      </c>
      <c r="BJ1299" s="14">
        <v>763.33333333333337</v>
      </c>
    </row>
    <row r="1300" spans="1:62" x14ac:dyDescent="0.35">
      <c r="A1300" s="2" t="s">
        <v>819</v>
      </c>
      <c r="B1300" s="31">
        <v>33939</v>
      </c>
      <c r="C1300" s="60"/>
      <c r="D1300" s="60"/>
      <c r="E1300" s="11"/>
      <c r="S1300">
        <v>9.2050000000000001</v>
      </c>
      <c r="T1300" s="24">
        <v>1291.8166666666666</v>
      </c>
      <c r="U1300" s="20">
        <v>203.66666666666669</v>
      </c>
      <c r="V1300">
        <v>1.4E-2</v>
      </c>
      <c r="W1300">
        <v>2.0449999999999999</v>
      </c>
      <c r="X1300"/>
      <c r="AE1300" s="24">
        <v>0.88774699700744697</v>
      </c>
      <c r="AF1300" s="48"/>
      <c r="AL1300" s="22">
        <v>4.8599999999999994</v>
      </c>
      <c r="AM1300">
        <v>2.3E-2</v>
      </c>
      <c r="AN1300">
        <v>2.7530000000000001</v>
      </c>
      <c r="AO1300">
        <v>120.89</v>
      </c>
      <c r="BF1300">
        <v>4.0000000000000001E-3</v>
      </c>
      <c r="BG1300">
        <v>3.6829999999999998</v>
      </c>
      <c r="BI1300">
        <v>882.04700000000003</v>
      </c>
      <c r="BJ1300" s="14">
        <v>498.33333333333331</v>
      </c>
    </row>
    <row r="1301" spans="1:62" x14ac:dyDescent="0.35">
      <c r="A1301" s="2" t="s">
        <v>819</v>
      </c>
      <c r="B1301" s="31">
        <v>33946</v>
      </c>
      <c r="C1301" s="60"/>
      <c r="D1301" s="60"/>
      <c r="E1301" s="11"/>
      <c r="S1301">
        <v>10.063000000000001</v>
      </c>
      <c r="T1301" s="24">
        <v>1250.1666666666665</v>
      </c>
      <c r="U1301" s="20">
        <v>291.83333333333331</v>
      </c>
      <c r="V1301">
        <v>1.4E-2</v>
      </c>
      <c r="W1301">
        <v>3.008</v>
      </c>
      <c r="X1301"/>
      <c r="AE1301" s="24">
        <v>0.86213771129481642</v>
      </c>
      <c r="AF1301" s="48"/>
      <c r="AL1301" s="22">
        <v>4.4033333333333333</v>
      </c>
      <c r="AM1301">
        <v>2.4E-2</v>
      </c>
      <c r="AN1301">
        <v>2.3340000000000001</v>
      </c>
      <c r="AO1301">
        <v>93.623000000000005</v>
      </c>
      <c r="BF1301">
        <v>5.0000000000000001E-3</v>
      </c>
      <c r="BG1301">
        <v>3.6850000000000001</v>
      </c>
      <c r="BI1301">
        <v>785.29300000000001</v>
      </c>
      <c r="BJ1301" s="14">
        <v>491.66666666666669</v>
      </c>
    </row>
    <row r="1302" spans="1:62" x14ac:dyDescent="0.35">
      <c r="A1302" s="2" t="s">
        <v>819</v>
      </c>
      <c r="B1302" s="31">
        <v>33953</v>
      </c>
      <c r="C1302" s="60"/>
      <c r="D1302" s="60"/>
      <c r="E1302" s="11"/>
      <c r="S1302">
        <v>8.3740000000000006</v>
      </c>
      <c r="T1302" s="24">
        <v>1409.5</v>
      </c>
      <c r="U1302" s="20">
        <v>328.66666666666669</v>
      </c>
      <c r="V1302">
        <v>1.2E-2</v>
      </c>
      <c r="W1302">
        <v>2.972</v>
      </c>
      <c r="X1302"/>
      <c r="AE1302" s="24">
        <v>0.81584914626185179</v>
      </c>
      <c r="AF1302" s="48"/>
      <c r="AL1302" s="22">
        <v>3.7600000000000002</v>
      </c>
      <c r="AM1302">
        <v>1.7999999999999999E-2</v>
      </c>
      <c r="AN1302">
        <v>0.90500000000000003</v>
      </c>
      <c r="AO1302">
        <v>42.945</v>
      </c>
      <c r="BF1302">
        <v>4.0000000000000001E-3</v>
      </c>
      <c r="BG1302">
        <v>3.33</v>
      </c>
      <c r="BI1302">
        <v>883.07</v>
      </c>
      <c r="BJ1302" s="14">
        <v>526.66666666666663</v>
      </c>
    </row>
    <row r="1303" spans="1:62" x14ac:dyDescent="0.35">
      <c r="A1303" s="2" t="s">
        <v>819</v>
      </c>
      <c r="B1303" s="31">
        <v>33959</v>
      </c>
      <c r="C1303" s="60"/>
      <c r="D1303" s="60"/>
      <c r="E1303" s="11"/>
      <c r="S1303">
        <v>9.7789999999999999</v>
      </c>
      <c r="T1303" s="24">
        <v>1504.5</v>
      </c>
      <c r="U1303" s="20">
        <v>394.5</v>
      </c>
      <c r="V1303">
        <v>1.2999999999999999E-2</v>
      </c>
      <c r="W1303">
        <v>3.8740000000000001</v>
      </c>
      <c r="X1303"/>
      <c r="AE1303" s="24">
        <v>0.74114830824555211</v>
      </c>
      <c r="AF1303" s="48"/>
      <c r="AL1303" s="22">
        <v>3.0033333333333334</v>
      </c>
      <c r="AM1303">
        <v>1.9E-2</v>
      </c>
      <c r="AN1303">
        <v>1.21</v>
      </c>
      <c r="AO1303">
        <v>59.283000000000001</v>
      </c>
      <c r="BF1303">
        <v>4.0000000000000001E-3</v>
      </c>
      <c r="BG1303">
        <v>3.2949999999999999</v>
      </c>
      <c r="BI1303">
        <v>903.96100000000001</v>
      </c>
      <c r="BJ1303" s="14">
        <v>558.33333333333337</v>
      </c>
    </row>
    <row r="1304" spans="1:62" x14ac:dyDescent="0.35">
      <c r="A1304" s="2" t="s">
        <v>819</v>
      </c>
      <c r="B1304" s="31">
        <v>33967</v>
      </c>
      <c r="C1304" s="60"/>
      <c r="D1304" s="60"/>
      <c r="E1304" s="11"/>
      <c r="S1304">
        <v>8.7140000000000004</v>
      </c>
      <c r="T1304" s="24">
        <v>1593.85</v>
      </c>
      <c r="U1304" s="20">
        <v>572</v>
      </c>
      <c r="V1304">
        <v>1.4E-2</v>
      </c>
      <c r="W1304">
        <v>4.1120000000000001</v>
      </c>
      <c r="X1304"/>
      <c r="AE1304" s="24">
        <v>0.8283847111440612</v>
      </c>
      <c r="AF1304" s="48"/>
      <c r="AL1304" s="22">
        <v>3.9166666666666665</v>
      </c>
      <c r="AM1304">
        <v>0.02</v>
      </c>
      <c r="AN1304">
        <v>1.0449999999999999</v>
      </c>
      <c r="AO1304">
        <v>51.723999999999997</v>
      </c>
      <c r="BF1304">
        <v>3.0000000000000001E-3</v>
      </c>
      <c r="BG1304">
        <v>2.4660000000000002</v>
      </c>
      <c r="BI1304">
        <v>851.48</v>
      </c>
      <c r="BJ1304" s="14">
        <v>551.66666666666663</v>
      </c>
    </row>
    <row r="1305" spans="1:62" x14ac:dyDescent="0.35">
      <c r="A1305" s="2" t="s">
        <v>819</v>
      </c>
      <c r="B1305" s="31">
        <v>33974</v>
      </c>
      <c r="C1305" s="60"/>
      <c r="D1305" s="60"/>
      <c r="E1305" s="11"/>
      <c r="S1305">
        <v>8.7929999999999993</v>
      </c>
      <c r="T1305" s="24">
        <v>1623.8166666666666</v>
      </c>
      <c r="U1305" s="20">
        <v>616.5</v>
      </c>
      <c r="V1305">
        <v>1.2999999999999999E-2</v>
      </c>
      <c r="W1305">
        <v>4.1870000000000003</v>
      </c>
      <c r="X1305"/>
      <c r="AE1305" s="24">
        <v>0.73125706815560565</v>
      </c>
      <c r="AF1305" s="48"/>
      <c r="AL1305" s="22">
        <v>2.92</v>
      </c>
      <c r="AM1305">
        <v>1.7000000000000001E-2</v>
      </c>
      <c r="AN1305">
        <v>0.94599999999999995</v>
      </c>
      <c r="AO1305">
        <v>52.201999999999998</v>
      </c>
      <c r="BF1305">
        <v>3.0000000000000001E-3</v>
      </c>
      <c r="BG1305">
        <v>2.3780000000000001</v>
      </c>
      <c r="BI1305">
        <v>798.33699999999999</v>
      </c>
      <c r="BJ1305" s="14">
        <v>626.66666666666663</v>
      </c>
    </row>
    <row r="1306" spans="1:62" x14ac:dyDescent="0.35">
      <c r="A1306" s="2" t="s">
        <v>819</v>
      </c>
      <c r="B1306" s="31">
        <v>33981</v>
      </c>
      <c r="C1306" s="60"/>
      <c r="D1306" s="60"/>
      <c r="E1306" s="11"/>
      <c r="S1306">
        <v>10.829000000000001</v>
      </c>
      <c r="T1306" s="24">
        <v>1728.4666666666667</v>
      </c>
      <c r="U1306" s="20">
        <v>688.66666666666674</v>
      </c>
      <c r="V1306">
        <v>1.2999999999999999E-2</v>
      </c>
      <c r="W1306">
        <v>6.484</v>
      </c>
      <c r="X1306"/>
      <c r="AE1306" s="24">
        <v>0.74037058717196902</v>
      </c>
      <c r="AF1306" s="48"/>
      <c r="AL1306" s="22">
        <v>2.9966666666666666</v>
      </c>
      <c r="BF1306">
        <v>2E-3</v>
      </c>
      <c r="BG1306">
        <v>1.899</v>
      </c>
      <c r="BI1306">
        <v>805.90499999999997</v>
      </c>
      <c r="BJ1306" s="14">
        <v>580</v>
      </c>
    </row>
    <row r="1307" spans="1:62" x14ac:dyDescent="0.35">
      <c r="A1307" s="2" t="s">
        <v>819</v>
      </c>
      <c r="B1307" s="31">
        <v>33988</v>
      </c>
      <c r="C1307" s="60"/>
      <c r="D1307" s="60"/>
      <c r="E1307" s="11"/>
      <c r="S1307">
        <v>11.436999999999999</v>
      </c>
      <c r="T1307" s="24">
        <v>1546.4833333333333</v>
      </c>
      <c r="U1307" s="20">
        <v>674</v>
      </c>
      <c r="V1307">
        <v>1.4999999999999999E-2</v>
      </c>
      <c r="W1307">
        <v>7.3040000000000003</v>
      </c>
      <c r="X1307"/>
      <c r="AE1307" s="24"/>
      <c r="AF1307" s="48"/>
      <c r="AL1307" s="22"/>
      <c r="BF1307">
        <v>2E-3</v>
      </c>
      <c r="BG1307">
        <v>1.74</v>
      </c>
      <c r="BI1307">
        <v>716.31799999999998</v>
      </c>
      <c r="BJ1307" s="14">
        <v>571.66666666666663</v>
      </c>
    </row>
    <row r="1308" spans="1:62" x14ac:dyDescent="0.35">
      <c r="A1308" s="2" t="s">
        <v>819</v>
      </c>
      <c r="B1308" s="31">
        <v>33996</v>
      </c>
      <c r="C1308" s="60"/>
      <c r="D1308" s="60"/>
      <c r="E1308" s="11"/>
      <c r="T1308" s="24"/>
      <c r="U1308" s="20"/>
      <c r="X1308"/>
      <c r="AE1308" s="24"/>
      <c r="AF1308" s="48"/>
      <c r="AL1308" s="22"/>
      <c r="BJ1308" s="14">
        <v>536.66666666666663</v>
      </c>
    </row>
    <row r="1309" spans="1:62" x14ac:dyDescent="0.35">
      <c r="A1309" s="2" t="s">
        <v>819</v>
      </c>
      <c r="B1309" s="31">
        <v>34003</v>
      </c>
      <c r="C1309" s="60"/>
      <c r="D1309" s="60"/>
      <c r="E1309" s="11"/>
      <c r="S1309">
        <v>14.973000000000001</v>
      </c>
      <c r="T1309" s="24">
        <v>1711.8006190445362</v>
      </c>
      <c r="U1309" s="20">
        <v>905.3583154522621</v>
      </c>
      <c r="V1309">
        <v>1.4999999999999999E-2</v>
      </c>
      <c r="W1309">
        <v>9.8070000000000004</v>
      </c>
      <c r="X1309"/>
      <c r="Y1309" s="14">
        <v>3.1951300000000002E-2</v>
      </c>
      <c r="AA1309">
        <f>AC1309/Y1309</f>
        <v>20865.550870504274</v>
      </c>
      <c r="AC1309" s="14">
        <v>666.68147552874325</v>
      </c>
      <c r="AE1309" s="24"/>
      <c r="AF1309" s="48"/>
      <c r="AL1309" s="22"/>
      <c r="AS1309" t="s">
        <v>831</v>
      </c>
      <c r="BD1309" s="14">
        <v>238.67683992351877</v>
      </c>
      <c r="BE1309" s="14"/>
      <c r="BF1309">
        <v>2E-3</v>
      </c>
      <c r="BG1309">
        <v>1.9350000000000001</v>
      </c>
      <c r="BI1309">
        <v>806.32500000000005</v>
      </c>
      <c r="BJ1309" s="14"/>
    </row>
    <row r="1310" spans="1:62" x14ac:dyDescent="0.35">
      <c r="A1310" s="2" t="s">
        <v>248</v>
      </c>
      <c r="B1310" s="31">
        <v>33884</v>
      </c>
      <c r="C1310" s="60"/>
      <c r="D1310" s="60"/>
      <c r="E1310" s="11"/>
      <c r="T1310" s="23">
        <v>180.45</v>
      </c>
      <c r="U1310" s="19"/>
      <c r="X1310"/>
      <c r="AE1310" s="23">
        <v>0.46259323796033636</v>
      </c>
      <c r="AF1310" s="48"/>
      <c r="AL1310" s="21">
        <v>1.38</v>
      </c>
      <c r="AO1310">
        <v>73.507999999999996</v>
      </c>
      <c r="BI1310">
        <v>106.959</v>
      </c>
      <c r="BJ1310" s="14">
        <v>661.83147087758834</v>
      </c>
    </row>
    <row r="1311" spans="1:62" x14ac:dyDescent="0.35">
      <c r="A1311" s="2" t="s">
        <v>248</v>
      </c>
      <c r="B1311" s="31">
        <v>33897</v>
      </c>
      <c r="C1311" s="60"/>
      <c r="D1311" s="60"/>
      <c r="E1311" s="11"/>
      <c r="S1311">
        <v>4.306</v>
      </c>
      <c r="T1311" s="24">
        <v>290.45</v>
      </c>
      <c r="U1311" s="20"/>
      <c r="X1311"/>
      <c r="AE1311" s="24">
        <v>0.60662817704197791</v>
      </c>
      <c r="AF1311" s="48"/>
      <c r="AL1311" s="22">
        <v>2.0733333333333333</v>
      </c>
      <c r="AM1311">
        <v>2.1000000000000001E-2</v>
      </c>
      <c r="AN1311">
        <v>2.2029999999999998</v>
      </c>
      <c r="AO1311">
        <v>103.889</v>
      </c>
      <c r="BF1311">
        <v>1.0999999999999999E-2</v>
      </c>
      <c r="BG1311">
        <v>2.1030000000000002</v>
      </c>
      <c r="BI1311">
        <v>186.577</v>
      </c>
      <c r="BJ1311" s="26">
        <v>733.33333333333337</v>
      </c>
    </row>
    <row r="1312" spans="1:62" x14ac:dyDescent="0.35">
      <c r="A1312" s="2" t="s">
        <v>248</v>
      </c>
      <c r="B1312" s="31">
        <v>33911</v>
      </c>
      <c r="C1312" s="60"/>
      <c r="D1312" s="60"/>
      <c r="E1312" s="11"/>
      <c r="S1312">
        <v>4.835</v>
      </c>
      <c r="T1312" s="24">
        <v>515.23333333333335</v>
      </c>
      <c r="U1312" s="20"/>
      <c r="X1312"/>
      <c r="AE1312" s="24">
        <v>0.69148968493363527</v>
      </c>
      <c r="AF1312" s="48"/>
      <c r="AL1312" s="22">
        <v>2.6133333333333333</v>
      </c>
      <c r="AM1312">
        <v>2.5999999999999999E-2</v>
      </c>
      <c r="AN1312">
        <v>2.3980000000000001</v>
      </c>
      <c r="AO1312">
        <v>92.649000000000001</v>
      </c>
      <c r="BF1312">
        <v>7.0000000000000001E-3</v>
      </c>
      <c r="BG1312">
        <v>2.4369999999999998</v>
      </c>
      <c r="BI1312">
        <v>345.73399999999998</v>
      </c>
      <c r="BJ1312" s="14">
        <v>716.66666666666663</v>
      </c>
    </row>
    <row r="1313" spans="1:62" x14ac:dyDescent="0.35">
      <c r="A1313" s="2" t="s">
        <v>248</v>
      </c>
      <c r="B1313" s="31">
        <v>33925</v>
      </c>
      <c r="C1313" s="60"/>
      <c r="D1313" s="60"/>
      <c r="E1313" s="11"/>
      <c r="S1313">
        <v>4.8970000000000002</v>
      </c>
      <c r="T1313" s="24">
        <v>811.7833333333333</v>
      </c>
      <c r="U1313" s="20"/>
      <c r="X1313"/>
      <c r="AE1313" s="24">
        <v>0.76236039079994278</v>
      </c>
      <c r="AF1313" s="48"/>
      <c r="AL1313" s="22">
        <v>3.1933333333333334</v>
      </c>
      <c r="AM1313">
        <v>2.3E-2</v>
      </c>
      <c r="AN1313">
        <v>1.8160000000000001</v>
      </c>
      <c r="AO1313">
        <v>77.944000000000003</v>
      </c>
      <c r="BF1313">
        <v>6.0000000000000001E-3</v>
      </c>
      <c r="BG1313">
        <v>3.081</v>
      </c>
      <c r="BI1313">
        <v>517.33199999999999</v>
      </c>
      <c r="BJ1313" s="14">
        <v>610</v>
      </c>
    </row>
    <row r="1314" spans="1:62" x14ac:dyDescent="0.35">
      <c r="A1314" s="2" t="s">
        <v>248</v>
      </c>
      <c r="B1314" s="31">
        <v>33932</v>
      </c>
      <c r="C1314" s="60"/>
      <c r="D1314" s="60"/>
      <c r="E1314" s="11"/>
      <c r="S1314">
        <v>4.7779999999999996</v>
      </c>
      <c r="T1314" s="24">
        <v>752</v>
      </c>
      <c r="U1314" s="20">
        <v>104.66666666666667</v>
      </c>
      <c r="V1314">
        <v>1.2999999999999999E-2</v>
      </c>
      <c r="W1314">
        <v>0.98699999999999999</v>
      </c>
      <c r="X1314"/>
      <c r="AE1314" s="24">
        <v>0.74804379594321568</v>
      </c>
      <c r="AF1314" s="48"/>
      <c r="AL1314" s="22">
        <v>3.0633333333333335</v>
      </c>
      <c r="AM1314">
        <v>2.1999999999999999E-2</v>
      </c>
      <c r="AN1314">
        <v>1.3660000000000001</v>
      </c>
      <c r="AO1314">
        <v>61.164000000000001</v>
      </c>
      <c r="BF1314">
        <v>4.0000000000000001E-3</v>
      </c>
      <c r="BG1314">
        <v>2.073</v>
      </c>
      <c r="BI1314">
        <v>494.80599999999998</v>
      </c>
      <c r="BJ1314" s="14">
        <v>446.66666666666669</v>
      </c>
    </row>
    <row r="1315" spans="1:62" x14ac:dyDescent="0.35">
      <c r="A1315" s="2" t="s">
        <v>248</v>
      </c>
      <c r="B1315" s="31">
        <v>33939</v>
      </c>
      <c r="C1315" s="60"/>
      <c r="D1315" s="60"/>
      <c r="E1315" s="11"/>
      <c r="S1315">
        <v>5.6319999999999997</v>
      </c>
      <c r="T1315" s="24">
        <v>954.08333333333326</v>
      </c>
      <c r="U1315" s="20">
        <v>145.5</v>
      </c>
      <c r="V1315">
        <v>1.4E-2</v>
      </c>
      <c r="W1315">
        <v>1.464</v>
      </c>
      <c r="X1315"/>
      <c r="AE1315" s="24">
        <v>0.69102657221332908</v>
      </c>
      <c r="AF1315" s="48"/>
      <c r="AL1315" s="22">
        <v>2.61</v>
      </c>
      <c r="AM1315">
        <v>0.02</v>
      </c>
      <c r="AN1315">
        <v>1.0740000000000001</v>
      </c>
      <c r="AO1315">
        <v>54.177999999999997</v>
      </c>
      <c r="BF1315">
        <v>4.0000000000000001E-3</v>
      </c>
      <c r="BG1315">
        <v>2.605</v>
      </c>
      <c r="BI1315">
        <v>659.86500000000001</v>
      </c>
      <c r="BJ1315" s="14">
        <v>370</v>
      </c>
    </row>
    <row r="1316" spans="1:62" x14ac:dyDescent="0.35">
      <c r="A1316" s="2" t="s">
        <v>248</v>
      </c>
      <c r="B1316" s="31">
        <v>33946</v>
      </c>
      <c r="C1316" s="60"/>
      <c r="D1316" s="60"/>
      <c r="E1316" s="11"/>
      <c r="S1316">
        <v>6.22</v>
      </c>
      <c r="T1316" s="24">
        <v>997.36666666666656</v>
      </c>
      <c r="U1316" s="20">
        <v>216.16666666666669</v>
      </c>
      <c r="V1316">
        <v>1.4999999999999999E-2</v>
      </c>
      <c r="W1316">
        <v>2.2170000000000001</v>
      </c>
      <c r="X1316"/>
      <c r="AE1316" s="24">
        <v>0.65938415806893402</v>
      </c>
      <c r="AF1316" s="48"/>
      <c r="AL1316" s="22">
        <v>2.3933333333333335</v>
      </c>
      <c r="AM1316">
        <v>0.02</v>
      </c>
      <c r="AN1316">
        <v>1.0549999999999999</v>
      </c>
      <c r="AO1316">
        <v>35.639000000000003</v>
      </c>
      <c r="BF1316">
        <v>4.0000000000000001E-3</v>
      </c>
      <c r="BG1316">
        <v>2.573</v>
      </c>
      <c r="BI1316">
        <v>656.46199999999999</v>
      </c>
      <c r="BJ1316" s="14">
        <v>423.33333333333331</v>
      </c>
    </row>
    <row r="1317" spans="1:62" x14ac:dyDescent="0.35">
      <c r="A1317" s="2" t="s">
        <v>248</v>
      </c>
      <c r="B1317" s="31">
        <v>33953</v>
      </c>
      <c r="C1317" s="60"/>
      <c r="D1317" s="60"/>
      <c r="E1317" s="11"/>
      <c r="S1317">
        <v>5.4169999999999998</v>
      </c>
      <c r="T1317" s="24">
        <v>961.5</v>
      </c>
      <c r="U1317" s="20">
        <v>224.66666666666669</v>
      </c>
      <c r="V1317">
        <v>1.2999999999999999E-2</v>
      </c>
      <c r="W1317">
        <v>1.992</v>
      </c>
      <c r="X1317"/>
      <c r="AE1317" s="24">
        <v>0.59159665409103379</v>
      </c>
      <c r="AF1317" s="48"/>
      <c r="AL1317" s="22">
        <v>1.99</v>
      </c>
      <c r="AM1317">
        <v>1.9E-2</v>
      </c>
      <c r="AN1317">
        <v>0.66400000000000003</v>
      </c>
      <c r="AO1317">
        <v>34.985999999999997</v>
      </c>
      <c r="BF1317">
        <v>3.0000000000000001E-3</v>
      </c>
      <c r="BG1317">
        <v>2.0049999999999999</v>
      </c>
      <c r="BI1317">
        <v>611.20299999999997</v>
      </c>
      <c r="BJ1317" s="14">
        <v>426.66666666666669</v>
      </c>
    </row>
    <row r="1318" spans="1:62" x14ac:dyDescent="0.35">
      <c r="A1318" s="2" t="s">
        <v>248</v>
      </c>
      <c r="B1318" s="31">
        <v>33959</v>
      </c>
      <c r="C1318" s="60"/>
      <c r="D1318" s="60"/>
      <c r="E1318" s="11"/>
      <c r="S1318">
        <v>5.9130000000000003</v>
      </c>
      <c r="T1318" s="24">
        <v>1023.0333333333334</v>
      </c>
      <c r="U1318" s="20">
        <v>305.5</v>
      </c>
      <c r="V1318">
        <v>1.4E-2</v>
      </c>
      <c r="W1318">
        <v>2.94</v>
      </c>
      <c r="X1318"/>
      <c r="AE1318" s="24">
        <v>0.53814301864872149</v>
      </c>
      <c r="AF1318" s="48"/>
      <c r="AL1318" s="22">
        <v>1.7166666666666668</v>
      </c>
      <c r="AM1318">
        <v>1.7000000000000001E-2</v>
      </c>
      <c r="AN1318">
        <v>0.35399999999999998</v>
      </c>
      <c r="AO1318">
        <v>21.082000000000001</v>
      </c>
      <c r="BF1318">
        <v>3.0000000000000001E-3</v>
      </c>
      <c r="BG1318">
        <v>1.7090000000000001</v>
      </c>
      <c r="BI1318">
        <v>565.89200000000005</v>
      </c>
      <c r="BJ1318" s="14">
        <v>386.66666666666669</v>
      </c>
    </row>
    <row r="1319" spans="1:62" x14ac:dyDescent="0.35">
      <c r="A1319" s="2" t="s">
        <v>248</v>
      </c>
      <c r="B1319" s="31">
        <v>33967</v>
      </c>
      <c r="C1319" s="60"/>
      <c r="D1319" s="60"/>
      <c r="E1319" s="11"/>
      <c r="S1319">
        <v>4.3019999999999996</v>
      </c>
      <c r="T1319" s="24">
        <v>776.5</v>
      </c>
      <c r="U1319" s="20">
        <v>204.28333333333333</v>
      </c>
      <c r="V1319">
        <v>1.2999999999999999E-2</v>
      </c>
      <c r="W1319">
        <v>1.88</v>
      </c>
      <c r="X1319"/>
      <c r="AE1319" s="24">
        <v>0.63009164751053492</v>
      </c>
      <c r="AF1319" s="48"/>
      <c r="AL1319" s="22">
        <v>2.21</v>
      </c>
      <c r="AM1319">
        <v>0.02</v>
      </c>
      <c r="AN1319">
        <v>0.48899999999999999</v>
      </c>
      <c r="AO1319">
        <v>24.497</v>
      </c>
      <c r="BF1319">
        <v>3.0000000000000001E-3</v>
      </c>
      <c r="BG1319">
        <v>1.409</v>
      </c>
      <c r="BI1319">
        <v>481.31599999999997</v>
      </c>
      <c r="BJ1319" s="14">
        <v>421.66666666666669</v>
      </c>
    </row>
    <row r="1320" spans="1:62" x14ac:dyDescent="0.35">
      <c r="A1320" s="2" t="s">
        <v>248</v>
      </c>
      <c r="B1320" s="31">
        <v>33974</v>
      </c>
      <c r="C1320" s="60"/>
      <c r="D1320" s="60"/>
      <c r="E1320" s="11"/>
      <c r="S1320">
        <v>5.0750000000000002</v>
      </c>
      <c r="T1320" s="24">
        <v>844.51666666666665</v>
      </c>
      <c r="U1320" s="20">
        <v>301.83333333333331</v>
      </c>
      <c r="V1320">
        <v>1.4E-2</v>
      </c>
      <c r="W1320">
        <v>2.9689999999999999</v>
      </c>
      <c r="X1320"/>
      <c r="AE1320" s="24">
        <v>0.56699240035912235</v>
      </c>
      <c r="AF1320" s="48"/>
      <c r="AL1320" s="22">
        <v>1.8599999999999999</v>
      </c>
      <c r="AM1320">
        <v>1.4E-2</v>
      </c>
      <c r="AN1320">
        <v>9.5000000000000001E-2</v>
      </c>
      <c r="AO1320">
        <v>6.8079999999999998</v>
      </c>
      <c r="BF1320">
        <v>2E-3</v>
      </c>
      <c r="BG1320">
        <v>1.0569999999999999</v>
      </c>
      <c r="BI1320">
        <v>447.274</v>
      </c>
      <c r="BJ1320" s="14">
        <v>370</v>
      </c>
    </row>
    <row r="1321" spans="1:62" x14ac:dyDescent="0.35">
      <c r="A1321" s="2" t="s">
        <v>248</v>
      </c>
      <c r="B1321" s="31">
        <v>33981</v>
      </c>
      <c r="C1321" s="60"/>
      <c r="D1321" s="60"/>
      <c r="E1321" s="11"/>
      <c r="S1321">
        <v>4.2939999999999996</v>
      </c>
      <c r="T1321" s="24">
        <v>744.93333333333328</v>
      </c>
      <c r="U1321" s="20">
        <v>276.33333333333331</v>
      </c>
      <c r="V1321">
        <v>1.4E-2</v>
      </c>
      <c r="W1321">
        <v>2.6480000000000001</v>
      </c>
      <c r="X1321"/>
      <c r="AE1321" s="24">
        <v>0.53814301864872149</v>
      </c>
      <c r="AF1321" s="48"/>
      <c r="AL1321" s="22">
        <v>1.7166666666666666</v>
      </c>
      <c r="BF1321">
        <v>2E-3</v>
      </c>
      <c r="BG1321">
        <v>0.71599999999999997</v>
      </c>
      <c r="BI1321">
        <v>370.43900000000002</v>
      </c>
      <c r="BJ1321" s="14">
        <v>413.33333333333331</v>
      </c>
    </row>
    <row r="1322" spans="1:62" x14ac:dyDescent="0.35">
      <c r="A1322" s="2" t="s">
        <v>248</v>
      </c>
      <c r="B1322" s="31">
        <v>33988</v>
      </c>
      <c r="C1322" s="60"/>
      <c r="D1322" s="60"/>
      <c r="E1322" s="11"/>
      <c r="S1322">
        <v>4.7370000000000001</v>
      </c>
      <c r="T1322" s="24">
        <v>738.23333333333335</v>
      </c>
      <c r="U1322" s="20">
        <v>258.16666666666669</v>
      </c>
      <c r="V1322">
        <v>1.4999999999999999E-2</v>
      </c>
      <c r="W1322">
        <v>2.7639999999999998</v>
      </c>
      <c r="X1322"/>
      <c r="AE1322" s="24"/>
      <c r="AF1322" s="48"/>
      <c r="AL1322" s="22"/>
      <c r="BF1322">
        <v>3.0000000000000001E-3</v>
      </c>
      <c r="BG1322">
        <v>1.105</v>
      </c>
      <c r="BI1322">
        <v>397.03399999999999</v>
      </c>
      <c r="BJ1322" s="14">
        <v>350</v>
      </c>
    </row>
    <row r="1323" spans="1:62" x14ac:dyDescent="0.35">
      <c r="A1323" s="2" t="s">
        <v>248</v>
      </c>
      <c r="B1323" s="31">
        <v>33996</v>
      </c>
      <c r="C1323" s="60"/>
      <c r="D1323" s="60"/>
      <c r="E1323" s="11"/>
      <c r="T1323" s="24"/>
      <c r="U1323" s="20"/>
      <c r="X1323"/>
      <c r="AE1323" s="24"/>
      <c r="AF1323" s="48"/>
      <c r="AL1323" s="22"/>
      <c r="BJ1323" s="14">
        <v>388.33333333333331</v>
      </c>
    </row>
    <row r="1324" spans="1:62" x14ac:dyDescent="0.35">
      <c r="A1324" s="2" t="s">
        <v>248</v>
      </c>
      <c r="B1324" s="31">
        <v>34003</v>
      </c>
      <c r="C1324" s="60"/>
      <c r="D1324" s="60"/>
      <c r="E1324" s="11"/>
      <c r="S1324">
        <v>5.992</v>
      </c>
      <c r="T1324" s="24">
        <v>734.44264532254397</v>
      </c>
      <c r="U1324" s="20">
        <v>347.33059802706805</v>
      </c>
      <c r="V1324">
        <v>1.4999999999999999E-2</v>
      </c>
      <c r="W1324">
        <v>3.778</v>
      </c>
      <c r="X1324"/>
      <c r="Y1324" s="14">
        <v>2.8411333333333334E-2</v>
      </c>
      <c r="AA1324">
        <f>AC1324/Y1324</f>
        <v>8629.9169452786391</v>
      </c>
      <c r="AC1324" s="14">
        <v>245.18744697129316</v>
      </c>
      <c r="AE1324" s="24"/>
      <c r="AF1324" s="48"/>
      <c r="AL1324" s="22"/>
      <c r="AS1324" t="s">
        <v>831</v>
      </c>
      <c r="BD1324" s="14">
        <v>102.14315105577487</v>
      </c>
      <c r="BE1324" s="14"/>
      <c r="BF1324">
        <v>3.0000000000000001E-3</v>
      </c>
      <c r="BG1324">
        <v>1.0840000000000001</v>
      </c>
      <c r="BI1324">
        <v>387.06900000000002</v>
      </c>
      <c r="BJ1324" s="14"/>
    </row>
    <row r="1325" spans="1:62" x14ac:dyDescent="0.35">
      <c r="A1325" s="2" t="s">
        <v>828</v>
      </c>
      <c r="B1325" s="31">
        <v>33884</v>
      </c>
      <c r="C1325" s="60"/>
      <c r="D1325" s="60"/>
      <c r="E1325" s="11"/>
      <c r="T1325" s="23">
        <v>260.66666666666669</v>
      </c>
      <c r="U1325" s="19"/>
      <c r="X1325"/>
      <c r="AE1325" s="23">
        <v>0.68729655574114634</v>
      </c>
      <c r="AF1325" s="48"/>
      <c r="AL1325" s="21">
        <v>2.5833333333333335</v>
      </c>
      <c r="BJ1325" s="14">
        <v>360.00436159756867</v>
      </c>
    </row>
    <row r="1326" spans="1:62" x14ac:dyDescent="0.35">
      <c r="A1326" s="2" t="s">
        <v>828</v>
      </c>
      <c r="B1326" s="31">
        <v>33897</v>
      </c>
      <c r="C1326" s="60"/>
      <c r="D1326" s="60"/>
      <c r="E1326" s="11"/>
      <c r="S1326">
        <v>11.637</v>
      </c>
      <c r="T1326" s="24">
        <v>417.91666666666669</v>
      </c>
      <c r="U1326" s="20"/>
      <c r="X1326"/>
      <c r="AE1326" s="24">
        <v>0.88275622913289031</v>
      </c>
      <c r="AF1326" s="48"/>
      <c r="AL1326" s="22">
        <v>4.7633333333333336</v>
      </c>
      <c r="AM1326">
        <v>3.6999999999999998E-2</v>
      </c>
      <c r="AN1326">
        <v>7.2629999999999999</v>
      </c>
      <c r="AO1326">
        <v>198.60499999999999</v>
      </c>
      <c r="BF1326">
        <v>1.9E-2</v>
      </c>
      <c r="BG1326">
        <v>4.375</v>
      </c>
      <c r="BI1326">
        <v>235.928</v>
      </c>
      <c r="BJ1326" s="26">
        <v>828.33333333333337</v>
      </c>
    </row>
    <row r="1327" spans="1:62" x14ac:dyDescent="0.35">
      <c r="A1327" s="2" t="s">
        <v>828</v>
      </c>
      <c r="B1327" s="31">
        <v>33911</v>
      </c>
      <c r="C1327" s="60"/>
      <c r="D1327" s="60"/>
      <c r="E1327" s="11"/>
      <c r="S1327">
        <v>14.622999999999999</v>
      </c>
      <c r="T1327" s="24">
        <v>798.66666666666663</v>
      </c>
      <c r="U1327" s="20"/>
      <c r="X1327"/>
      <c r="AE1327" s="24">
        <v>0.92399833264082898</v>
      </c>
      <c r="AF1327" s="48"/>
      <c r="AL1327" s="22">
        <v>5.7266666666666666</v>
      </c>
      <c r="AM1327">
        <v>3.4000000000000002E-2</v>
      </c>
      <c r="AN1327">
        <v>8.1359999999999992</v>
      </c>
      <c r="AO1327">
        <v>237.36699999999999</v>
      </c>
      <c r="BF1327">
        <v>1.2999999999999999E-2</v>
      </c>
      <c r="BG1327">
        <v>6.4880000000000004</v>
      </c>
      <c r="BI1327">
        <v>485.35500000000002</v>
      </c>
      <c r="BJ1327" s="14">
        <v>900</v>
      </c>
    </row>
    <row r="1328" spans="1:62" x14ac:dyDescent="0.35">
      <c r="A1328" s="2" t="s">
        <v>828</v>
      </c>
      <c r="B1328" s="31">
        <v>33925</v>
      </c>
      <c r="C1328" s="60"/>
      <c r="D1328" s="60"/>
      <c r="E1328" s="11"/>
      <c r="S1328">
        <v>11.191000000000001</v>
      </c>
      <c r="T1328" s="24">
        <v>1136.8833333333334</v>
      </c>
      <c r="U1328" s="20"/>
      <c r="X1328"/>
      <c r="AE1328" s="24">
        <v>0.94369658001813517</v>
      </c>
      <c r="AF1328" s="48"/>
      <c r="AL1328" s="22">
        <v>6.3933333333333335</v>
      </c>
      <c r="AM1328">
        <v>0.03</v>
      </c>
      <c r="AN1328">
        <v>6.2439999999999998</v>
      </c>
      <c r="AO1328">
        <v>196.55099999999999</v>
      </c>
      <c r="BF1328">
        <v>6.0000000000000001E-3</v>
      </c>
      <c r="BG1328">
        <v>4.9470000000000001</v>
      </c>
      <c r="BI1328">
        <v>782.64400000000001</v>
      </c>
      <c r="BJ1328" s="14">
        <v>765</v>
      </c>
    </row>
    <row r="1329" spans="1:62" x14ac:dyDescent="0.35">
      <c r="A1329" s="2" t="s">
        <v>828</v>
      </c>
      <c r="B1329" s="31">
        <v>33932</v>
      </c>
      <c r="C1329" s="60"/>
      <c r="D1329" s="60"/>
      <c r="E1329" s="11"/>
      <c r="S1329">
        <v>14.393000000000001</v>
      </c>
      <c r="T1329" s="24">
        <v>1452</v>
      </c>
      <c r="U1329" s="20">
        <v>207.33333333333334</v>
      </c>
      <c r="V1329">
        <v>1.7999999999999999E-2</v>
      </c>
      <c r="W1329">
        <v>2.7029999999999998</v>
      </c>
      <c r="X1329"/>
      <c r="AE1329" s="24">
        <v>0.93839424577118935</v>
      </c>
      <c r="AF1329" s="48"/>
      <c r="AL1329" s="22">
        <v>6.1933333333333334</v>
      </c>
      <c r="AM1329">
        <v>2.8000000000000001E-2</v>
      </c>
      <c r="AN1329">
        <v>5.4770000000000003</v>
      </c>
      <c r="AO1329">
        <v>193.02500000000001</v>
      </c>
      <c r="BF1329">
        <v>6.0000000000000001E-3</v>
      </c>
      <c r="BG1329">
        <v>5.5869999999999997</v>
      </c>
      <c r="BI1329">
        <v>919.09500000000003</v>
      </c>
      <c r="BJ1329" s="14">
        <v>648.33333333333337</v>
      </c>
    </row>
    <row r="1330" spans="1:62" x14ac:dyDescent="0.35">
      <c r="A1330" s="2" t="s">
        <v>828</v>
      </c>
      <c r="B1330" s="31">
        <v>33939</v>
      </c>
      <c r="C1330" s="60"/>
      <c r="D1330" s="60"/>
      <c r="E1330" s="11"/>
      <c r="S1330">
        <v>12.147</v>
      </c>
      <c r="T1330" s="24">
        <v>1350.5333333333333</v>
      </c>
      <c r="U1330" s="20">
        <v>208.83333333333331</v>
      </c>
      <c r="V1330">
        <v>1.4999999999999999E-2</v>
      </c>
      <c r="W1330">
        <v>2.3570000000000002</v>
      </c>
      <c r="X1330"/>
      <c r="AE1330" s="24">
        <v>0.90014139064969678</v>
      </c>
      <c r="AF1330" s="48"/>
      <c r="AL1330" s="22">
        <v>5.12</v>
      </c>
      <c r="AM1330">
        <v>2.8000000000000001E-2</v>
      </c>
      <c r="AN1330">
        <v>4.1719999999999997</v>
      </c>
      <c r="AO1330">
        <v>146.047</v>
      </c>
      <c r="BF1330">
        <v>6.0000000000000001E-3</v>
      </c>
      <c r="BG1330">
        <v>4.9880000000000004</v>
      </c>
      <c r="BI1330">
        <v>898.59500000000003</v>
      </c>
      <c r="BJ1330" s="14">
        <v>696.66666666666663</v>
      </c>
    </row>
    <row r="1331" spans="1:62" x14ac:dyDescent="0.35">
      <c r="A1331" s="2" t="s">
        <v>828</v>
      </c>
      <c r="B1331" s="31">
        <v>33946</v>
      </c>
      <c r="C1331" s="60"/>
      <c r="D1331" s="60"/>
      <c r="E1331" s="11"/>
      <c r="S1331">
        <v>16.120999999999999</v>
      </c>
      <c r="T1331" s="24">
        <v>1686</v>
      </c>
      <c r="U1331" s="20">
        <v>328.5</v>
      </c>
      <c r="V1331">
        <v>1.6E-2</v>
      </c>
      <c r="W1331">
        <v>3.9260000000000002</v>
      </c>
      <c r="X1331"/>
      <c r="AE1331" s="24">
        <v>0.88825100066218454</v>
      </c>
      <c r="AF1331" s="48"/>
      <c r="AL1331" s="22">
        <v>4.87</v>
      </c>
      <c r="AM1331">
        <v>2.7E-2</v>
      </c>
      <c r="AN1331">
        <v>4.8310000000000004</v>
      </c>
      <c r="AO1331">
        <v>176.22399999999999</v>
      </c>
      <c r="BF1331">
        <v>6.0000000000000001E-3</v>
      </c>
      <c r="BG1331">
        <v>6.37</v>
      </c>
      <c r="BI1331">
        <v>1065.5219999999999</v>
      </c>
      <c r="BJ1331" s="14">
        <v>573.33333333333337</v>
      </c>
    </row>
    <row r="1332" spans="1:62" x14ac:dyDescent="0.35">
      <c r="A1332" s="2" t="s">
        <v>828</v>
      </c>
      <c r="B1332" s="31">
        <v>33953</v>
      </c>
      <c r="C1332" s="60"/>
      <c r="D1332" s="60"/>
      <c r="E1332" s="11"/>
      <c r="S1332">
        <v>13.161</v>
      </c>
      <c r="T1332" s="24">
        <v>1813.1666666666665</v>
      </c>
      <c r="U1332" s="20">
        <v>462</v>
      </c>
      <c r="V1332">
        <v>1.4999999999999999E-2</v>
      </c>
      <c r="W1332">
        <v>5.032</v>
      </c>
      <c r="X1332"/>
      <c r="AE1332" s="24">
        <v>0.83862105759039507</v>
      </c>
      <c r="AF1332" s="48"/>
      <c r="AL1332" s="22">
        <v>4.0533333333333328</v>
      </c>
      <c r="AM1332">
        <v>2.4E-2</v>
      </c>
      <c r="AN1332">
        <v>2.2000000000000002</v>
      </c>
      <c r="AO1332">
        <v>93.674999999999997</v>
      </c>
      <c r="BF1332">
        <v>4.0000000000000001E-3</v>
      </c>
      <c r="BG1332">
        <v>4.5330000000000004</v>
      </c>
      <c r="BI1332">
        <v>1103.037</v>
      </c>
      <c r="BJ1332" s="14">
        <v>628.33333333333337</v>
      </c>
    </row>
    <row r="1333" spans="1:62" x14ac:dyDescent="0.35">
      <c r="A1333" s="2" t="s">
        <v>828</v>
      </c>
      <c r="B1333" s="31">
        <v>33959</v>
      </c>
      <c r="C1333" s="60"/>
      <c r="D1333" s="60"/>
      <c r="E1333" s="11"/>
      <c r="S1333">
        <v>14.208</v>
      </c>
      <c r="T1333" s="24">
        <v>1838.45</v>
      </c>
      <c r="U1333" s="20">
        <v>548.16666666666663</v>
      </c>
      <c r="V1333">
        <v>1.7000000000000001E-2</v>
      </c>
      <c r="W1333">
        <v>6.67</v>
      </c>
      <c r="X1333"/>
      <c r="AE1333" s="24">
        <v>0.77247610201041006</v>
      </c>
      <c r="AF1333" s="48"/>
      <c r="AL1333" s="22">
        <v>3.29</v>
      </c>
      <c r="AM1333">
        <v>2.1999999999999999E-2</v>
      </c>
      <c r="AN1333">
        <v>1.833</v>
      </c>
      <c r="AO1333">
        <v>82.769000000000005</v>
      </c>
      <c r="BF1333">
        <v>4.0000000000000001E-3</v>
      </c>
      <c r="BG1333">
        <v>4.048</v>
      </c>
      <c r="BI1333">
        <v>1019.7910000000001</v>
      </c>
      <c r="BJ1333" s="14">
        <v>655</v>
      </c>
    </row>
    <row r="1334" spans="1:62" x14ac:dyDescent="0.35">
      <c r="A1334" s="2" t="s">
        <v>828</v>
      </c>
      <c r="B1334" s="31">
        <v>33967</v>
      </c>
      <c r="C1334" s="60"/>
      <c r="D1334" s="60"/>
      <c r="E1334" s="11"/>
      <c r="S1334">
        <v>8.9139999999999997</v>
      </c>
      <c r="T1334" s="24">
        <v>1489.65</v>
      </c>
      <c r="U1334" s="20">
        <v>426.61666666666667</v>
      </c>
      <c r="V1334">
        <v>1.2999999999999999E-2</v>
      </c>
      <c r="W1334">
        <v>4.218</v>
      </c>
      <c r="X1334"/>
      <c r="AE1334" s="24">
        <v>0.83295632937462583</v>
      </c>
      <c r="AF1334" s="48"/>
      <c r="AL1334" s="22">
        <v>3.9766666666666666</v>
      </c>
      <c r="AM1334">
        <v>0.02</v>
      </c>
      <c r="AN1334">
        <v>0.42199999999999999</v>
      </c>
      <c r="AO1334">
        <v>21.585999999999999</v>
      </c>
      <c r="BF1334">
        <v>3.0000000000000001E-3</v>
      </c>
      <c r="BG1334">
        <v>2.984</v>
      </c>
      <c r="BI1334">
        <v>888.55399999999997</v>
      </c>
      <c r="BJ1334" s="14">
        <v>600</v>
      </c>
    </row>
    <row r="1335" spans="1:62" x14ac:dyDescent="0.35">
      <c r="A1335" s="2" t="s">
        <v>828</v>
      </c>
      <c r="B1335" s="31">
        <v>33974</v>
      </c>
      <c r="C1335" s="60"/>
      <c r="D1335" s="60"/>
      <c r="E1335" s="11"/>
      <c r="S1335">
        <v>11.602</v>
      </c>
      <c r="T1335" s="24">
        <v>1723.8166666666666</v>
      </c>
      <c r="U1335" s="20">
        <v>689.5</v>
      </c>
      <c r="V1335">
        <v>1.2999999999999999E-2</v>
      </c>
      <c r="W1335">
        <v>6.6529999999999996</v>
      </c>
      <c r="X1335"/>
      <c r="AE1335" s="24">
        <v>0.78443655404822255</v>
      </c>
      <c r="AF1335" s="48"/>
      <c r="AL1335" s="22">
        <v>3.41</v>
      </c>
      <c r="AM1335">
        <v>0.02</v>
      </c>
      <c r="AN1335">
        <v>0.627</v>
      </c>
      <c r="AO1335">
        <v>31.358000000000001</v>
      </c>
      <c r="BF1335">
        <v>3.0000000000000001E-3</v>
      </c>
      <c r="BG1335">
        <v>2.6549999999999998</v>
      </c>
      <c r="BI1335">
        <v>793.02599999999995</v>
      </c>
      <c r="BJ1335" s="14">
        <v>545</v>
      </c>
    </row>
    <row r="1336" spans="1:62" x14ac:dyDescent="0.35">
      <c r="A1336" s="2" t="s">
        <v>828</v>
      </c>
      <c r="B1336" s="31">
        <v>33981</v>
      </c>
      <c r="C1336" s="60"/>
      <c r="D1336" s="60"/>
      <c r="E1336" s="11"/>
      <c r="S1336">
        <v>9.2010000000000005</v>
      </c>
      <c r="T1336" s="24">
        <v>1416.7333333333333</v>
      </c>
      <c r="U1336" s="20">
        <v>556.66666666666663</v>
      </c>
      <c r="V1336">
        <v>1.4E-2</v>
      </c>
      <c r="W1336">
        <v>5.8419999999999996</v>
      </c>
      <c r="X1336"/>
      <c r="AE1336" s="24">
        <v>0.75695289337376992</v>
      </c>
      <c r="AF1336" s="48"/>
      <c r="AL1336" s="22">
        <v>3.1433333333333335</v>
      </c>
      <c r="AM1336">
        <v>2.4E-2</v>
      </c>
      <c r="BF1336">
        <v>3.0000000000000001E-3</v>
      </c>
      <c r="BG1336">
        <v>1.6759999999999999</v>
      </c>
      <c r="BI1336">
        <v>662.26400000000001</v>
      </c>
      <c r="BJ1336" s="14">
        <v>626.66666666666663</v>
      </c>
    </row>
    <row r="1337" spans="1:62" x14ac:dyDescent="0.35">
      <c r="A1337" s="2" t="s">
        <v>828</v>
      </c>
      <c r="B1337" s="31">
        <v>33988</v>
      </c>
      <c r="C1337" s="60"/>
      <c r="D1337" s="60"/>
      <c r="E1337" s="11"/>
      <c r="S1337">
        <v>12.904</v>
      </c>
      <c r="T1337" s="24">
        <v>1640.1666666666667</v>
      </c>
      <c r="U1337" s="20">
        <v>776</v>
      </c>
      <c r="V1337">
        <v>1.4999999999999999E-2</v>
      </c>
      <c r="W1337">
        <v>8.7469999999999999</v>
      </c>
      <c r="X1337"/>
      <c r="AE1337" s="24"/>
      <c r="AF1337" s="48"/>
      <c r="AL1337" s="22"/>
      <c r="BF1337">
        <v>3.0000000000000001E-3</v>
      </c>
      <c r="BG1337">
        <v>1.8109999999999999</v>
      </c>
      <c r="BI1337">
        <v>685.69899999999996</v>
      </c>
      <c r="BJ1337" s="14">
        <v>486.66666666666669</v>
      </c>
    </row>
    <row r="1338" spans="1:62" x14ac:dyDescent="0.35">
      <c r="A1338" s="2" t="s">
        <v>828</v>
      </c>
      <c r="B1338" s="31">
        <v>33996</v>
      </c>
      <c r="C1338" s="60"/>
      <c r="D1338" s="60"/>
      <c r="E1338" s="11"/>
      <c r="T1338" s="24"/>
      <c r="U1338" s="20"/>
      <c r="X1338"/>
      <c r="AE1338" s="24"/>
      <c r="AF1338" s="48"/>
      <c r="AL1338" s="22"/>
      <c r="BJ1338" s="14">
        <v>551.66666666666663</v>
      </c>
    </row>
    <row r="1339" spans="1:62" x14ac:dyDescent="0.35">
      <c r="A1339" s="2" t="s">
        <v>828</v>
      </c>
      <c r="B1339" s="31">
        <v>34003</v>
      </c>
      <c r="C1339" s="60"/>
      <c r="D1339" s="60"/>
      <c r="E1339" s="11"/>
      <c r="S1339">
        <v>14.576000000000001</v>
      </c>
      <c r="T1339" s="24">
        <v>1713.9714445243226</v>
      </c>
      <c r="U1339" s="20">
        <v>852.73814854550028</v>
      </c>
      <c r="V1339">
        <v>1.6E-2</v>
      </c>
      <c r="W1339">
        <v>9.7590000000000003</v>
      </c>
      <c r="X1339"/>
      <c r="Y1339" s="14">
        <v>2.7070266666666665E-2</v>
      </c>
      <c r="AA1339">
        <f>AC1339/Y1339</f>
        <v>23179.312646114406</v>
      </c>
      <c r="AC1339" s="14">
        <v>627.47017448035592</v>
      </c>
      <c r="AE1339" s="24"/>
      <c r="AF1339" s="48"/>
      <c r="AL1339" s="22"/>
      <c r="AS1339" t="s">
        <v>831</v>
      </c>
      <c r="BD1339" s="14">
        <v>225.26797406514427</v>
      </c>
      <c r="BE1339" s="14"/>
      <c r="BF1339">
        <v>3.0000000000000001E-3</v>
      </c>
      <c r="BG1339">
        <v>2.2679999999999998</v>
      </c>
      <c r="BI1339">
        <v>861.21699999999998</v>
      </c>
      <c r="BJ1339" s="14"/>
    </row>
    <row r="1340" spans="1:62" x14ac:dyDescent="0.35">
      <c r="A1340" s="2" t="s">
        <v>824</v>
      </c>
      <c r="B1340" s="31">
        <v>33884</v>
      </c>
      <c r="C1340" s="60"/>
      <c r="D1340" s="60"/>
      <c r="E1340" s="11"/>
      <c r="T1340" s="23">
        <v>359.51666666666665</v>
      </c>
      <c r="U1340" s="19"/>
      <c r="X1340"/>
      <c r="AE1340" s="23">
        <v>0.70901978389055942</v>
      </c>
      <c r="AF1340" s="48"/>
      <c r="AL1340" s="21">
        <v>2.7433333333333332</v>
      </c>
      <c r="AO1340">
        <v>210.14599999999999</v>
      </c>
      <c r="BI1340">
        <v>194.10499999999999</v>
      </c>
      <c r="BJ1340" s="14">
        <v>623.6673312545056</v>
      </c>
    </row>
    <row r="1341" spans="1:62" x14ac:dyDescent="0.35">
      <c r="A1341" s="2" t="s">
        <v>824</v>
      </c>
      <c r="B1341" s="31">
        <v>33897</v>
      </c>
      <c r="C1341" s="60"/>
      <c r="D1341" s="60"/>
      <c r="E1341" s="11"/>
      <c r="S1341">
        <v>11.837</v>
      </c>
      <c r="T1341" s="24">
        <v>473.63333333333333</v>
      </c>
      <c r="U1341" s="20"/>
      <c r="X1341"/>
      <c r="AE1341" s="24">
        <v>0.82966701117459052</v>
      </c>
      <c r="AF1341" s="48"/>
      <c r="AL1341" s="22">
        <v>3.9333333333333331</v>
      </c>
      <c r="AM1341">
        <v>3.5999999999999997E-2</v>
      </c>
      <c r="AN1341">
        <v>6.68</v>
      </c>
      <c r="AO1341">
        <v>186.54300000000001</v>
      </c>
      <c r="BF1341">
        <v>1.7999999999999999E-2</v>
      </c>
      <c r="BG1341">
        <v>5.157</v>
      </c>
      <c r="BI1341">
        <v>287.12299999999999</v>
      </c>
      <c r="BJ1341" s="26">
        <v>1051.6666666666667</v>
      </c>
    </row>
    <row r="1342" spans="1:62" x14ac:dyDescent="0.35">
      <c r="A1342" s="2" t="s">
        <v>824</v>
      </c>
      <c r="B1342" s="31">
        <v>33911</v>
      </c>
      <c r="C1342" s="60"/>
      <c r="D1342" s="60"/>
      <c r="E1342" s="11"/>
      <c r="S1342">
        <v>16.323</v>
      </c>
      <c r="T1342" s="24">
        <v>678.98333333333335</v>
      </c>
      <c r="U1342" s="20"/>
      <c r="X1342"/>
      <c r="AE1342" s="24">
        <v>0.93661322274896541</v>
      </c>
      <c r="AF1342" s="48"/>
      <c r="AL1342" s="22">
        <v>6.13</v>
      </c>
      <c r="AM1342">
        <v>3.3000000000000002E-2</v>
      </c>
      <c r="AN1342">
        <v>9.298</v>
      </c>
      <c r="AO1342">
        <v>274.90300000000002</v>
      </c>
      <c r="BF1342">
        <v>1.2999999999999999E-2</v>
      </c>
      <c r="BG1342">
        <v>7.024</v>
      </c>
      <c r="BI1342">
        <v>516.40899999999999</v>
      </c>
      <c r="BJ1342" s="14">
        <v>788.33333333333337</v>
      </c>
    </row>
    <row r="1343" spans="1:62" x14ac:dyDescent="0.35">
      <c r="A1343" s="2" t="s">
        <v>824</v>
      </c>
      <c r="B1343" s="31">
        <v>33925</v>
      </c>
      <c r="C1343" s="60"/>
      <c r="D1343" s="60"/>
      <c r="E1343" s="11"/>
      <c r="S1343">
        <v>16.818000000000001</v>
      </c>
      <c r="T1343" s="24">
        <v>1204.45</v>
      </c>
      <c r="U1343" s="20"/>
      <c r="X1343"/>
      <c r="AE1343" s="24">
        <v>0.95810127993938565</v>
      </c>
      <c r="AF1343" s="48"/>
      <c r="AL1343" s="22">
        <v>7.05</v>
      </c>
      <c r="AM1343">
        <v>3.5000000000000003E-2</v>
      </c>
      <c r="AN1343">
        <v>7.7080000000000002</v>
      </c>
      <c r="AO1343">
        <v>215.16499999999999</v>
      </c>
      <c r="BF1343">
        <v>1.0999999999999999E-2</v>
      </c>
      <c r="BG1343">
        <v>9.109</v>
      </c>
      <c r="BI1343">
        <v>850.76900000000001</v>
      </c>
      <c r="BJ1343" s="14">
        <v>791.66666666666663</v>
      </c>
    </row>
    <row r="1344" spans="1:62" x14ac:dyDescent="0.35">
      <c r="A1344" s="2" t="s">
        <v>824</v>
      </c>
      <c r="B1344" s="31">
        <v>33932</v>
      </c>
      <c r="C1344" s="60"/>
      <c r="D1344" s="60"/>
      <c r="E1344" s="11"/>
      <c r="S1344">
        <v>16.850999999999999</v>
      </c>
      <c r="T1344" s="24">
        <v>1369.8166666666666</v>
      </c>
      <c r="U1344" s="20">
        <v>220.16666666666666</v>
      </c>
      <c r="V1344">
        <v>1.7999999999999999E-2</v>
      </c>
      <c r="W1344">
        <v>3.02</v>
      </c>
      <c r="X1344"/>
      <c r="AE1344" s="24">
        <v>0.94877358694620195</v>
      </c>
      <c r="AF1344" s="48"/>
      <c r="AL1344" s="22">
        <v>6.6033333333333335</v>
      </c>
      <c r="AM1344">
        <v>3.3000000000000002E-2</v>
      </c>
      <c r="AN1344">
        <v>7.2549999999999999</v>
      </c>
      <c r="AO1344">
        <v>221.21199999999999</v>
      </c>
      <c r="BF1344">
        <v>7.0000000000000001E-3</v>
      </c>
      <c r="BG1344">
        <v>5.7949999999999999</v>
      </c>
      <c r="BI1344">
        <v>816.70600000000002</v>
      </c>
      <c r="BJ1344" s="14">
        <v>653.33333333333337</v>
      </c>
    </row>
    <row r="1345" spans="1:62" x14ac:dyDescent="0.35">
      <c r="A1345" s="2" t="s">
        <v>824</v>
      </c>
      <c r="B1345" s="31">
        <v>33939</v>
      </c>
      <c r="C1345" s="60"/>
      <c r="D1345" s="60"/>
      <c r="E1345" s="11"/>
      <c r="S1345">
        <v>21.135999999999999</v>
      </c>
      <c r="T1345" s="24">
        <v>1641.35</v>
      </c>
      <c r="U1345" s="20">
        <v>259.83333333333331</v>
      </c>
      <c r="V1345">
        <v>1.6E-2</v>
      </c>
      <c r="W1345">
        <v>3.31</v>
      </c>
      <c r="X1345"/>
      <c r="AE1345" s="24">
        <v>0.93269360334712148</v>
      </c>
      <c r="AF1345" s="48"/>
      <c r="AL1345" s="22">
        <v>5.996666666666667</v>
      </c>
      <c r="AM1345">
        <v>3.4000000000000002E-2</v>
      </c>
      <c r="AN1345">
        <v>7.3680000000000003</v>
      </c>
      <c r="AO1345">
        <v>220.11600000000001</v>
      </c>
      <c r="BF1345">
        <v>8.9999999999999993E-3</v>
      </c>
      <c r="BG1345">
        <v>9.5359999999999996</v>
      </c>
      <c r="BI1345">
        <v>1068.2170000000001</v>
      </c>
      <c r="BJ1345" s="14">
        <v>640</v>
      </c>
    </row>
    <row r="1346" spans="1:62" x14ac:dyDescent="0.35">
      <c r="A1346" s="2" t="s">
        <v>824</v>
      </c>
      <c r="B1346" s="31">
        <v>33946</v>
      </c>
      <c r="C1346" s="60"/>
      <c r="D1346" s="60"/>
      <c r="E1346" s="11"/>
      <c r="S1346">
        <v>25.675000000000001</v>
      </c>
      <c r="T1346" s="24">
        <v>1937.6666666666665</v>
      </c>
      <c r="U1346" s="20">
        <v>399.16666666666669</v>
      </c>
      <c r="V1346">
        <v>1.6E-2</v>
      </c>
      <c r="W1346">
        <v>5.0949999999999998</v>
      </c>
      <c r="X1346"/>
      <c r="AE1346" s="24">
        <v>0.92690534252101098</v>
      </c>
      <c r="AF1346" s="48"/>
      <c r="AL1346" s="22">
        <v>5.8133333333333335</v>
      </c>
      <c r="AM1346">
        <v>3.4000000000000002E-2</v>
      </c>
      <c r="AN1346">
        <v>8.859</v>
      </c>
      <c r="AO1346">
        <v>258.04300000000001</v>
      </c>
      <c r="BF1346">
        <v>8.9999999999999993E-3</v>
      </c>
      <c r="BG1346">
        <v>10.304</v>
      </c>
      <c r="BI1346">
        <v>1173.7650000000001</v>
      </c>
      <c r="BJ1346" s="14">
        <v>683.33333333333337</v>
      </c>
    </row>
    <row r="1347" spans="1:62" x14ac:dyDescent="0.35">
      <c r="A1347" s="2" t="s">
        <v>824</v>
      </c>
      <c r="B1347" s="31">
        <v>33953</v>
      </c>
      <c r="C1347" s="60"/>
      <c r="D1347" s="60"/>
      <c r="E1347" s="11"/>
      <c r="S1347">
        <v>23.800999999999998</v>
      </c>
      <c r="T1347" s="24">
        <v>1986.3333333333333</v>
      </c>
      <c r="U1347" s="20">
        <v>515.66666666666663</v>
      </c>
      <c r="V1347">
        <v>1.7999999999999999E-2</v>
      </c>
      <c r="W1347">
        <v>7.048</v>
      </c>
      <c r="X1347"/>
      <c r="AE1347" s="24">
        <v>0.90236312116333495</v>
      </c>
      <c r="AF1347" s="48"/>
      <c r="AL1347" s="22">
        <v>5.17</v>
      </c>
      <c r="AM1347">
        <v>3.2000000000000001E-2</v>
      </c>
      <c r="AN1347">
        <v>6.9660000000000002</v>
      </c>
      <c r="AO1347">
        <v>216.59299999999999</v>
      </c>
      <c r="BF1347">
        <v>7.0000000000000001E-3</v>
      </c>
      <c r="BG1347">
        <v>7.9580000000000002</v>
      </c>
      <c r="BI1347">
        <v>1150.8910000000001</v>
      </c>
      <c r="BJ1347" s="14">
        <v>723.33333333333337</v>
      </c>
    </row>
    <row r="1348" spans="1:62" x14ac:dyDescent="0.35">
      <c r="A1348" s="2" t="s">
        <v>824</v>
      </c>
      <c r="B1348" s="31">
        <v>33959</v>
      </c>
      <c r="C1348" s="60"/>
      <c r="D1348" s="60"/>
      <c r="E1348" s="11"/>
      <c r="S1348">
        <v>25.94</v>
      </c>
      <c r="T1348" s="24">
        <v>2114.1499999999996</v>
      </c>
      <c r="U1348" s="20">
        <v>636.66666666666663</v>
      </c>
      <c r="V1348">
        <v>1.7000000000000001E-2</v>
      </c>
      <c r="W1348">
        <v>8.4819999999999993</v>
      </c>
      <c r="X1348"/>
      <c r="AE1348" s="24">
        <v>0.86661291976453936</v>
      </c>
      <c r="AF1348" s="48"/>
      <c r="AL1348" s="22">
        <v>4.4766666666666666</v>
      </c>
      <c r="AM1348">
        <v>0.03</v>
      </c>
      <c r="AN1348">
        <v>7.2149999999999999</v>
      </c>
      <c r="AO1348">
        <v>236.80600000000001</v>
      </c>
      <c r="BF1348">
        <v>7.0000000000000001E-3</v>
      </c>
      <c r="BG1348">
        <v>7.9829999999999997</v>
      </c>
      <c r="BI1348">
        <v>1160.6020000000001</v>
      </c>
      <c r="BJ1348" s="14">
        <v>643.33333333333337</v>
      </c>
    </row>
    <row r="1349" spans="1:62" x14ac:dyDescent="0.35">
      <c r="A1349" s="2" t="s">
        <v>824</v>
      </c>
      <c r="B1349" s="31">
        <v>33967</v>
      </c>
      <c r="C1349" s="60"/>
      <c r="D1349" s="60"/>
      <c r="E1349" s="11"/>
      <c r="S1349">
        <v>23.202000000000002</v>
      </c>
      <c r="T1349" s="24">
        <v>2011.2166666666667</v>
      </c>
      <c r="U1349" s="20">
        <v>801.16666666666674</v>
      </c>
      <c r="V1349">
        <v>1.9E-2</v>
      </c>
      <c r="W1349">
        <v>11.81</v>
      </c>
      <c r="X1349"/>
      <c r="AE1349" s="24">
        <v>0.90338294494664384</v>
      </c>
      <c r="AF1349" s="48"/>
      <c r="AL1349" s="22">
        <v>5.1933333333333334</v>
      </c>
      <c r="AM1349">
        <v>2.7E-2</v>
      </c>
      <c r="AN1349">
        <v>3.5169999999999999</v>
      </c>
      <c r="AO1349">
        <v>128.351</v>
      </c>
      <c r="BF1349">
        <v>5.0000000000000001E-3</v>
      </c>
      <c r="BG1349">
        <v>5.032</v>
      </c>
      <c r="BI1349">
        <v>943.72199999999998</v>
      </c>
      <c r="BJ1349" s="14">
        <v>666.66666666666663</v>
      </c>
    </row>
    <row r="1350" spans="1:62" x14ac:dyDescent="0.35">
      <c r="A1350" s="2" t="s">
        <v>824</v>
      </c>
      <c r="B1350" s="31">
        <v>33974</v>
      </c>
      <c r="C1350" s="60"/>
      <c r="D1350" s="60"/>
      <c r="E1350" s="11"/>
      <c r="S1350">
        <v>25.404</v>
      </c>
      <c r="T1350" s="24">
        <v>2063.4166666666665</v>
      </c>
      <c r="U1350" s="20">
        <v>899</v>
      </c>
      <c r="V1350">
        <v>1.9E-2</v>
      </c>
      <c r="W1350">
        <v>13.412000000000001</v>
      </c>
      <c r="X1350"/>
      <c r="AE1350" s="24">
        <v>0.8738142182949612</v>
      </c>
      <c r="AF1350" s="48"/>
      <c r="AL1350" s="22">
        <v>4.5999999999999996</v>
      </c>
      <c r="AM1350">
        <v>2.5999999999999999E-2</v>
      </c>
      <c r="AN1350">
        <v>3.069</v>
      </c>
      <c r="AO1350">
        <v>115.61499999999999</v>
      </c>
      <c r="BF1350">
        <v>6.0000000000000001E-3</v>
      </c>
      <c r="BG1350">
        <v>5.7329999999999997</v>
      </c>
      <c r="BI1350">
        <v>896.59</v>
      </c>
      <c r="BJ1350" s="14">
        <v>610</v>
      </c>
    </row>
    <row r="1351" spans="1:62" x14ac:dyDescent="0.35">
      <c r="A1351" s="2" t="s">
        <v>824</v>
      </c>
      <c r="B1351" s="31">
        <v>33981</v>
      </c>
      <c r="C1351" s="60"/>
      <c r="D1351" s="60"/>
      <c r="E1351" s="11"/>
      <c r="S1351">
        <v>21.341999999999999</v>
      </c>
      <c r="T1351" s="24">
        <v>1875.9833333333331</v>
      </c>
      <c r="U1351" s="20">
        <v>874.33333333333337</v>
      </c>
      <c r="V1351">
        <v>2.1000000000000001E-2</v>
      </c>
      <c r="W1351">
        <v>14.000999999999999</v>
      </c>
      <c r="X1351"/>
      <c r="AE1351" s="24">
        <v>0.84779089306054967</v>
      </c>
      <c r="AF1351" s="48"/>
      <c r="AL1351" s="22">
        <v>4.1833333333333336</v>
      </c>
      <c r="AM1351">
        <v>2.3E-2</v>
      </c>
      <c r="AN1351">
        <v>0.91400000000000003</v>
      </c>
      <c r="AO1351">
        <v>39.747</v>
      </c>
      <c r="BF1351">
        <v>5.0000000000000001E-3</v>
      </c>
      <c r="BG1351">
        <v>3.629</v>
      </c>
      <c r="BI1351">
        <v>767.66800000000001</v>
      </c>
      <c r="BJ1351" s="14">
        <v>606.66666666666663</v>
      </c>
    </row>
    <row r="1352" spans="1:62" x14ac:dyDescent="0.35">
      <c r="A1352" s="2" t="s">
        <v>824</v>
      </c>
      <c r="B1352" s="31">
        <v>33988</v>
      </c>
      <c r="C1352" s="60"/>
      <c r="D1352" s="60"/>
      <c r="E1352" s="11"/>
      <c r="S1352">
        <v>21.445</v>
      </c>
      <c r="T1352" s="24">
        <v>1822.3166666666666</v>
      </c>
      <c r="U1352" s="20">
        <v>878</v>
      </c>
      <c r="V1352">
        <v>2.3E-2</v>
      </c>
      <c r="W1352">
        <v>15.519</v>
      </c>
      <c r="X1352"/>
      <c r="AE1352" s="24"/>
      <c r="AF1352" s="48"/>
      <c r="AL1352" s="22"/>
      <c r="BF1352">
        <v>4.0000000000000001E-3</v>
      </c>
      <c r="BG1352">
        <v>2.81</v>
      </c>
      <c r="BI1352">
        <v>743.60199999999998</v>
      </c>
      <c r="BJ1352" s="14">
        <v>538.33333333333337</v>
      </c>
    </row>
    <row r="1353" spans="1:62" x14ac:dyDescent="0.35">
      <c r="A1353" s="2" t="s">
        <v>824</v>
      </c>
      <c r="B1353" s="31">
        <v>33996</v>
      </c>
      <c r="C1353" s="60"/>
      <c r="D1353" s="60"/>
      <c r="E1353" s="11"/>
      <c r="T1353" s="24"/>
      <c r="U1353" s="20"/>
      <c r="X1353"/>
      <c r="AE1353" s="24"/>
      <c r="AF1353" s="48"/>
      <c r="AL1353" s="22"/>
      <c r="BJ1353" s="14">
        <v>528.33333333333337</v>
      </c>
    </row>
    <row r="1354" spans="1:62" x14ac:dyDescent="0.35">
      <c r="A1354" s="2" t="s">
        <v>824</v>
      </c>
      <c r="B1354" s="31">
        <v>34003</v>
      </c>
      <c r="C1354" s="60"/>
      <c r="D1354" s="60"/>
      <c r="E1354" s="11"/>
      <c r="S1354">
        <v>21.338999999999999</v>
      </c>
      <c r="T1354" s="24">
        <v>1646.3900174201835</v>
      </c>
      <c r="U1354" s="20">
        <v>829.07777835749425</v>
      </c>
      <c r="V1354">
        <v>2.3E-2</v>
      </c>
      <c r="W1354">
        <v>15.212999999999999</v>
      </c>
      <c r="X1354"/>
      <c r="Y1354" s="14">
        <v>3.4495600000000001E-2</v>
      </c>
      <c r="AA1354">
        <f>AC1354/Y1354</f>
        <v>18037.356407494633</v>
      </c>
      <c r="AC1354" s="14">
        <v>622.20943169037184</v>
      </c>
      <c r="AE1354" s="24"/>
      <c r="AF1354" s="48"/>
      <c r="AL1354" s="22"/>
      <c r="AS1354" t="s">
        <v>831</v>
      </c>
      <c r="BD1354" s="14">
        <v>206.86834666712227</v>
      </c>
      <c r="BE1354" s="14"/>
      <c r="BF1354">
        <v>4.0000000000000001E-3</v>
      </c>
      <c r="BG1354">
        <v>3.0489999999999999</v>
      </c>
      <c r="BI1354">
        <v>795.27499999999998</v>
      </c>
      <c r="BJ1354" s="14"/>
    </row>
    <row r="1355" spans="1:62" x14ac:dyDescent="0.35">
      <c r="A1355" s="2" t="s">
        <v>820</v>
      </c>
      <c r="B1355" s="31">
        <v>33884</v>
      </c>
      <c r="C1355" s="60"/>
      <c r="D1355" s="60"/>
      <c r="E1355" s="11"/>
      <c r="T1355" s="23">
        <v>212.5</v>
      </c>
      <c r="U1355" s="19"/>
      <c r="X1355"/>
      <c r="AE1355" s="23">
        <v>0.69744735996325946</v>
      </c>
      <c r="AF1355" s="48"/>
      <c r="AL1355" s="21">
        <v>2.6566666666666667</v>
      </c>
      <c r="BI1355">
        <v>374.45</v>
      </c>
      <c r="BJ1355" s="14">
        <v>579.10350415093762</v>
      </c>
    </row>
    <row r="1356" spans="1:62" x14ac:dyDescent="0.35">
      <c r="A1356" s="2" t="s">
        <v>820</v>
      </c>
      <c r="B1356" s="31">
        <v>33897</v>
      </c>
      <c r="C1356" s="60"/>
      <c r="D1356" s="60"/>
      <c r="E1356" s="11"/>
      <c r="S1356">
        <v>7.5620000000000003</v>
      </c>
      <c r="T1356" s="24">
        <v>462.16666666666663</v>
      </c>
      <c r="U1356" s="20"/>
      <c r="X1356"/>
      <c r="AE1356" s="24">
        <v>0.80091033941024758</v>
      </c>
      <c r="AF1356" s="48"/>
      <c r="AL1356" s="22">
        <v>3.5866666666666669</v>
      </c>
      <c r="AM1356">
        <v>2.5999999999999999E-2</v>
      </c>
      <c r="AN1356">
        <v>3.794</v>
      </c>
      <c r="AO1356">
        <v>144.023</v>
      </c>
      <c r="BF1356">
        <v>1.2E-2</v>
      </c>
      <c r="BG1356">
        <v>3.7679999999999998</v>
      </c>
      <c r="BI1356">
        <v>318.11</v>
      </c>
      <c r="BJ1356" s="26">
        <v>911.66666666666663</v>
      </c>
    </row>
    <row r="1357" spans="1:62" x14ac:dyDescent="0.35">
      <c r="A1357" s="2" t="s">
        <v>820</v>
      </c>
      <c r="B1357" s="31">
        <v>33911</v>
      </c>
      <c r="C1357" s="60"/>
      <c r="D1357" s="60"/>
      <c r="E1357" s="11"/>
      <c r="S1357">
        <v>7.3680000000000003</v>
      </c>
      <c r="T1357" s="24">
        <v>746.9666666666667</v>
      </c>
      <c r="U1357" s="20"/>
      <c r="X1357"/>
      <c r="AE1357" s="24">
        <v>0.87016618597870576</v>
      </c>
      <c r="AF1357" s="48"/>
      <c r="AL1357" s="22">
        <v>4.5366666666666671</v>
      </c>
      <c r="AM1357">
        <v>2.7E-2</v>
      </c>
      <c r="AN1357">
        <v>3.6829999999999998</v>
      </c>
      <c r="AO1357">
        <v>136.54499999999999</v>
      </c>
      <c r="BF1357">
        <v>7.0000000000000001E-3</v>
      </c>
      <c r="BG1357">
        <v>3.6850000000000001</v>
      </c>
      <c r="BI1357">
        <v>523.89700000000005</v>
      </c>
      <c r="BJ1357" s="14">
        <v>780</v>
      </c>
    </row>
    <row r="1358" spans="1:62" x14ac:dyDescent="0.35">
      <c r="A1358" s="2" t="s">
        <v>820</v>
      </c>
      <c r="B1358" s="31">
        <v>33925</v>
      </c>
      <c r="C1358" s="60"/>
      <c r="D1358" s="60"/>
      <c r="E1358" s="11"/>
      <c r="S1358">
        <v>8.7789999999999999</v>
      </c>
      <c r="T1358" s="24">
        <v>1185.95</v>
      </c>
      <c r="U1358" s="20"/>
      <c r="X1358"/>
      <c r="AE1358" s="24">
        <v>0.89863222103414986</v>
      </c>
      <c r="AF1358" s="48"/>
      <c r="AL1358" s="22">
        <v>5.0866666666666669</v>
      </c>
      <c r="AM1358">
        <v>2.5000000000000001E-2</v>
      </c>
      <c r="AN1358">
        <v>3.2080000000000002</v>
      </c>
      <c r="AO1358">
        <v>130.273</v>
      </c>
      <c r="BF1358">
        <v>6.0000000000000001E-3</v>
      </c>
      <c r="BG1358">
        <v>5.5720000000000001</v>
      </c>
      <c r="BI1358">
        <v>883.75</v>
      </c>
      <c r="BJ1358" s="14">
        <v>595</v>
      </c>
    </row>
    <row r="1359" spans="1:62" x14ac:dyDescent="0.35">
      <c r="A1359" s="2" t="s">
        <v>820</v>
      </c>
      <c r="B1359" s="31">
        <v>33932</v>
      </c>
      <c r="C1359" s="60"/>
      <c r="D1359" s="60"/>
      <c r="E1359" s="11"/>
      <c r="S1359">
        <v>8.34</v>
      </c>
      <c r="T1359" s="24">
        <v>1096.1666666666667</v>
      </c>
      <c r="U1359" s="20">
        <v>160.83333333333334</v>
      </c>
      <c r="V1359">
        <v>1.9E-2</v>
      </c>
      <c r="W1359">
        <v>2.2149999999999999</v>
      </c>
      <c r="X1359"/>
      <c r="AE1359" s="24">
        <v>0.87513223729384271</v>
      </c>
      <c r="AF1359" s="48"/>
      <c r="AL1359" s="22">
        <v>4.6233333333333331</v>
      </c>
      <c r="AM1359">
        <v>2.3E-2</v>
      </c>
      <c r="AN1359">
        <v>2.68</v>
      </c>
      <c r="AO1359">
        <v>117.646</v>
      </c>
      <c r="BF1359">
        <v>4.0000000000000001E-3</v>
      </c>
      <c r="BG1359">
        <v>3.0329999999999999</v>
      </c>
      <c r="BI1359">
        <v>688.18799999999999</v>
      </c>
      <c r="BJ1359" s="14">
        <v>613.33333333333337</v>
      </c>
    </row>
    <row r="1360" spans="1:62" x14ac:dyDescent="0.35">
      <c r="A1360" s="2" t="s">
        <v>820</v>
      </c>
      <c r="B1360" s="31">
        <v>33939</v>
      </c>
      <c r="C1360" s="60"/>
      <c r="D1360" s="60"/>
      <c r="E1360" s="11"/>
      <c r="S1360">
        <v>9.1739999999999995</v>
      </c>
      <c r="T1360" s="24">
        <v>1445.0833333333333</v>
      </c>
      <c r="U1360" s="20">
        <v>224</v>
      </c>
      <c r="V1360">
        <v>1.4999999999999999E-2</v>
      </c>
      <c r="W1360">
        <v>2.4830000000000001</v>
      </c>
      <c r="X1360"/>
      <c r="AE1360" s="24">
        <v>0.84595338075352899</v>
      </c>
      <c r="AF1360" s="48"/>
      <c r="AL1360" s="22">
        <v>4.1566666666666672</v>
      </c>
      <c r="AM1360">
        <v>2.3E-2</v>
      </c>
      <c r="AN1360">
        <v>2.169</v>
      </c>
      <c r="AO1360">
        <v>94.28</v>
      </c>
      <c r="BF1360">
        <v>4.0000000000000001E-3</v>
      </c>
      <c r="BG1360">
        <v>3.948</v>
      </c>
      <c r="BI1360">
        <v>1000.5170000000001</v>
      </c>
      <c r="BJ1360" s="14">
        <v>476.66666666666669</v>
      </c>
    </row>
    <row r="1361" spans="1:62" x14ac:dyDescent="0.35">
      <c r="A1361" s="2" t="s">
        <v>820</v>
      </c>
      <c r="B1361" s="31">
        <v>33946</v>
      </c>
      <c r="C1361" s="60"/>
      <c r="D1361" s="60"/>
      <c r="E1361" s="11"/>
      <c r="S1361">
        <v>9.2059999999999995</v>
      </c>
      <c r="T1361" s="24">
        <v>1439.2166666666667</v>
      </c>
      <c r="U1361" s="20">
        <v>281.83333333333331</v>
      </c>
      <c r="V1361">
        <v>1.4999999999999999E-2</v>
      </c>
      <c r="W1361">
        <v>3.0339999999999998</v>
      </c>
      <c r="X1361"/>
      <c r="AE1361" s="24">
        <v>0.79668524835271382</v>
      </c>
      <c r="AF1361" s="48"/>
      <c r="AL1361" s="22">
        <v>3.54</v>
      </c>
      <c r="AM1361">
        <v>2.3E-2</v>
      </c>
      <c r="AN1361">
        <v>1.7549999999999999</v>
      </c>
      <c r="AO1361">
        <v>77.207999999999998</v>
      </c>
      <c r="BF1361">
        <v>4.0000000000000001E-3</v>
      </c>
      <c r="BG1361">
        <v>3.6949999999999998</v>
      </c>
      <c r="BI1361">
        <v>955.79899999999998</v>
      </c>
      <c r="BJ1361" s="14">
        <v>570</v>
      </c>
    </row>
    <row r="1362" spans="1:62" x14ac:dyDescent="0.35">
      <c r="A1362" s="2" t="s">
        <v>820</v>
      </c>
      <c r="B1362" s="31">
        <v>33953</v>
      </c>
      <c r="C1362" s="60"/>
      <c r="D1362" s="60"/>
      <c r="E1362" s="11"/>
      <c r="S1362">
        <v>9.3930000000000007</v>
      </c>
      <c r="T1362" s="24">
        <v>1464.8333333333333</v>
      </c>
      <c r="U1362" s="20">
        <v>354.66666666666669</v>
      </c>
      <c r="V1362">
        <v>1.4999999999999999E-2</v>
      </c>
      <c r="W1362">
        <v>3.851</v>
      </c>
      <c r="X1362"/>
      <c r="AE1362" s="24">
        <v>0.77110685498914733</v>
      </c>
      <c r="AF1362" s="48"/>
      <c r="AL1362" s="22">
        <v>3.2766666666666668</v>
      </c>
      <c r="AM1362">
        <v>2.1999999999999999E-2</v>
      </c>
      <c r="AN1362">
        <v>1.3029999999999999</v>
      </c>
      <c r="AO1362">
        <v>58.406999999999996</v>
      </c>
      <c r="BF1362">
        <v>4.0000000000000001E-3</v>
      </c>
      <c r="BG1362">
        <v>3.331</v>
      </c>
      <c r="BI1362">
        <v>922.44399999999996</v>
      </c>
      <c r="BJ1362" s="14">
        <v>506.66666666666669</v>
      </c>
    </row>
    <row r="1363" spans="1:62" x14ac:dyDescent="0.35">
      <c r="A1363" s="2" t="s">
        <v>820</v>
      </c>
      <c r="B1363" s="31">
        <v>33959</v>
      </c>
      <c r="C1363" s="60"/>
      <c r="D1363" s="60"/>
      <c r="E1363" s="11"/>
      <c r="S1363">
        <v>10.456</v>
      </c>
      <c r="T1363" s="24">
        <v>1529.8500000000001</v>
      </c>
      <c r="U1363" s="20">
        <v>432.5</v>
      </c>
      <c r="V1363">
        <v>1.4999999999999999E-2</v>
      </c>
      <c r="W1363">
        <v>4.8559999999999999</v>
      </c>
      <c r="X1363"/>
      <c r="AE1363" s="24">
        <v>0.71032625310265862</v>
      </c>
      <c r="AF1363" s="48"/>
      <c r="AL1363" s="22">
        <v>2.7533333333333334</v>
      </c>
      <c r="AM1363">
        <v>0.02</v>
      </c>
      <c r="AN1363">
        <v>1.1759999999999999</v>
      </c>
      <c r="AO1363">
        <v>58.872</v>
      </c>
      <c r="BF1363">
        <v>4.0000000000000001E-3</v>
      </c>
      <c r="BG1363">
        <v>3.3159999999999998</v>
      </c>
      <c r="BI1363">
        <v>914.29600000000005</v>
      </c>
      <c r="BJ1363" s="14">
        <v>523.33333333333337</v>
      </c>
    </row>
    <row r="1364" spans="1:62" x14ac:dyDescent="0.35">
      <c r="A1364" s="2" t="s">
        <v>820</v>
      </c>
      <c r="B1364" s="31">
        <v>33967</v>
      </c>
      <c r="C1364" s="60"/>
      <c r="D1364" s="60"/>
      <c r="E1364" s="11"/>
      <c r="S1364">
        <v>10.183999999999999</v>
      </c>
      <c r="T1364" s="24">
        <v>1615.8833333333332</v>
      </c>
      <c r="U1364" s="20">
        <v>568.11666666666667</v>
      </c>
      <c r="V1364">
        <v>1.4E-2</v>
      </c>
      <c r="W1364">
        <v>5.798</v>
      </c>
      <c r="X1364"/>
      <c r="AE1364" s="24">
        <v>0.77619944428056498</v>
      </c>
      <c r="AF1364" s="48"/>
      <c r="AL1364" s="22">
        <v>3.3266666666666667</v>
      </c>
      <c r="AM1364">
        <v>1.6E-2</v>
      </c>
      <c r="AN1364">
        <v>0.378</v>
      </c>
      <c r="AO1364">
        <v>24.048999999999999</v>
      </c>
      <c r="BF1364">
        <v>3.0000000000000001E-3</v>
      </c>
      <c r="BG1364">
        <v>2.5529999999999999</v>
      </c>
      <c r="BI1364">
        <v>881.42899999999997</v>
      </c>
      <c r="BJ1364" s="14">
        <v>533.33333333333337</v>
      </c>
    </row>
    <row r="1365" spans="1:62" x14ac:dyDescent="0.35">
      <c r="A1365" s="2" t="s">
        <v>820</v>
      </c>
      <c r="B1365" s="31">
        <v>33974</v>
      </c>
      <c r="C1365" s="60"/>
      <c r="D1365" s="60"/>
      <c r="E1365" s="11"/>
      <c r="S1365">
        <v>9.9139999999999997</v>
      </c>
      <c r="T1365" s="24">
        <v>1409.75</v>
      </c>
      <c r="U1365" s="20">
        <v>547.16666666666663</v>
      </c>
      <c r="V1365">
        <v>1.4999999999999999E-2</v>
      </c>
      <c r="W1365">
        <v>6.2290000000000001</v>
      </c>
      <c r="X1365"/>
      <c r="AE1365" s="24">
        <v>0.71292162015429827</v>
      </c>
      <c r="AF1365" s="48"/>
      <c r="AL1365" s="22">
        <v>2.7733333333333334</v>
      </c>
      <c r="AM1365">
        <v>1.9E-2</v>
      </c>
      <c r="AN1365">
        <v>0.68300000000000005</v>
      </c>
      <c r="AO1365">
        <v>36.311</v>
      </c>
      <c r="BF1365">
        <v>3.0000000000000001E-3</v>
      </c>
      <c r="BG1365">
        <v>2.056</v>
      </c>
      <c r="BI1365">
        <v>649.86099999999999</v>
      </c>
      <c r="BJ1365" s="14">
        <v>586.66666666666663</v>
      </c>
    </row>
    <row r="1366" spans="1:62" x14ac:dyDescent="0.35">
      <c r="A1366" s="2" t="s">
        <v>820</v>
      </c>
      <c r="B1366" s="31">
        <v>33981</v>
      </c>
      <c r="C1366" s="60"/>
      <c r="D1366" s="60"/>
      <c r="E1366" s="11"/>
      <c r="S1366">
        <v>12.67</v>
      </c>
      <c r="T1366" s="24">
        <v>1614.5</v>
      </c>
      <c r="U1366" s="20">
        <v>695.33333333333326</v>
      </c>
      <c r="V1366">
        <v>1.4E-2</v>
      </c>
      <c r="W1366">
        <v>6.9409999999999998</v>
      </c>
      <c r="X1366"/>
      <c r="AE1366" s="24">
        <v>0.6733937623880466</v>
      </c>
      <c r="AF1366" s="48"/>
      <c r="AL1366" s="22">
        <v>2.4866666666666668</v>
      </c>
      <c r="BF1366">
        <v>5.0000000000000001E-3</v>
      </c>
      <c r="BG1366">
        <v>3.948</v>
      </c>
      <c r="BI1366">
        <v>701.34799999999996</v>
      </c>
      <c r="BJ1366" s="14">
        <v>568.33333333333337</v>
      </c>
    </row>
    <row r="1367" spans="1:62" x14ac:dyDescent="0.35">
      <c r="A1367" s="2" t="s">
        <v>820</v>
      </c>
      <c r="B1367" s="31">
        <v>33988</v>
      </c>
      <c r="C1367" s="60"/>
      <c r="D1367" s="60"/>
      <c r="E1367" s="11"/>
      <c r="S1367">
        <v>10.015000000000001</v>
      </c>
      <c r="T1367" s="24">
        <v>1434.5833333333333</v>
      </c>
      <c r="U1367" s="20">
        <v>628.83333333333337</v>
      </c>
      <c r="V1367">
        <v>1.4999999999999999E-2</v>
      </c>
      <c r="W1367">
        <v>7.0839999999999996</v>
      </c>
      <c r="X1367"/>
      <c r="AE1367" s="24"/>
      <c r="AF1367" s="48"/>
      <c r="AL1367" s="22"/>
      <c r="BF1367">
        <v>2E-3</v>
      </c>
      <c r="BG1367">
        <v>1.321</v>
      </c>
      <c r="BI1367">
        <v>630.32899999999995</v>
      </c>
      <c r="BJ1367" s="14">
        <v>591.66666666666663</v>
      </c>
    </row>
    <row r="1368" spans="1:62" x14ac:dyDescent="0.35">
      <c r="A1368" s="2" t="s">
        <v>820</v>
      </c>
      <c r="B1368" s="31">
        <v>33996</v>
      </c>
      <c r="C1368" s="60"/>
      <c r="D1368" s="60"/>
      <c r="E1368" s="11"/>
      <c r="T1368" s="24"/>
      <c r="U1368" s="20"/>
      <c r="X1368"/>
      <c r="AE1368" s="24"/>
      <c r="AF1368" s="48"/>
      <c r="AL1368" s="22"/>
      <c r="BJ1368" s="14">
        <v>533.33333333333337</v>
      </c>
    </row>
    <row r="1369" spans="1:62" x14ac:dyDescent="0.35">
      <c r="A1369" s="2" t="s">
        <v>820</v>
      </c>
      <c r="B1369" s="31">
        <v>34003</v>
      </c>
      <c r="C1369" s="60"/>
      <c r="D1369" s="60"/>
      <c r="E1369" s="11"/>
      <c r="S1369">
        <v>10.082000000000001</v>
      </c>
      <c r="T1369" s="24">
        <v>1315.8163520276673</v>
      </c>
      <c r="U1369" s="20">
        <v>641.63200994082172</v>
      </c>
      <c r="V1369">
        <v>1.4999999999999999E-2</v>
      </c>
      <c r="W1369">
        <v>7.1710000000000003</v>
      </c>
      <c r="X1369"/>
      <c r="Y1369" s="14">
        <v>2.87444E-2</v>
      </c>
      <c r="AA1369">
        <f>AC1369/Y1369</f>
        <v>15929.800815081882</v>
      </c>
      <c r="AC1369" s="14">
        <v>457.89256654903966</v>
      </c>
      <c r="AE1369" s="24"/>
      <c r="AF1369" s="48"/>
      <c r="AL1369" s="22"/>
      <c r="AS1369" t="s">
        <v>831</v>
      </c>
      <c r="BD1369" s="14">
        <v>183.73944339178206</v>
      </c>
      <c r="BE1369" s="14"/>
      <c r="BF1369">
        <v>2E-3</v>
      </c>
      <c r="BG1369">
        <v>1.3779999999999999</v>
      </c>
      <c r="BI1369">
        <v>656.35699999999997</v>
      </c>
      <c r="BJ1369" s="14"/>
    </row>
    <row r="1370" spans="1:62" x14ac:dyDescent="0.35">
      <c r="A1370" s="2" t="s">
        <v>120</v>
      </c>
      <c r="B1370" s="31">
        <v>41386</v>
      </c>
      <c r="C1370" s="60"/>
      <c r="D1370" s="60"/>
      <c r="E1370" s="11" t="s">
        <v>743</v>
      </c>
      <c r="X1370"/>
      <c r="AD1370">
        <v>3.8</v>
      </c>
      <c r="AK1370">
        <v>2</v>
      </c>
      <c r="AZ1370">
        <v>17.5</v>
      </c>
      <c r="BJ1370" s="14">
        <v>544.98416913295068</v>
      </c>
    </row>
    <row r="1371" spans="1:62" x14ac:dyDescent="0.35">
      <c r="A1371" s="2" t="s">
        <v>120</v>
      </c>
      <c r="B1371" s="31">
        <v>41387</v>
      </c>
      <c r="C1371" s="60"/>
      <c r="D1371" s="60"/>
      <c r="E1371" s="11" t="s">
        <v>743</v>
      </c>
      <c r="G1371">
        <v>380.8</v>
      </c>
      <c r="H1371">
        <v>0.27400000000000002</v>
      </c>
      <c r="I1371">
        <v>0.27800000000000002</v>
      </c>
      <c r="J1371">
        <v>0.26950000000000002</v>
      </c>
      <c r="K1371">
        <v>0.26974999999999999</v>
      </c>
      <c r="L1371">
        <v>0.25724999999999998</v>
      </c>
      <c r="M1371">
        <v>0.24424999999999999</v>
      </c>
      <c r="N1371">
        <v>0.15075</v>
      </c>
      <c r="O1371">
        <v>0.1605</v>
      </c>
      <c r="X1371"/>
    </row>
    <row r="1372" spans="1:62" x14ac:dyDescent="0.35">
      <c r="A1372" s="2" t="s">
        <v>120</v>
      </c>
      <c r="B1372" s="31">
        <v>41394</v>
      </c>
      <c r="C1372" s="60"/>
      <c r="D1372" s="60"/>
      <c r="E1372" s="11" t="s">
        <v>743</v>
      </c>
      <c r="G1372">
        <v>375.8</v>
      </c>
      <c r="H1372">
        <v>0.25724999999999998</v>
      </c>
      <c r="I1372">
        <v>0.27424999999999999</v>
      </c>
      <c r="J1372">
        <v>0.27150000000000002</v>
      </c>
      <c r="K1372">
        <v>0.26624999999999999</v>
      </c>
      <c r="L1372">
        <v>0.25624999999999998</v>
      </c>
      <c r="M1372">
        <v>0.24324999999999999</v>
      </c>
      <c r="N1372">
        <v>0.15049999999999999</v>
      </c>
      <c r="O1372">
        <v>0.15975</v>
      </c>
      <c r="X1372"/>
    </row>
    <row r="1373" spans="1:62" x14ac:dyDescent="0.35">
      <c r="A1373" s="2" t="s">
        <v>120</v>
      </c>
      <c r="B1373" s="31">
        <v>41396</v>
      </c>
      <c r="C1373" s="60"/>
      <c r="D1373" s="60"/>
      <c r="E1373" s="11" t="s">
        <v>743</v>
      </c>
      <c r="X1373"/>
      <c r="AD1373">
        <v>4.8499999999999996</v>
      </c>
      <c r="AK1373">
        <v>3.65</v>
      </c>
      <c r="AZ1373">
        <v>22</v>
      </c>
    </row>
    <row r="1374" spans="1:62" x14ac:dyDescent="0.35">
      <c r="A1374" s="2" t="s">
        <v>120</v>
      </c>
      <c r="B1374" s="31">
        <v>41397</v>
      </c>
      <c r="C1374" s="60"/>
      <c r="D1374" s="60"/>
      <c r="E1374" s="11" t="s">
        <v>743</v>
      </c>
      <c r="X1374"/>
      <c r="AE1374">
        <v>0.20626179238460601</v>
      </c>
    </row>
    <row r="1375" spans="1:62" x14ac:dyDescent="0.35">
      <c r="A1375" s="2" t="s">
        <v>120</v>
      </c>
      <c r="B1375" s="31">
        <v>41408</v>
      </c>
      <c r="C1375" s="60"/>
      <c r="D1375" s="60"/>
      <c r="E1375" s="11" t="s">
        <v>743</v>
      </c>
      <c r="G1375">
        <v>369.85</v>
      </c>
      <c r="H1375">
        <v>0.24299999999999999</v>
      </c>
      <c r="I1375">
        <v>0.26274999999999998</v>
      </c>
      <c r="J1375">
        <v>0.26800000000000002</v>
      </c>
      <c r="K1375">
        <v>0.26424999999999998</v>
      </c>
      <c r="L1375">
        <v>0.25574999999999998</v>
      </c>
      <c r="M1375">
        <v>0.2455</v>
      </c>
      <c r="N1375">
        <v>0.14974999999999999</v>
      </c>
      <c r="O1375">
        <v>0.16025</v>
      </c>
      <c r="X1375"/>
      <c r="AE1375">
        <v>0.386733682242416</v>
      </c>
    </row>
    <row r="1376" spans="1:62" x14ac:dyDescent="0.35">
      <c r="A1376" s="2" t="s">
        <v>120</v>
      </c>
      <c r="B1376" s="31">
        <v>41410</v>
      </c>
      <c r="C1376" s="60"/>
      <c r="D1376" s="60"/>
      <c r="E1376" s="11" t="s">
        <v>743</v>
      </c>
      <c r="X1376"/>
      <c r="AD1376">
        <v>6.15</v>
      </c>
      <c r="AK1376">
        <v>5</v>
      </c>
      <c r="AZ1376">
        <v>24.5</v>
      </c>
    </row>
    <row r="1377" spans="1:62" x14ac:dyDescent="0.35">
      <c r="A1377" s="2" t="s">
        <v>120</v>
      </c>
      <c r="B1377" s="31">
        <v>41423</v>
      </c>
      <c r="C1377" s="60"/>
      <c r="D1377" s="60"/>
      <c r="E1377" s="11" t="s">
        <v>743</v>
      </c>
      <c r="G1377">
        <v>388.47500000000002</v>
      </c>
      <c r="H1377">
        <v>0.29262500000000002</v>
      </c>
      <c r="I1377">
        <v>0.28549999999999998</v>
      </c>
      <c r="J1377">
        <v>0.27524999999999999</v>
      </c>
      <c r="K1377">
        <v>0.26774999999999999</v>
      </c>
      <c r="L1377">
        <v>0.26200000000000001</v>
      </c>
      <c r="M1377">
        <v>0.24725</v>
      </c>
      <c r="N1377">
        <v>0.15</v>
      </c>
      <c r="O1377">
        <v>0.16200000000000001</v>
      </c>
      <c r="X1377"/>
      <c r="AD1377">
        <v>7.1</v>
      </c>
      <c r="AK1377">
        <v>6</v>
      </c>
    </row>
    <row r="1378" spans="1:62" x14ac:dyDescent="0.35">
      <c r="A1378" s="2" t="s">
        <v>120</v>
      </c>
      <c r="B1378" s="31">
        <v>41425</v>
      </c>
      <c r="C1378" s="60"/>
      <c r="D1378" s="60"/>
      <c r="E1378" s="11" t="s">
        <v>743</v>
      </c>
      <c r="X1378"/>
      <c r="AE1378">
        <v>0.71538622626480897</v>
      </c>
      <c r="AZ1378">
        <v>24.5</v>
      </c>
    </row>
    <row r="1379" spans="1:62" x14ac:dyDescent="0.35">
      <c r="A1379" s="2" t="s">
        <v>120</v>
      </c>
      <c r="B1379" s="31">
        <v>41436</v>
      </c>
      <c r="C1379" s="60"/>
      <c r="D1379" s="60"/>
      <c r="E1379" s="11" t="s">
        <v>743</v>
      </c>
      <c r="G1379">
        <v>386.42500000000001</v>
      </c>
      <c r="H1379">
        <v>0.29462500000000003</v>
      </c>
      <c r="I1379">
        <v>0.28275</v>
      </c>
      <c r="J1379">
        <v>0.27400000000000002</v>
      </c>
      <c r="K1379">
        <v>0.26374999999999998</v>
      </c>
      <c r="L1379">
        <v>0.26324999999999998</v>
      </c>
      <c r="M1379">
        <v>0.2445</v>
      </c>
      <c r="N1379">
        <v>0.14874999999999999</v>
      </c>
      <c r="O1379">
        <v>0.1605</v>
      </c>
      <c r="X1379"/>
    </row>
    <row r="1380" spans="1:62" x14ac:dyDescent="0.35">
      <c r="A1380" s="2" t="s">
        <v>120</v>
      </c>
      <c r="B1380" s="31">
        <v>41438</v>
      </c>
      <c r="C1380" s="60"/>
      <c r="D1380" s="60"/>
      <c r="E1380" s="11" t="s">
        <v>743</v>
      </c>
      <c r="X1380"/>
      <c r="AD1380">
        <v>8</v>
      </c>
      <c r="AE1380">
        <v>0.78251304406894995</v>
      </c>
      <c r="AK1380">
        <v>7</v>
      </c>
      <c r="AZ1380">
        <v>25.25</v>
      </c>
    </row>
    <row r="1381" spans="1:62" x14ac:dyDescent="0.35">
      <c r="A1381" s="2" t="s">
        <v>120</v>
      </c>
      <c r="B1381" s="31">
        <v>41450</v>
      </c>
      <c r="C1381" s="60"/>
      <c r="D1381" s="60"/>
      <c r="E1381" s="11" t="s">
        <v>743</v>
      </c>
      <c r="G1381">
        <v>453.45</v>
      </c>
      <c r="H1381">
        <v>0.33</v>
      </c>
      <c r="I1381">
        <v>0.3</v>
      </c>
      <c r="J1381">
        <v>0.30149999999999999</v>
      </c>
      <c r="K1381">
        <v>0.30675000000000002</v>
      </c>
      <c r="L1381">
        <v>0.32600000000000001</v>
      </c>
      <c r="M1381">
        <v>0.29825000000000002</v>
      </c>
      <c r="N1381">
        <v>0.21525</v>
      </c>
      <c r="O1381">
        <v>0.1895</v>
      </c>
      <c r="X1381"/>
      <c r="AD1381">
        <v>8.4</v>
      </c>
      <c r="AE1381">
        <v>0.93878488621598499</v>
      </c>
      <c r="AK1381">
        <v>7.2</v>
      </c>
    </row>
    <row r="1382" spans="1:62" x14ac:dyDescent="0.35">
      <c r="A1382" s="2" t="s">
        <v>120</v>
      </c>
      <c r="B1382" s="31">
        <v>41457</v>
      </c>
      <c r="C1382" s="60"/>
      <c r="D1382" s="60"/>
      <c r="E1382" s="11" t="s">
        <v>743</v>
      </c>
      <c r="X1382"/>
      <c r="AZ1382">
        <v>27.75</v>
      </c>
    </row>
    <row r="1383" spans="1:62" x14ac:dyDescent="0.35">
      <c r="A1383" s="2" t="s">
        <v>120</v>
      </c>
      <c r="B1383" s="31">
        <v>41459</v>
      </c>
      <c r="C1383" s="60"/>
      <c r="D1383" s="60"/>
      <c r="E1383" s="11" t="s">
        <v>743</v>
      </c>
      <c r="T1383">
        <v>234.355357142857</v>
      </c>
      <c r="U1383">
        <v>0</v>
      </c>
      <c r="X1383"/>
      <c r="AC1383">
        <v>0</v>
      </c>
      <c r="AL1383">
        <v>2.502449537778606</v>
      </c>
      <c r="AO1383">
        <v>140.838364186044</v>
      </c>
      <c r="AR1383">
        <f>AL1383*1000000/AO1383</f>
        <v>17768.237740058754</v>
      </c>
      <c r="BA1383">
        <v>161.90476190476201</v>
      </c>
      <c r="BD1383">
        <v>0</v>
      </c>
      <c r="BI1383">
        <v>90.947203141502399</v>
      </c>
      <c r="BJ1383">
        <v>1458.80952380952</v>
      </c>
    </row>
    <row r="1384" spans="1:62" x14ac:dyDescent="0.35">
      <c r="A1384" s="2" t="s">
        <v>120</v>
      </c>
      <c r="B1384" s="31">
        <v>41465</v>
      </c>
      <c r="C1384" s="60"/>
      <c r="D1384" s="60"/>
      <c r="E1384" s="11" t="s">
        <v>743</v>
      </c>
      <c r="X1384"/>
      <c r="AD1384">
        <v>9</v>
      </c>
      <c r="AK1384">
        <v>8</v>
      </c>
      <c r="AZ1384">
        <v>28.25</v>
      </c>
    </row>
    <row r="1385" spans="1:62" x14ac:dyDescent="0.35">
      <c r="A1385" s="2" t="s">
        <v>120</v>
      </c>
      <c r="B1385" s="31">
        <v>41466</v>
      </c>
      <c r="C1385" s="60"/>
      <c r="D1385" s="60"/>
      <c r="E1385" s="11" t="s">
        <v>743</v>
      </c>
      <c r="G1385">
        <v>441.75</v>
      </c>
      <c r="H1385">
        <v>0.29325000000000001</v>
      </c>
      <c r="I1385">
        <v>0.28699999999999998</v>
      </c>
      <c r="J1385">
        <v>0.28949999999999998</v>
      </c>
      <c r="K1385">
        <v>0.29799999999999999</v>
      </c>
      <c r="L1385">
        <v>0.3175</v>
      </c>
      <c r="M1385">
        <v>0.30049999999999999</v>
      </c>
      <c r="N1385">
        <v>0.2155</v>
      </c>
      <c r="O1385">
        <v>0.20749999999999999</v>
      </c>
      <c r="X1385"/>
      <c r="AE1385">
        <v>0.96968235577983497</v>
      </c>
    </row>
    <row r="1386" spans="1:62" x14ac:dyDescent="0.35">
      <c r="A1386" s="2" t="s">
        <v>120</v>
      </c>
      <c r="B1386" s="31">
        <v>41481</v>
      </c>
      <c r="C1386" s="60"/>
      <c r="D1386" s="60"/>
      <c r="E1386" s="11" t="s">
        <v>743</v>
      </c>
      <c r="X1386"/>
      <c r="AZ1386">
        <v>30</v>
      </c>
    </row>
    <row r="1387" spans="1:62" x14ac:dyDescent="0.35">
      <c r="A1387" s="2" t="s">
        <v>120</v>
      </c>
      <c r="B1387" s="31">
        <v>41484</v>
      </c>
      <c r="C1387" s="60"/>
      <c r="D1387" s="60"/>
      <c r="E1387" s="11" t="s">
        <v>743</v>
      </c>
      <c r="X1387"/>
      <c r="AD1387">
        <v>9.9499999999999993</v>
      </c>
      <c r="AE1387">
        <v>0.98328895437486197</v>
      </c>
      <c r="AK1387">
        <v>8.8000000000000007</v>
      </c>
    </row>
    <row r="1388" spans="1:62" x14ac:dyDescent="0.35">
      <c r="A1388" s="2" t="s">
        <v>120</v>
      </c>
      <c r="B1388" s="31">
        <v>41485</v>
      </c>
      <c r="C1388" s="60"/>
      <c r="D1388" s="60"/>
      <c r="E1388" s="11" t="s">
        <v>743</v>
      </c>
      <c r="G1388">
        <v>428.35</v>
      </c>
      <c r="H1388">
        <v>0.27800000000000002</v>
      </c>
      <c r="I1388">
        <v>0.27575</v>
      </c>
      <c r="J1388">
        <v>0.28100000000000003</v>
      </c>
      <c r="K1388">
        <v>0.28549999999999998</v>
      </c>
      <c r="L1388">
        <v>0.30675000000000002</v>
      </c>
      <c r="M1388">
        <v>0.29449999999999998</v>
      </c>
      <c r="N1388">
        <v>0.20699999999999999</v>
      </c>
      <c r="O1388">
        <v>0.21325</v>
      </c>
      <c r="X1388"/>
    </row>
    <row r="1389" spans="1:62" x14ac:dyDescent="0.35">
      <c r="A1389" s="2" t="s">
        <v>120</v>
      </c>
      <c r="B1389" s="31">
        <v>41495</v>
      </c>
      <c r="C1389" s="60"/>
      <c r="D1389" s="60"/>
      <c r="E1389" s="11" t="s">
        <v>743</v>
      </c>
      <c r="X1389"/>
      <c r="AZ1389">
        <v>31</v>
      </c>
    </row>
    <row r="1390" spans="1:62" x14ac:dyDescent="0.35">
      <c r="A1390" s="2" t="s">
        <v>120</v>
      </c>
      <c r="B1390" s="31">
        <v>41500</v>
      </c>
      <c r="C1390" s="60"/>
      <c r="D1390" s="60"/>
      <c r="E1390" s="11" t="s">
        <v>743</v>
      </c>
      <c r="X1390"/>
      <c r="AD1390">
        <v>10.5</v>
      </c>
      <c r="AK1390">
        <v>9.4</v>
      </c>
    </row>
    <row r="1391" spans="1:62" x14ac:dyDescent="0.35">
      <c r="A1391" s="2" t="s">
        <v>120</v>
      </c>
      <c r="B1391" s="31">
        <v>41515</v>
      </c>
      <c r="C1391" s="60"/>
      <c r="D1391" s="60"/>
      <c r="E1391" s="11" t="s">
        <v>743</v>
      </c>
      <c r="G1391">
        <v>396.375</v>
      </c>
      <c r="H1391">
        <v>0.231125</v>
      </c>
      <c r="I1391">
        <v>0.251</v>
      </c>
      <c r="J1391">
        <v>0.2545</v>
      </c>
      <c r="K1391">
        <v>0.26924999999999999</v>
      </c>
      <c r="L1391">
        <v>0.27150000000000002</v>
      </c>
      <c r="M1391">
        <v>0.29475000000000001</v>
      </c>
      <c r="N1391">
        <v>0.19675000000000001</v>
      </c>
      <c r="O1391">
        <v>0.21299999999999999</v>
      </c>
      <c r="X1391"/>
    </row>
    <row r="1392" spans="1:62" x14ac:dyDescent="0.35">
      <c r="A1392" s="2" t="s">
        <v>120</v>
      </c>
      <c r="B1392" s="31">
        <v>41516</v>
      </c>
      <c r="C1392" s="60"/>
      <c r="D1392" s="60"/>
      <c r="E1392" s="11" t="s">
        <v>743</v>
      </c>
      <c r="X1392"/>
      <c r="AD1392">
        <v>11.45</v>
      </c>
      <c r="AE1392">
        <v>0.953020083036489</v>
      </c>
      <c r="AK1392">
        <v>10.35</v>
      </c>
    </row>
    <row r="1393" spans="1:62" x14ac:dyDescent="0.35">
      <c r="A1393" s="2" t="s">
        <v>120</v>
      </c>
      <c r="B1393" s="31">
        <v>41520</v>
      </c>
      <c r="C1393" s="60"/>
      <c r="D1393" s="60"/>
      <c r="E1393" s="11" t="s">
        <v>743</v>
      </c>
      <c r="T1393">
        <v>609.67261904761904</v>
      </c>
      <c r="U1393">
        <v>0</v>
      </c>
      <c r="X1393"/>
      <c r="AC1393">
        <v>0</v>
      </c>
      <c r="AL1393">
        <v>6.2297217591156864</v>
      </c>
      <c r="AO1393">
        <v>281.02364980034002</v>
      </c>
      <c r="AR1393">
        <f>AL1393*1000000/AO1393</f>
        <v>22167.962602228465</v>
      </c>
      <c r="BA1393">
        <v>158.333333333333</v>
      </c>
      <c r="BD1393">
        <v>0</v>
      </c>
      <c r="BI1393">
        <v>231.56315159475099</v>
      </c>
      <c r="BJ1393">
        <v>1138.86904761905</v>
      </c>
    </row>
    <row r="1394" spans="1:62" x14ac:dyDescent="0.35">
      <c r="A1394" s="2" t="s">
        <v>120</v>
      </c>
      <c r="B1394" s="31">
        <v>41526</v>
      </c>
      <c r="C1394" s="60"/>
      <c r="D1394" s="60"/>
      <c r="E1394" s="11" t="s">
        <v>743</v>
      </c>
      <c r="X1394"/>
      <c r="AD1394">
        <v>12</v>
      </c>
      <c r="AK1394">
        <v>10.95</v>
      </c>
    </row>
    <row r="1395" spans="1:62" x14ac:dyDescent="0.35">
      <c r="A1395" s="2" t="s">
        <v>120</v>
      </c>
      <c r="B1395" s="31">
        <v>41527</v>
      </c>
      <c r="C1395" s="60"/>
      <c r="D1395" s="60"/>
      <c r="E1395" s="11" t="s">
        <v>743</v>
      </c>
      <c r="X1395"/>
      <c r="AE1395">
        <v>0.99062486810363204</v>
      </c>
    </row>
    <row r="1396" spans="1:62" x14ac:dyDescent="0.35">
      <c r="A1396" s="2" t="s">
        <v>120</v>
      </c>
      <c r="B1396" s="31">
        <v>41530</v>
      </c>
      <c r="C1396" s="60"/>
      <c r="D1396" s="60"/>
      <c r="E1396" s="11" t="s">
        <v>743</v>
      </c>
      <c r="X1396"/>
      <c r="AZ1396">
        <v>32.75</v>
      </c>
    </row>
    <row r="1397" spans="1:62" x14ac:dyDescent="0.35">
      <c r="A1397" s="2" t="s">
        <v>120</v>
      </c>
      <c r="B1397" s="31">
        <v>41533</v>
      </c>
      <c r="C1397" s="60"/>
      <c r="D1397" s="60"/>
      <c r="E1397" s="11" t="s">
        <v>743</v>
      </c>
      <c r="G1397">
        <v>357.2</v>
      </c>
      <c r="H1397">
        <v>0.185</v>
      </c>
      <c r="I1397">
        <v>0.21249999999999999</v>
      </c>
      <c r="J1397">
        <v>0.2235</v>
      </c>
      <c r="K1397">
        <v>0.23050000000000001</v>
      </c>
      <c r="L1397">
        <v>0.26350000000000001</v>
      </c>
      <c r="M1397">
        <v>0.28125</v>
      </c>
      <c r="N1397">
        <v>0.18325</v>
      </c>
      <c r="O1397">
        <v>0.20649999999999999</v>
      </c>
      <c r="X1397"/>
    </row>
    <row r="1398" spans="1:62" x14ac:dyDescent="0.35">
      <c r="A1398" s="2" t="s">
        <v>120</v>
      </c>
      <c r="B1398" s="31">
        <v>41542</v>
      </c>
      <c r="C1398" s="60"/>
      <c r="D1398" s="60"/>
      <c r="E1398" s="11" t="s">
        <v>743</v>
      </c>
      <c r="G1398">
        <v>373.1</v>
      </c>
      <c r="H1398">
        <v>0.23974999999999999</v>
      </c>
      <c r="I1398">
        <v>0.248</v>
      </c>
      <c r="J1398">
        <v>0.23050000000000001</v>
      </c>
      <c r="K1398">
        <v>0.22950000000000001</v>
      </c>
      <c r="L1398">
        <v>0.26100000000000001</v>
      </c>
      <c r="M1398">
        <v>0.27350000000000002</v>
      </c>
      <c r="N1398">
        <v>0.17924999999999999</v>
      </c>
      <c r="O1398">
        <v>0.20399999999999999</v>
      </c>
      <c r="X1398"/>
    </row>
    <row r="1399" spans="1:62" x14ac:dyDescent="0.35">
      <c r="A1399" s="2" t="s">
        <v>120</v>
      </c>
      <c r="B1399" s="31">
        <v>41544</v>
      </c>
      <c r="C1399" s="60"/>
      <c r="D1399" s="60"/>
      <c r="E1399" s="11" t="s">
        <v>743</v>
      </c>
      <c r="X1399"/>
      <c r="AD1399">
        <v>13.1</v>
      </c>
      <c r="AK1399">
        <v>12.05</v>
      </c>
    </row>
    <row r="1400" spans="1:62" x14ac:dyDescent="0.35">
      <c r="A1400" s="2" t="s">
        <v>120</v>
      </c>
      <c r="B1400" s="31">
        <v>41548</v>
      </c>
      <c r="C1400" s="60"/>
      <c r="D1400" s="60"/>
      <c r="E1400" s="11" t="s">
        <v>743</v>
      </c>
      <c r="G1400">
        <v>374.55</v>
      </c>
      <c r="H1400">
        <v>0.24975</v>
      </c>
      <c r="I1400">
        <v>0.24675</v>
      </c>
      <c r="J1400">
        <v>0.23150000000000001</v>
      </c>
      <c r="K1400">
        <v>0.23225000000000001</v>
      </c>
      <c r="L1400">
        <v>0.25800000000000001</v>
      </c>
      <c r="M1400">
        <v>0.27250000000000002</v>
      </c>
      <c r="N1400">
        <v>0.17649999999999999</v>
      </c>
      <c r="O1400">
        <v>0.20549999999999999</v>
      </c>
      <c r="X1400"/>
    </row>
    <row r="1401" spans="1:62" x14ac:dyDescent="0.35">
      <c r="A1401" s="2" t="s">
        <v>120</v>
      </c>
      <c r="B1401" s="31">
        <v>41555</v>
      </c>
      <c r="C1401" s="60"/>
      <c r="D1401" s="60"/>
      <c r="E1401" s="11" t="s">
        <v>743</v>
      </c>
      <c r="G1401">
        <v>349.75</v>
      </c>
      <c r="H1401">
        <v>0.19400000000000001</v>
      </c>
      <c r="I1401">
        <v>0.22450000000000001</v>
      </c>
      <c r="J1401">
        <v>0.224</v>
      </c>
      <c r="K1401">
        <v>0.22525000000000001</v>
      </c>
      <c r="L1401">
        <v>0.2495</v>
      </c>
      <c r="M1401">
        <v>0.26100000000000001</v>
      </c>
      <c r="N1401">
        <v>0.17125000000000001</v>
      </c>
      <c r="O1401">
        <v>0.19925000000000001</v>
      </c>
      <c r="X1401"/>
    </row>
    <row r="1402" spans="1:62" x14ac:dyDescent="0.35">
      <c r="A1402" s="2" t="s">
        <v>120</v>
      </c>
      <c r="B1402" s="31">
        <v>41558</v>
      </c>
      <c r="C1402" s="60"/>
      <c r="D1402" s="60"/>
      <c r="E1402" s="11" t="s">
        <v>743</v>
      </c>
      <c r="X1402"/>
      <c r="AD1402">
        <v>14.15</v>
      </c>
      <c r="AK1402">
        <v>13.05</v>
      </c>
      <c r="AZ1402">
        <v>38</v>
      </c>
    </row>
    <row r="1403" spans="1:62" x14ac:dyDescent="0.35">
      <c r="A1403" s="2" t="s">
        <v>120</v>
      </c>
      <c r="B1403" s="31">
        <v>41562</v>
      </c>
      <c r="C1403" s="60"/>
      <c r="D1403" s="60"/>
      <c r="E1403" s="11" t="s">
        <v>743</v>
      </c>
      <c r="G1403">
        <v>333.95</v>
      </c>
      <c r="H1403">
        <v>0.16675000000000001</v>
      </c>
      <c r="I1403">
        <v>0.21049999999999999</v>
      </c>
      <c r="J1403">
        <v>0.21199999999999999</v>
      </c>
      <c r="K1403">
        <v>0.21575</v>
      </c>
      <c r="L1403">
        <v>0.24424999999999999</v>
      </c>
      <c r="M1403">
        <v>0.25474999999999998</v>
      </c>
      <c r="N1403">
        <v>0.16750000000000001</v>
      </c>
      <c r="O1403">
        <v>0.19825000000000001</v>
      </c>
      <c r="X1403"/>
    </row>
    <row r="1404" spans="1:62" x14ac:dyDescent="0.35">
      <c r="A1404" s="2" t="s">
        <v>120</v>
      </c>
      <c r="B1404" s="31">
        <v>41563</v>
      </c>
      <c r="C1404" s="60"/>
      <c r="D1404" s="60"/>
      <c r="E1404" s="11" t="s">
        <v>743</v>
      </c>
      <c r="X1404"/>
      <c r="AE1404">
        <v>0.98432135269325705</v>
      </c>
    </row>
    <row r="1405" spans="1:62" x14ac:dyDescent="0.35">
      <c r="A1405" s="2" t="s">
        <v>120</v>
      </c>
      <c r="B1405" s="31">
        <v>41569</v>
      </c>
      <c r="C1405" s="60"/>
      <c r="D1405" s="60"/>
      <c r="E1405" s="11" t="s">
        <v>743</v>
      </c>
      <c r="G1405">
        <v>297</v>
      </c>
      <c r="H1405">
        <v>0.11525000000000001</v>
      </c>
      <c r="I1405">
        <v>0.18124999999999999</v>
      </c>
      <c r="J1405">
        <v>0.17449999999999999</v>
      </c>
      <c r="K1405">
        <v>0.184</v>
      </c>
      <c r="L1405">
        <v>0.23050000000000001</v>
      </c>
      <c r="M1405">
        <v>0.24299999999999999</v>
      </c>
      <c r="N1405">
        <v>0.16225000000000001</v>
      </c>
      <c r="O1405">
        <v>0.19425000000000001</v>
      </c>
      <c r="T1405">
        <v>1221.18210111297</v>
      </c>
      <c r="U1405">
        <v>0</v>
      </c>
      <c r="X1405"/>
      <c r="AC1405">
        <v>0</v>
      </c>
      <c r="AL1405">
        <v>8.5109124018762792</v>
      </c>
      <c r="AO1405">
        <v>389.02832991347998</v>
      </c>
      <c r="AR1405">
        <f>AL1405*1000000/AO1405</f>
        <v>21877.358915658173</v>
      </c>
      <c r="BA1405">
        <v>145.23809523809501</v>
      </c>
      <c r="BD1405">
        <v>0</v>
      </c>
      <c r="BI1405">
        <v>663.07911529926503</v>
      </c>
      <c r="BJ1405">
        <v>687.55952380952397</v>
      </c>
    </row>
    <row r="1406" spans="1:62" x14ac:dyDescent="0.35">
      <c r="A1406" s="2" t="s">
        <v>120</v>
      </c>
      <c r="B1406" s="31">
        <v>41570</v>
      </c>
      <c r="C1406" s="60"/>
      <c r="D1406" s="60"/>
      <c r="E1406" s="11" t="s">
        <v>743</v>
      </c>
      <c r="X1406"/>
      <c r="AD1406">
        <v>14.25</v>
      </c>
      <c r="AK1406">
        <v>13.3</v>
      </c>
    </row>
    <row r="1407" spans="1:62" x14ac:dyDescent="0.35">
      <c r="A1407" s="2" t="s">
        <v>120</v>
      </c>
      <c r="B1407" s="31">
        <v>41576</v>
      </c>
      <c r="C1407" s="60"/>
      <c r="D1407" s="60"/>
      <c r="E1407" s="11" t="s">
        <v>743</v>
      </c>
      <c r="G1407">
        <v>272.2</v>
      </c>
      <c r="H1407">
        <v>0.10775</v>
      </c>
      <c r="I1407">
        <v>0.16325000000000001</v>
      </c>
      <c r="J1407">
        <v>0.15049999999999999</v>
      </c>
      <c r="K1407">
        <v>0.15825</v>
      </c>
      <c r="L1407">
        <v>0.20549999999999999</v>
      </c>
      <c r="M1407">
        <v>0.22625000000000001</v>
      </c>
      <c r="N1407">
        <v>0.15675</v>
      </c>
      <c r="O1407">
        <v>0.19275</v>
      </c>
      <c r="X1407"/>
      <c r="AD1407">
        <v>14.25</v>
      </c>
      <c r="AK1407">
        <v>14.25</v>
      </c>
      <c r="AZ1407">
        <v>44</v>
      </c>
    </row>
    <row r="1408" spans="1:62" x14ac:dyDescent="0.35">
      <c r="A1408" s="2" t="s">
        <v>120</v>
      </c>
      <c r="B1408" s="31">
        <v>41582</v>
      </c>
      <c r="C1408" s="60"/>
      <c r="D1408" s="60"/>
      <c r="E1408" s="11" t="s">
        <v>743</v>
      </c>
      <c r="T1408">
        <v>1741.3625136754099</v>
      </c>
      <c r="U1408">
        <v>56.036515752003197</v>
      </c>
      <c r="X1408"/>
      <c r="AC1408">
        <v>0</v>
      </c>
      <c r="AL1408">
        <v>7.4113192025728098</v>
      </c>
      <c r="AO1408">
        <v>413.13664491871401</v>
      </c>
      <c r="AR1408">
        <f>AL1408*1000000/AO1408</f>
        <v>17939.14747996032</v>
      </c>
      <c r="AZ1408">
        <v>49.5</v>
      </c>
      <c r="BA1408">
        <v>143.45238095238099</v>
      </c>
      <c r="BD1408">
        <v>56.036515752003197</v>
      </c>
      <c r="BI1408">
        <v>1050.7165636970799</v>
      </c>
      <c r="BJ1408">
        <v>697.67857142857201</v>
      </c>
    </row>
    <row r="1409" spans="1:62" x14ac:dyDescent="0.35">
      <c r="A1409" s="2" t="s">
        <v>120</v>
      </c>
      <c r="B1409" s="31">
        <v>41583</v>
      </c>
      <c r="C1409" s="60"/>
      <c r="D1409" s="60"/>
      <c r="E1409" s="11" t="s">
        <v>743</v>
      </c>
      <c r="G1409">
        <v>248.2</v>
      </c>
      <c r="H1409">
        <v>9.7750000000000004E-2</v>
      </c>
      <c r="I1409">
        <v>0.1535</v>
      </c>
      <c r="J1409">
        <v>0.13700000000000001</v>
      </c>
      <c r="K1409">
        <v>0.13950000000000001</v>
      </c>
      <c r="L1409">
        <v>0.17399999999999999</v>
      </c>
      <c r="M1409">
        <v>0.20125000000000001</v>
      </c>
      <c r="N1409">
        <v>0.14974999999999999</v>
      </c>
      <c r="O1409">
        <v>0.18825</v>
      </c>
      <c r="X1409"/>
    </row>
    <row r="1410" spans="1:62" x14ac:dyDescent="0.35">
      <c r="A1410" s="2" t="s">
        <v>120</v>
      </c>
      <c r="B1410" s="31">
        <v>41586</v>
      </c>
      <c r="C1410" s="60"/>
      <c r="D1410" s="60"/>
      <c r="E1410" s="11" t="s">
        <v>743</v>
      </c>
      <c r="X1410"/>
      <c r="AE1410">
        <v>0.97434724927462901</v>
      </c>
      <c r="AZ1410">
        <v>58</v>
      </c>
    </row>
    <row r="1411" spans="1:62" x14ac:dyDescent="0.35">
      <c r="A1411" s="2" t="s">
        <v>120</v>
      </c>
      <c r="B1411" s="31">
        <v>41590</v>
      </c>
      <c r="C1411" s="60"/>
      <c r="D1411" s="60"/>
      <c r="E1411" s="11" t="s">
        <v>743</v>
      </c>
      <c r="G1411">
        <v>230.9</v>
      </c>
      <c r="H1411">
        <v>9.0999999999999998E-2</v>
      </c>
      <c r="I1411">
        <v>0.14574999999999999</v>
      </c>
      <c r="J1411">
        <v>0.129</v>
      </c>
      <c r="K1411">
        <v>0.12575</v>
      </c>
      <c r="L1411">
        <v>0.15225</v>
      </c>
      <c r="M1411">
        <v>0.1845</v>
      </c>
      <c r="N1411">
        <v>0.14249999999999999</v>
      </c>
      <c r="O1411">
        <v>0.18375</v>
      </c>
      <c r="X1411"/>
    </row>
    <row r="1412" spans="1:62" x14ac:dyDescent="0.35">
      <c r="A1412" s="2" t="s">
        <v>120</v>
      </c>
      <c r="B1412" s="31">
        <v>41596</v>
      </c>
      <c r="C1412" s="60"/>
      <c r="D1412" s="60"/>
      <c r="E1412" s="11" t="s">
        <v>743</v>
      </c>
      <c r="T1412">
        <v>2123.5220807464698</v>
      </c>
      <c r="U1412">
        <v>307.90908063976798</v>
      </c>
      <c r="X1412"/>
      <c r="AC1412">
        <v>19.173452652310601</v>
      </c>
      <c r="AL1412">
        <v>5.8765044445722401</v>
      </c>
      <c r="AO1412">
        <v>347.49573585554703</v>
      </c>
      <c r="AR1412">
        <f>AL1412*1000000/AO1412</f>
        <v>16911.011670701726</v>
      </c>
      <c r="BA1412">
        <v>150.59523809523799</v>
      </c>
      <c r="BD1412">
        <v>288.73562798745797</v>
      </c>
      <c r="BI1412">
        <v>1189.5752537958499</v>
      </c>
      <c r="BJ1412">
        <v>723.392857142857</v>
      </c>
    </row>
    <row r="1413" spans="1:62" x14ac:dyDescent="0.35">
      <c r="A1413" s="2" t="s">
        <v>120</v>
      </c>
      <c r="B1413" s="31">
        <v>41596</v>
      </c>
      <c r="C1413" s="60"/>
      <c r="D1413" s="60"/>
      <c r="E1413" s="11" t="s">
        <v>743</v>
      </c>
      <c r="X1413"/>
      <c r="AE1413">
        <v>0.96984249619246798</v>
      </c>
    </row>
    <row r="1414" spans="1:62" x14ac:dyDescent="0.35">
      <c r="A1414" s="2" t="s">
        <v>120</v>
      </c>
      <c r="B1414" s="31">
        <v>41597</v>
      </c>
      <c r="C1414" s="60"/>
      <c r="D1414" s="60"/>
      <c r="E1414" s="11" t="s">
        <v>743</v>
      </c>
      <c r="G1414">
        <v>217.3</v>
      </c>
      <c r="H1414">
        <v>9.4750000000000001E-2</v>
      </c>
      <c r="I1414">
        <v>0.14474999999999999</v>
      </c>
      <c r="J1414">
        <v>0.12425</v>
      </c>
      <c r="K1414">
        <v>0.11600000000000001</v>
      </c>
      <c r="L1414">
        <v>0.13100000000000001</v>
      </c>
      <c r="M1414">
        <v>0.16300000000000001</v>
      </c>
      <c r="N1414">
        <v>0.13425000000000001</v>
      </c>
      <c r="O1414">
        <v>0.17849999999999999</v>
      </c>
      <c r="X1414"/>
    </row>
    <row r="1415" spans="1:62" x14ac:dyDescent="0.35">
      <c r="A1415" s="2" t="s">
        <v>120</v>
      </c>
      <c r="B1415" s="31">
        <v>41599</v>
      </c>
      <c r="C1415" s="60"/>
      <c r="D1415" s="60"/>
      <c r="E1415" s="11" t="s">
        <v>743</v>
      </c>
      <c r="X1415"/>
      <c r="AZ1415">
        <v>70.5</v>
      </c>
    </row>
    <row r="1416" spans="1:62" x14ac:dyDescent="0.35">
      <c r="A1416" s="2" t="s">
        <v>120</v>
      </c>
      <c r="B1416" s="31">
        <v>41604</v>
      </c>
      <c r="C1416" s="60"/>
      <c r="D1416" s="60"/>
      <c r="E1416" s="11" t="s">
        <v>743</v>
      </c>
      <c r="G1416">
        <v>206.25</v>
      </c>
      <c r="H1416">
        <v>8.5000000000000006E-2</v>
      </c>
      <c r="I1416">
        <v>0.14324999999999999</v>
      </c>
      <c r="J1416">
        <v>0.122</v>
      </c>
      <c r="K1416">
        <v>0.11</v>
      </c>
      <c r="L1416">
        <v>0.11650000000000001</v>
      </c>
      <c r="M1416">
        <v>0.14949999999999999</v>
      </c>
      <c r="N1416">
        <v>0.1275</v>
      </c>
      <c r="O1416">
        <v>0.17749999999999999</v>
      </c>
      <c r="X1416"/>
    </row>
    <row r="1417" spans="1:62" x14ac:dyDescent="0.35">
      <c r="A1417" s="2" t="s">
        <v>120</v>
      </c>
      <c r="B1417" s="31">
        <v>41607</v>
      </c>
      <c r="C1417" s="60"/>
      <c r="D1417" s="60"/>
      <c r="E1417" s="11" t="s">
        <v>743</v>
      </c>
      <c r="X1417"/>
      <c r="AZ1417">
        <v>70.724999999999994</v>
      </c>
    </row>
    <row r="1418" spans="1:62" x14ac:dyDescent="0.35">
      <c r="A1418" s="2" t="s">
        <v>120</v>
      </c>
      <c r="B1418" s="31">
        <v>41610</v>
      </c>
      <c r="C1418" s="60"/>
      <c r="D1418" s="60"/>
      <c r="E1418" s="11" t="s">
        <v>743</v>
      </c>
      <c r="T1418">
        <v>2263.3544949769098</v>
      </c>
      <c r="U1418">
        <v>492.36172435526203</v>
      </c>
      <c r="X1418"/>
      <c r="AC1418">
        <v>190.798607926383</v>
      </c>
      <c r="AL1418">
        <v>4.0055999064848198</v>
      </c>
      <c r="AO1418">
        <v>290.25479429423802</v>
      </c>
      <c r="AR1418">
        <f>AL1418*1000000/AO1418</f>
        <v>13800.288523138915</v>
      </c>
      <c r="BA1418">
        <v>154.76190476190499</v>
      </c>
      <c r="BD1418">
        <v>301.56311642887903</v>
      </c>
      <c r="BI1418">
        <v>1143.95313909269</v>
      </c>
      <c r="BJ1418">
        <v>637.91666666666697</v>
      </c>
    </row>
    <row r="1419" spans="1:62" x14ac:dyDescent="0.35">
      <c r="A1419" s="2" t="s">
        <v>120</v>
      </c>
      <c r="B1419" s="31">
        <v>41611</v>
      </c>
      <c r="C1419" s="60"/>
      <c r="D1419" s="60"/>
      <c r="E1419" s="11" t="s">
        <v>743</v>
      </c>
      <c r="G1419">
        <v>192.1</v>
      </c>
      <c r="H1419">
        <v>8.7499999999999994E-2</v>
      </c>
      <c r="I1419">
        <v>0.13725000000000001</v>
      </c>
      <c r="J1419">
        <v>0.11899999999999999</v>
      </c>
      <c r="K1419">
        <v>9.9000000000000005E-2</v>
      </c>
      <c r="L1419">
        <v>9.9250000000000005E-2</v>
      </c>
      <c r="M1419">
        <v>0.12925</v>
      </c>
      <c r="N1419">
        <v>0.1205</v>
      </c>
      <c r="O1419">
        <v>0.16875000000000001</v>
      </c>
      <c r="X1419"/>
    </row>
    <row r="1420" spans="1:62" x14ac:dyDescent="0.35">
      <c r="A1420" s="2" t="s">
        <v>120</v>
      </c>
      <c r="B1420" s="31">
        <v>41613</v>
      </c>
      <c r="C1420" s="60"/>
      <c r="D1420" s="60"/>
      <c r="E1420" s="11" t="s">
        <v>743</v>
      </c>
      <c r="X1420"/>
      <c r="AE1420">
        <v>0.969427764786716</v>
      </c>
    </row>
    <row r="1421" spans="1:62" x14ac:dyDescent="0.35">
      <c r="A1421" s="2" t="s">
        <v>120</v>
      </c>
      <c r="B1421" s="31">
        <v>41618</v>
      </c>
      <c r="C1421" s="60"/>
      <c r="D1421" s="60"/>
      <c r="E1421" s="11" t="s">
        <v>743</v>
      </c>
      <c r="G1421">
        <v>172.35</v>
      </c>
      <c r="H1421">
        <v>7.8E-2</v>
      </c>
      <c r="I1421">
        <v>0.13150000000000001</v>
      </c>
      <c r="J1421">
        <v>0.10925</v>
      </c>
      <c r="K1421">
        <v>0.09</v>
      </c>
      <c r="L1421">
        <v>7.9750000000000001E-2</v>
      </c>
      <c r="M1421">
        <v>0.10375</v>
      </c>
      <c r="N1421">
        <v>0.107</v>
      </c>
      <c r="O1421">
        <v>0.16250000000000001</v>
      </c>
      <c r="X1421"/>
    </row>
    <row r="1422" spans="1:62" x14ac:dyDescent="0.35">
      <c r="A1422" s="2" t="s">
        <v>120</v>
      </c>
      <c r="B1422" s="31">
        <v>41620</v>
      </c>
      <c r="C1422" s="60"/>
      <c r="D1422" s="60"/>
      <c r="E1422" s="11" t="s">
        <v>743</v>
      </c>
      <c r="X1422"/>
      <c r="AZ1422">
        <v>81</v>
      </c>
    </row>
    <row r="1423" spans="1:62" x14ac:dyDescent="0.35">
      <c r="A1423" s="2" t="s">
        <v>120</v>
      </c>
      <c r="B1423" s="31">
        <v>41625</v>
      </c>
      <c r="C1423" s="60"/>
      <c r="D1423" s="60"/>
      <c r="E1423" s="11" t="s">
        <v>743</v>
      </c>
      <c r="G1423">
        <v>201.5</v>
      </c>
      <c r="H1423">
        <v>0.16475000000000001</v>
      </c>
      <c r="I1423">
        <v>0.17924999999999999</v>
      </c>
      <c r="J1423">
        <v>0.121</v>
      </c>
      <c r="K1423">
        <v>9.0499999999999997E-2</v>
      </c>
      <c r="L1423">
        <v>8.2500000000000004E-2</v>
      </c>
      <c r="M1423">
        <v>0.108</v>
      </c>
      <c r="N1423">
        <v>0.10425</v>
      </c>
      <c r="O1423">
        <v>0.15725</v>
      </c>
      <c r="T1423">
        <v>2799.2876533741</v>
      </c>
      <c r="U1423">
        <v>1095.0774985794801</v>
      </c>
      <c r="X1423"/>
      <c r="AC1423">
        <v>793.5143821506</v>
      </c>
      <c r="AL1423">
        <v>3.0885626755610098</v>
      </c>
      <c r="AO1423">
        <v>209.05005642826401</v>
      </c>
      <c r="AR1423">
        <f>AL1423*1000000/AO1423</f>
        <v>14774.273340705158</v>
      </c>
      <c r="BA1423">
        <v>142.857142857143</v>
      </c>
      <c r="BD1423">
        <v>301.56311642887903</v>
      </c>
      <c r="BI1423">
        <v>1050.3398931735101</v>
      </c>
      <c r="BJ1423">
        <v>671.96428571428601</v>
      </c>
    </row>
    <row r="1424" spans="1:62" x14ac:dyDescent="0.35">
      <c r="A1424" s="2" t="s">
        <v>120</v>
      </c>
      <c r="B1424" s="31">
        <v>41627</v>
      </c>
      <c r="C1424" s="60"/>
      <c r="D1424" s="60"/>
      <c r="E1424" s="11" t="s">
        <v>743</v>
      </c>
      <c r="X1424"/>
      <c r="AZ1424">
        <v>82.5</v>
      </c>
    </row>
    <row r="1425" spans="1:78" x14ac:dyDescent="0.35">
      <c r="A1425" s="2" t="s">
        <v>120</v>
      </c>
      <c r="B1425" s="31">
        <v>41628</v>
      </c>
      <c r="C1425" s="60"/>
      <c r="D1425" s="60"/>
      <c r="E1425" s="11" t="s">
        <v>743</v>
      </c>
      <c r="X1425"/>
      <c r="AE1425">
        <v>0.97638548329318098</v>
      </c>
    </row>
    <row r="1426" spans="1:78" x14ac:dyDescent="0.35">
      <c r="A1426" s="2" t="s">
        <v>120</v>
      </c>
      <c r="B1426" s="31">
        <v>41632</v>
      </c>
      <c r="C1426" s="60"/>
      <c r="D1426" s="60"/>
      <c r="E1426" s="11" t="s">
        <v>743</v>
      </c>
      <c r="G1426">
        <v>225.4</v>
      </c>
      <c r="H1426">
        <v>0.21049999999999999</v>
      </c>
      <c r="I1426">
        <v>0.22275</v>
      </c>
      <c r="J1426">
        <v>0.14599999999999999</v>
      </c>
      <c r="K1426">
        <v>9.6000000000000002E-2</v>
      </c>
      <c r="L1426">
        <v>8.4000000000000005E-2</v>
      </c>
      <c r="M1426">
        <v>0.11</v>
      </c>
      <c r="N1426">
        <v>0.10349999999999999</v>
      </c>
      <c r="O1426">
        <v>0.15425</v>
      </c>
      <c r="X1426"/>
    </row>
    <row r="1427" spans="1:78" x14ac:dyDescent="0.35">
      <c r="A1427" s="2" t="s">
        <v>120</v>
      </c>
      <c r="B1427" s="31">
        <v>41638</v>
      </c>
      <c r="C1427" s="60"/>
      <c r="D1427" s="60"/>
      <c r="E1427" s="11" t="s">
        <v>743</v>
      </c>
      <c r="X1427"/>
      <c r="AZ1427">
        <v>86.5</v>
      </c>
    </row>
    <row r="1428" spans="1:78" x14ac:dyDescent="0.35">
      <c r="A1428" s="2" t="s">
        <v>120</v>
      </c>
      <c r="B1428" s="31">
        <v>41639</v>
      </c>
      <c r="C1428" s="60"/>
      <c r="D1428" s="60"/>
      <c r="E1428" s="11" t="s">
        <v>743</v>
      </c>
      <c r="G1428">
        <v>267.55</v>
      </c>
      <c r="H1428">
        <v>0.28325</v>
      </c>
      <c r="I1428">
        <v>0.27725</v>
      </c>
      <c r="J1428">
        <v>0.20649999999999999</v>
      </c>
      <c r="K1428">
        <v>0.11325</v>
      </c>
      <c r="L1428">
        <v>8.9249999999999996E-2</v>
      </c>
      <c r="M1428">
        <v>0.1135</v>
      </c>
      <c r="N1428">
        <v>0.104</v>
      </c>
      <c r="O1428">
        <v>0.15075</v>
      </c>
      <c r="X1428"/>
      <c r="Z1428" s="12"/>
    </row>
    <row r="1429" spans="1:78" x14ac:dyDescent="0.35">
      <c r="A1429" s="2" t="s">
        <v>120</v>
      </c>
      <c r="B1429" s="31">
        <v>41645</v>
      </c>
      <c r="C1429" s="60"/>
      <c r="D1429" s="60"/>
      <c r="E1429" s="11" t="s">
        <v>743</v>
      </c>
      <c r="X1429"/>
      <c r="Z1429" s="12"/>
      <c r="AE1429">
        <v>0.49971334567674602</v>
      </c>
      <c r="AZ1429">
        <v>87.5</v>
      </c>
    </row>
    <row r="1430" spans="1:78" x14ac:dyDescent="0.35">
      <c r="A1430" s="2" t="s">
        <v>120</v>
      </c>
      <c r="B1430" s="31">
        <v>41646</v>
      </c>
      <c r="C1430" s="60"/>
      <c r="D1430" s="60"/>
      <c r="E1430" s="11" t="s">
        <v>743</v>
      </c>
      <c r="G1430">
        <v>253.95</v>
      </c>
      <c r="H1430">
        <v>0.22425</v>
      </c>
      <c r="I1430">
        <v>0.2515</v>
      </c>
      <c r="J1430">
        <v>0.20749999999999999</v>
      </c>
      <c r="K1430">
        <v>0.12875</v>
      </c>
      <c r="L1430">
        <v>9.2999999999999999E-2</v>
      </c>
      <c r="M1430">
        <v>0.1135</v>
      </c>
      <c r="N1430">
        <v>0.10299999999999999</v>
      </c>
      <c r="O1430">
        <v>0.14824999999999999</v>
      </c>
      <c r="X1430"/>
      <c r="Z1430" s="12"/>
    </row>
    <row r="1431" spans="1:78" x14ac:dyDescent="0.35">
      <c r="A1431" s="2" t="s">
        <v>120</v>
      </c>
      <c r="B1431" s="31">
        <v>41652</v>
      </c>
      <c r="C1431" s="60"/>
      <c r="D1431" s="60"/>
      <c r="E1431" s="11" t="s">
        <v>743</v>
      </c>
      <c r="X1431"/>
      <c r="Z1431" s="12"/>
      <c r="AZ1431">
        <v>90.5</v>
      </c>
    </row>
    <row r="1432" spans="1:78" x14ac:dyDescent="0.35">
      <c r="A1432" s="2" t="s">
        <v>120</v>
      </c>
      <c r="B1432" s="31">
        <v>41653</v>
      </c>
      <c r="C1432" s="60"/>
      <c r="D1432" s="60"/>
      <c r="E1432" s="11" t="s">
        <v>743</v>
      </c>
      <c r="G1432">
        <v>239.7</v>
      </c>
      <c r="H1432">
        <v>0.17824999999999999</v>
      </c>
      <c r="I1432">
        <v>0.22750000000000001</v>
      </c>
      <c r="J1432">
        <v>0.19600000000000001</v>
      </c>
      <c r="K1432">
        <v>0.13275000000000001</v>
      </c>
      <c r="L1432">
        <v>9.7750000000000004E-2</v>
      </c>
      <c r="M1432">
        <v>0.11650000000000001</v>
      </c>
      <c r="N1432">
        <v>0.10199999999999999</v>
      </c>
      <c r="O1432">
        <v>0.14774999999999999</v>
      </c>
      <c r="X1432"/>
      <c r="Z1432" s="12"/>
      <c r="AE1432">
        <v>0</v>
      </c>
    </row>
    <row r="1433" spans="1:78" x14ac:dyDescent="0.35">
      <c r="A1433" s="2" t="s">
        <v>120</v>
      </c>
      <c r="B1433" s="31">
        <v>41660</v>
      </c>
      <c r="C1433" s="60"/>
      <c r="D1433" s="60"/>
      <c r="E1433" s="11" t="s">
        <v>743</v>
      </c>
      <c r="G1433">
        <v>232.5</v>
      </c>
      <c r="H1433">
        <v>0.15725</v>
      </c>
      <c r="I1433">
        <v>0.2155</v>
      </c>
      <c r="J1433">
        <v>0.18725</v>
      </c>
      <c r="K1433">
        <v>0.13300000000000001</v>
      </c>
      <c r="L1433">
        <v>0.10349999999999999</v>
      </c>
      <c r="M1433">
        <v>0.11975</v>
      </c>
      <c r="N1433">
        <v>0.10349999999999999</v>
      </c>
      <c r="O1433">
        <v>0.14274999999999999</v>
      </c>
      <c r="X1433"/>
      <c r="Z1433" s="12"/>
    </row>
    <row r="1434" spans="1:78" x14ac:dyDescent="0.35">
      <c r="A1434" s="2" t="s">
        <v>120</v>
      </c>
      <c r="B1434" s="31">
        <v>41662</v>
      </c>
      <c r="C1434" s="60"/>
      <c r="D1434" s="60"/>
      <c r="E1434" s="11" t="s">
        <v>743</v>
      </c>
      <c r="X1434"/>
      <c r="AE1434">
        <v>0</v>
      </c>
      <c r="AZ1434">
        <v>93</v>
      </c>
    </row>
    <row r="1435" spans="1:78" x14ac:dyDescent="0.35">
      <c r="A1435" s="2" t="s">
        <v>120</v>
      </c>
      <c r="B1435" s="31">
        <v>41664</v>
      </c>
      <c r="C1435" s="60"/>
      <c r="D1435" s="60"/>
      <c r="E1435" s="11" t="s">
        <v>743</v>
      </c>
      <c r="T1435">
        <v>2468.3094723972399</v>
      </c>
      <c r="U1435">
        <v>1256.0124139288801</v>
      </c>
      <c r="X1435" s="12"/>
      <c r="Y1435">
        <v>3.7774811250000005E-2</v>
      </c>
      <c r="AA1435">
        <v>25266.818441084899</v>
      </c>
      <c r="AC1435">
        <v>954.44929749999994</v>
      </c>
      <c r="AO1435">
        <v>0</v>
      </c>
      <c r="AS1435" t="s">
        <v>831</v>
      </c>
      <c r="BD1435">
        <v>301.56311642887903</v>
      </c>
      <c r="BI1435">
        <v>798.82365915335595</v>
      </c>
    </row>
    <row r="1436" spans="1:78" x14ac:dyDescent="0.35">
      <c r="A1436" s="2" t="s">
        <v>120</v>
      </c>
      <c r="B1436" s="31">
        <v>41667</v>
      </c>
      <c r="C1436" s="60"/>
      <c r="D1436" s="60"/>
      <c r="E1436" s="11" t="s">
        <v>743</v>
      </c>
      <c r="G1436">
        <v>232</v>
      </c>
      <c r="H1436">
        <v>0.15024999999999999</v>
      </c>
      <c r="I1436">
        <v>0.20649999999999999</v>
      </c>
      <c r="J1436">
        <v>0.182</v>
      </c>
      <c r="K1436">
        <v>0.13375000000000001</v>
      </c>
      <c r="L1436">
        <v>0.10975</v>
      </c>
      <c r="M1436">
        <v>0.13275000000000001</v>
      </c>
      <c r="N1436">
        <v>0.10475</v>
      </c>
      <c r="O1436">
        <v>0.14025000000000001</v>
      </c>
      <c r="X1436"/>
    </row>
    <row r="1437" spans="1:78" x14ac:dyDescent="0.35">
      <c r="A1437" s="13" t="s">
        <v>120</v>
      </c>
      <c r="E1437" s="11" t="s">
        <v>743</v>
      </c>
      <c r="X1437"/>
      <c r="AS1437" t="s">
        <v>831</v>
      </c>
      <c r="BL1437" s="14">
        <v>281.10833333333335</v>
      </c>
      <c r="BM1437" s="14">
        <v>489.15222222222224</v>
      </c>
      <c r="BN1437" s="14">
        <v>596.73250000000007</v>
      </c>
      <c r="BO1437" s="14">
        <v>658.678</v>
      </c>
      <c r="BP1437" s="14">
        <v>816.3325000000001</v>
      </c>
      <c r="BQ1437" s="14">
        <v>906.82599999999979</v>
      </c>
      <c r="BR1437" s="14">
        <v>1050.9690000000001</v>
      </c>
      <c r="BS1437" s="14">
        <v>1139.663</v>
      </c>
      <c r="BT1437" s="14">
        <v>1435.0554999999999</v>
      </c>
      <c r="BU1437" s="14">
        <v>2067.6254999999996</v>
      </c>
      <c r="BV1437" s="14">
        <v>2258.3419999999996</v>
      </c>
      <c r="BW1437" s="14">
        <v>2191.7910000000002</v>
      </c>
      <c r="BX1437" s="14">
        <v>2572.0039999999999</v>
      </c>
      <c r="BY1437" s="14">
        <v>2710.0165000000002</v>
      </c>
      <c r="BZ1437" s="14">
        <v>2198.2366666666662</v>
      </c>
    </row>
    <row r="1438" spans="1:78" x14ac:dyDescent="0.35">
      <c r="A1438" s="2" t="s">
        <v>117</v>
      </c>
      <c r="B1438" s="31">
        <v>41386</v>
      </c>
      <c r="C1438" s="60"/>
      <c r="D1438" s="60"/>
      <c r="E1438" s="11" t="s">
        <v>743</v>
      </c>
      <c r="X1438"/>
      <c r="AD1438">
        <v>3.8</v>
      </c>
      <c r="AK1438">
        <v>2.0499999999999998</v>
      </c>
      <c r="AZ1438">
        <v>17.5</v>
      </c>
    </row>
    <row r="1439" spans="1:78" x14ac:dyDescent="0.35">
      <c r="A1439" s="2" t="s">
        <v>117</v>
      </c>
      <c r="B1439" s="31">
        <v>41387</v>
      </c>
      <c r="C1439" s="60"/>
      <c r="D1439" s="60"/>
      <c r="E1439" s="11" t="s">
        <v>743</v>
      </c>
      <c r="G1439">
        <v>390.22500000000002</v>
      </c>
      <c r="H1439">
        <v>0.270625</v>
      </c>
      <c r="I1439">
        <v>0.27825</v>
      </c>
      <c r="J1439">
        <v>0.27600000000000002</v>
      </c>
      <c r="K1439">
        <v>0.25024999999999997</v>
      </c>
      <c r="L1439">
        <v>0.25074999999999997</v>
      </c>
      <c r="M1439">
        <v>0.23974999999999999</v>
      </c>
      <c r="N1439">
        <v>0.18925</v>
      </c>
      <c r="O1439">
        <v>0.19625000000000001</v>
      </c>
      <c r="X1439"/>
    </row>
    <row r="1440" spans="1:78" x14ac:dyDescent="0.35">
      <c r="A1440" s="2" t="s">
        <v>117</v>
      </c>
      <c r="B1440" s="31">
        <v>41394</v>
      </c>
      <c r="C1440" s="60"/>
      <c r="D1440" s="60"/>
      <c r="E1440" s="11" t="s">
        <v>743</v>
      </c>
      <c r="G1440">
        <v>386.05</v>
      </c>
      <c r="H1440">
        <v>0.25224999999999997</v>
      </c>
      <c r="I1440">
        <v>0.27550000000000002</v>
      </c>
      <c r="J1440">
        <v>0.27775</v>
      </c>
      <c r="K1440">
        <v>0.251</v>
      </c>
      <c r="L1440">
        <v>0.24775</v>
      </c>
      <c r="M1440">
        <v>0.23949999999999999</v>
      </c>
      <c r="N1440">
        <v>0.189</v>
      </c>
      <c r="O1440">
        <v>0.19750000000000001</v>
      </c>
      <c r="X1440"/>
    </row>
    <row r="1441" spans="1:62" x14ac:dyDescent="0.35">
      <c r="A1441" s="2" t="s">
        <v>117</v>
      </c>
      <c r="B1441" s="31">
        <v>41396</v>
      </c>
      <c r="C1441" s="60"/>
      <c r="D1441" s="60"/>
      <c r="E1441" s="11" t="s">
        <v>743</v>
      </c>
      <c r="X1441"/>
      <c r="AD1441">
        <v>4.95</v>
      </c>
      <c r="AK1441">
        <v>3.85</v>
      </c>
      <c r="AZ1441">
        <v>22</v>
      </c>
    </row>
    <row r="1442" spans="1:62" x14ac:dyDescent="0.35">
      <c r="A1442" s="2" t="s">
        <v>117</v>
      </c>
      <c r="B1442" s="31">
        <v>41397</v>
      </c>
      <c r="C1442" s="60"/>
      <c r="D1442" s="60"/>
      <c r="E1442" s="11" t="s">
        <v>743</v>
      </c>
      <c r="X1442"/>
      <c r="AE1442">
        <v>0.207329667506334</v>
      </c>
    </row>
    <row r="1443" spans="1:62" x14ac:dyDescent="0.35">
      <c r="A1443" s="2" t="s">
        <v>117</v>
      </c>
      <c r="B1443" s="31">
        <v>41408</v>
      </c>
      <c r="C1443" s="60"/>
      <c r="D1443" s="60"/>
      <c r="E1443" s="11" t="s">
        <v>743</v>
      </c>
      <c r="G1443">
        <v>375.97500000000002</v>
      </c>
      <c r="H1443">
        <v>0.237125</v>
      </c>
      <c r="I1443">
        <v>0.26324999999999998</v>
      </c>
      <c r="J1443">
        <v>0.27200000000000002</v>
      </c>
      <c r="K1443">
        <v>0.24174999999999999</v>
      </c>
      <c r="L1443">
        <v>0.24675</v>
      </c>
      <c r="M1443">
        <v>0.23799999999999999</v>
      </c>
      <c r="N1443">
        <v>0.18625</v>
      </c>
      <c r="O1443">
        <v>0.19475000000000001</v>
      </c>
      <c r="X1443"/>
      <c r="AE1443">
        <v>0.41872405266430002</v>
      </c>
    </row>
    <row r="1444" spans="1:62" x14ac:dyDescent="0.35">
      <c r="A1444" s="2" t="s">
        <v>117</v>
      </c>
      <c r="B1444" s="31">
        <v>41410</v>
      </c>
      <c r="C1444" s="60"/>
      <c r="D1444" s="60"/>
      <c r="E1444" s="11" t="s">
        <v>743</v>
      </c>
      <c r="X1444"/>
      <c r="AD1444">
        <v>6</v>
      </c>
      <c r="AK1444">
        <v>4.8</v>
      </c>
      <c r="AZ1444">
        <v>24.25</v>
      </c>
    </row>
    <row r="1445" spans="1:62" x14ac:dyDescent="0.35">
      <c r="A1445" s="2" t="s">
        <v>117</v>
      </c>
      <c r="B1445" s="31">
        <v>41423</v>
      </c>
      <c r="C1445" s="60"/>
      <c r="D1445" s="60"/>
      <c r="E1445" s="11" t="s">
        <v>743</v>
      </c>
      <c r="G1445">
        <v>390.1</v>
      </c>
      <c r="H1445">
        <v>0.28649999999999998</v>
      </c>
      <c r="I1445">
        <v>0.28625</v>
      </c>
      <c r="J1445">
        <v>0.27450000000000002</v>
      </c>
      <c r="K1445">
        <v>0.2445</v>
      </c>
      <c r="L1445">
        <v>0.24324999999999999</v>
      </c>
      <c r="M1445">
        <v>0.23624999999999999</v>
      </c>
      <c r="N1445">
        <v>0.18575</v>
      </c>
      <c r="O1445">
        <v>0.19350000000000001</v>
      </c>
      <c r="X1445"/>
      <c r="AD1445">
        <v>6.9</v>
      </c>
      <c r="AK1445">
        <v>5.85</v>
      </c>
    </row>
    <row r="1446" spans="1:62" x14ac:dyDescent="0.35">
      <c r="A1446" s="2" t="s">
        <v>117</v>
      </c>
      <c r="B1446" s="31">
        <v>41425</v>
      </c>
      <c r="C1446" s="60"/>
      <c r="D1446" s="60"/>
      <c r="E1446" s="11" t="s">
        <v>743</v>
      </c>
      <c r="X1446"/>
      <c r="AE1446">
        <v>0.71724237880555797</v>
      </c>
      <c r="AZ1446">
        <v>25</v>
      </c>
    </row>
    <row r="1447" spans="1:62" x14ac:dyDescent="0.35">
      <c r="A1447" s="2" t="s">
        <v>117</v>
      </c>
      <c r="B1447" s="31">
        <v>41436</v>
      </c>
      <c r="C1447" s="60"/>
      <c r="D1447" s="60"/>
      <c r="E1447" s="11" t="s">
        <v>743</v>
      </c>
      <c r="G1447">
        <v>387.8</v>
      </c>
      <c r="H1447">
        <v>0.28299999999999997</v>
      </c>
      <c r="I1447">
        <v>0.28449999999999998</v>
      </c>
      <c r="J1447">
        <v>0.27550000000000002</v>
      </c>
      <c r="K1447">
        <v>0.24049999999999999</v>
      </c>
      <c r="L1447">
        <v>0.24324999999999999</v>
      </c>
      <c r="M1447">
        <v>0.23549999999999999</v>
      </c>
      <c r="N1447">
        <v>0.183</v>
      </c>
      <c r="O1447">
        <v>0.19375000000000001</v>
      </c>
      <c r="X1447"/>
    </row>
    <row r="1448" spans="1:62" x14ac:dyDescent="0.35">
      <c r="A1448" s="2" t="s">
        <v>117</v>
      </c>
      <c r="B1448" s="31">
        <v>41438</v>
      </c>
      <c r="C1448" s="60"/>
      <c r="D1448" s="60"/>
      <c r="E1448" s="11" t="s">
        <v>743</v>
      </c>
      <c r="X1448"/>
      <c r="AD1448">
        <v>7.9</v>
      </c>
      <c r="AE1448">
        <v>0.79080429205020197</v>
      </c>
      <c r="AK1448">
        <v>6.8</v>
      </c>
      <c r="AZ1448">
        <v>26</v>
      </c>
    </row>
    <row r="1449" spans="1:62" x14ac:dyDescent="0.35">
      <c r="A1449" s="2" t="s">
        <v>117</v>
      </c>
      <c r="B1449" s="31">
        <v>41450</v>
      </c>
      <c r="C1449" s="60"/>
      <c r="D1449" s="60"/>
      <c r="E1449" s="11" t="s">
        <v>743</v>
      </c>
      <c r="G1449">
        <v>417.25</v>
      </c>
      <c r="H1449">
        <v>0.3145</v>
      </c>
      <c r="I1449">
        <v>0.30149999999999999</v>
      </c>
      <c r="J1449">
        <v>0.28575</v>
      </c>
      <c r="K1449">
        <v>0.27725</v>
      </c>
      <c r="L1449">
        <v>0.26150000000000001</v>
      </c>
      <c r="M1449">
        <v>0.2475</v>
      </c>
      <c r="N1449">
        <v>0.20324999999999999</v>
      </c>
      <c r="O1449">
        <v>0.19500000000000001</v>
      </c>
      <c r="X1449"/>
      <c r="AD1449">
        <v>8.75</v>
      </c>
      <c r="AE1449">
        <v>0.95173760900652604</v>
      </c>
      <c r="AK1449">
        <v>7.1</v>
      </c>
    </row>
    <row r="1450" spans="1:62" x14ac:dyDescent="0.35">
      <c r="A1450" s="2" t="s">
        <v>117</v>
      </c>
      <c r="B1450" s="31">
        <v>41457</v>
      </c>
      <c r="C1450" s="60"/>
      <c r="D1450" s="60"/>
      <c r="E1450" s="11" t="s">
        <v>743</v>
      </c>
      <c r="X1450"/>
      <c r="AZ1450">
        <v>27.5</v>
      </c>
    </row>
    <row r="1451" spans="1:62" x14ac:dyDescent="0.35">
      <c r="A1451" s="2" t="s">
        <v>117</v>
      </c>
      <c r="B1451" s="31">
        <v>41459</v>
      </c>
      <c r="C1451" s="60"/>
      <c r="D1451" s="60"/>
      <c r="E1451" s="11" t="s">
        <v>743</v>
      </c>
      <c r="T1451">
        <v>259.60892857142898</v>
      </c>
      <c r="U1451">
        <v>0</v>
      </c>
      <c r="X1451"/>
      <c r="AC1451">
        <v>0</v>
      </c>
      <c r="AL1451">
        <v>2.9321753615448318</v>
      </c>
      <c r="AO1451">
        <v>154.86086465602301</v>
      </c>
      <c r="AR1451">
        <f>AL1451*1000000/AO1451</f>
        <v>18934.256682976556</v>
      </c>
      <c r="BA1451">
        <v>158.333333333333</v>
      </c>
      <c r="BD1451">
        <v>0</v>
      </c>
      <c r="BI1451">
        <v>98.299934840037807</v>
      </c>
      <c r="BJ1451">
        <v>1394.5833333333301</v>
      </c>
    </row>
    <row r="1452" spans="1:62" x14ac:dyDescent="0.35">
      <c r="A1452" s="2" t="s">
        <v>117</v>
      </c>
      <c r="B1452" s="31">
        <v>41465</v>
      </c>
      <c r="C1452" s="60"/>
      <c r="D1452" s="60"/>
      <c r="E1452" s="11" t="s">
        <v>743</v>
      </c>
      <c r="X1452"/>
      <c r="AD1452">
        <v>8.9</v>
      </c>
      <c r="AK1452">
        <v>7.9</v>
      </c>
      <c r="AZ1452">
        <v>27.75</v>
      </c>
    </row>
    <row r="1453" spans="1:62" x14ac:dyDescent="0.35">
      <c r="A1453" s="2" t="s">
        <v>117</v>
      </c>
      <c r="B1453" s="31">
        <v>41466</v>
      </c>
      <c r="C1453" s="60"/>
      <c r="D1453" s="60"/>
      <c r="E1453" s="11" t="s">
        <v>743</v>
      </c>
      <c r="G1453">
        <v>412.82499999999999</v>
      </c>
      <c r="H1453">
        <v>0.27887499999999998</v>
      </c>
      <c r="I1453">
        <v>0.28425</v>
      </c>
      <c r="J1453">
        <v>0.28475</v>
      </c>
      <c r="K1453">
        <v>0.26850000000000002</v>
      </c>
      <c r="L1453">
        <v>0.26774999999999999</v>
      </c>
      <c r="M1453">
        <v>0.25524999999999998</v>
      </c>
      <c r="N1453">
        <v>0.21149999999999999</v>
      </c>
      <c r="O1453">
        <v>0.21325</v>
      </c>
      <c r="X1453"/>
      <c r="AE1453">
        <v>0.97125781630328201</v>
      </c>
    </row>
    <row r="1454" spans="1:62" x14ac:dyDescent="0.35">
      <c r="A1454" s="2" t="s">
        <v>117</v>
      </c>
      <c r="B1454" s="31">
        <v>41481</v>
      </c>
      <c r="C1454" s="60"/>
      <c r="D1454" s="60"/>
      <c r="E1454" s="11" t="s">
        <v>743</v>
      </c>
      <c r="X1454"/>
      <c r="AZ1454">
        <v>30</v>
      </c>
    </row>
    <row r="1455" spans="1:62" x14ac:dyDescent="0.35">
      <c r="A1455" s="2" t="s">
        <v>117</v>
      </c>
      <c r="B1455" s="31">
        <v>41484</v>
      </c>
      <c r="C1455" s="60"/>
      <c r="D1455" s="60"/>
      <c r="E1455" s="11" t="s">
        <v>743</v>
      </c>
      <c r="X1455"/>
      <c r="AD1455">
        <v>9.8000000000000007</v>
      </c>
      <c r="AE1455">
        <v>0.98423189867719196</v>
      </c>
      <c r="AK1455">
        <v>8.8000000000000007</v>
      </c>
    </row>
    <row r="1456" spans="1:62" x14ac:dyDescent="0.35">
      <c r="A1456" s="2" t="s">
        <v>117</v>
      </c>
      <c r="B1456" s="31">
        <v>41485</v>
      </c>
      <c r="C1456" s="60"/>
      <c r="D1456" s="60"/>
      <c r="E1456" s="11" t="s">
        <v>743</v>
      </c>
      <c r="G1456">
        <v>407.67500000000001</v>
      </c>
      <c r="H1456">
        <v>0.266625</v>
      </c>
      <c r="I1456">
        <v>0.27374999999999999</v>
      </c>
      <c r="J1456">
        <v>0.28000000000000003</v>
      </c>
      <c r="K1456">
        <v>0.26</v>
      </c>
      <c r="L1456">
        <v>0.26574999999999999</v>
      </c>
      <c r="M1456">
        <v>0.2555</v>
      </c>
      <c r="N1456">
        <v>0.214</v>
      </c>
      <c r="O1456">
        <v>0.22275</v>
      </c>
      <c r="X1456"/>
    </row>
    <row r="1457" spans="1:62" x14ac:dyDescent="0.35">
      <c r="A1457" s="2" t="s">
        <v>117</v>
      </c>
      <c r="B1457" s="31">
        <v>41495</v>
      </c>
      <c r="C1457" s="60"/>
      <c r="D1457" s="60"/>
      <c r="E1457" s="11" t="s">
        <v>743</v>
      </c>
      <c r="X1457"/>
      <c r="AZ1457">
        <v>31.5</v>
      </c>
    </row>
    <row r="1458" spans="1:62" x14ac:dyDescent="0.35">
      <c r="A1458" s="2" t="s">
        <v>117</v>
      </c>
      <c r="B1458" s="31">
        <v>41500</v>
      </c>
      <c r="C1458" s="60"/>
      <c r="D1458" s="60"/>
      <c r="E1458" s="11" t="s">
        <v>743</v>
      </c>
      <c r="X1458"/>
      <c r="AD1458">
        <v>10.7</v>
      </c>
      <c r="AK1458">
        <v>9.6</v>
      </c>
    </row>
    <row r="1459" spans="1:62" x14ac:dyDescent="0.35">
      <c r="A1459" s="2" t="s">
        <v>117</v>
      </c>
      <c r="B1459" s="31">
        <v>41515</v>
      </c>
      <c r="C1459" s="60"/>
      <c r="D1459" s="60"/>
      <c r="E1459" s="11" t="s">
        <v>743</v>
      </c>
      <c r="G1459">
        <v>380.67500000000001</v>
      </c>
      <c r="H1459">
        <v>0.21162500000000001</v>
      </c>
      <c r="I1459">
        <v>0.24049999999999999</v>
      </c>
      <c r="J1459">
        <v>0.26374999999999998</v>
      </c>
      <c r="K1459">
        <v>0.23449999999999999</v>
      </c>
      <c r="L1459">
        <v>0.252</v>
      </c>
      <c r="M1459">
        <v>0.25850000000000001</v>
      </c>
      <c r="N1459">
        <v>0.21299999999999999</v>
      </c>
      <c r="O1459">
        <v>0.22950000000000001</v>
      </c>
      <c r="X1459"/>
    </row>
    <row r="1460" spans="1:62" x14ac:dyDescent="0.35">
      <c r="A1460" s="2" t="s">
        <v>117</v>
      </c>
      <c r="B1460" s="31">
        <v>41516</v>
      </c>
      <c r="C1460" s="60"/>
      <c r="D1460" s="60"/>
      <c r="E1460" s="11" t="s">
        <v>743</v>
      </c>
      <c r="X1460"/>
      <c r="AD1460">
        <v>11.8</v>
      </c>
      <c r="AE1460">
        <v>0.95914660776240102</v>
      </c>
      <c r="AK1460">
        <v>10.5</v>
      </c>
    </row>
    <row r="1461" spans="1:62" x14ac:dyDescent="0.35">
      <c r="A1461" s="2" t="s">
        <v>117</v>
      </c>
      <c r="B1461" s="31">
        <v>41520</v>
      </c>
      <c r="C1461" s="60"/>
      <c r="D1461" s="60"/>
      <c r="E1461" s="11" t="s">
        <v>743</v>
      </c>
      <c r="T1461">
        <v>649.67857142857099</v>
      </c>
      <c r="U1461">
        <v>0</v>
      </c>
      <c r="X1461"/>
      <c r="AC1461">
        <v>0</v>
      </c>
      <c r="AL1461">
        <v>6.4411493571910414</v>
      </c>
      <c r="AO1461">
        <v>289.49706996121</v>
      </c>
      <c r="AR1461">
        <f>AL1461*1000000/AO1461</f>
        <v>22249.445764871118</v>
      </c>
      <c r="BA1461">
        <v>170.23809523809501</v>
      </c>
      <c r="BD1461">
        <v>0</v>
      </c>
      <c r="BI1461">
        <v>249.20648265765399</v>
      </c>
      <c r="BJ1461">
        <v>1419.94047619048</v>
      </c>
    </row>
    <row r="1462" spans="1:62" x14ac:dyDescent="0.35">
      <c r="A1462" s="2" t="s">
        <v>117</v>
      </c>
      <c r="B1462" s="31">
        <v>41526</v>
      </c>
      <c r="C1462" s="60"/>
      <c r="D1462" s="60"/>
      <c r="E1462" s="11" t="s">
        <v>743</v>
      </c>
      <c r="X1462"/>
      <c r="AD1462">
        <v>12.05</v>
      </c>
      <c r="AK1462">
        <v>10.8</v>
      </c>
    </row>
    <row r="1463" spans="1:62" x14ac:dyDescent="0.35">
      <c r="A1463" s="2" t="s">
        <v>117</v>
      </c>
      <c r="B1463" s="31">
        <v>41527</v>
      </c>
      <c r="C1463" s="60"/>
      <c r="D1463" s="60"/>
      <c r="E1463" s="11" t="s">
        <v>743</v>
      </c>
      <c r="X1463"/>
      <c r="AE1463">
        <v>0.99181951584262795</v>
      </c>
    </row>
    <row r="1464" spans="1:62" x14ac:dyDescent="0.35">
      <c r="A1464" s="2" t="s">
        <v>117</v>
      </c>
      <c r="B1464" s="31">
        <v>41530</v>
      </c>
      <c r="C1464" s="60"/>
      <c r="D1464" s="60"/>
      <c r="E1464" s="11" t="s">
        <v>743</v>
      </c>
      <c r="X1464"/>
      <c r="AZ1464">
        <v>32</v>
      </c>
    </row>
    <row r="1465" spans="1:62" x14ac:dyDescent="0.35">
      <c r="A1465" s="2" t="s">
        <v>117</v>
      </c>
      <c r="B1465" s="31">
        <v>41533</v>
      </c>
      <c r="C1465" s="60"/>
      <c r="D1465" s="60"/>
      <c r="E1465" s="11" t="s">
        <v>743</v>
      </c>
      <c r="G1465">
        <v>341.52499999999998</v>
      </c>
      <c r="H1465">
        <v>0.16287499999999999</v>
      </c>
      <c r="I1465">
        <v>0.20774999999999999</v>
      </c>
      <c r="J1465">
        <v>0.23175000000000001</v>
      </c>
      <c r="K1465">
        <v>0.19475000000000001</v>
      </c>
      <c r="L1465">
        <v>0.23350000000000001</v>
      </c>
      <c r="M1465">
        <v>0.2465</v>
      </c>
      <c r="N1465">
        <v>0.20749999999999999</v>
      </c>
      <c r="O1465">
        <v>0.223</v>
      </c>
      <c r="X1465"/>
    </row>
    <row r="1466" spans="1:62" x14ac:dyDescent="0.35">
      <c r="A1466" s="2" t="s">
        <v>117</v>
      </c>
      <c r="B1466" s="31">
        <v>41542</v>
      </c>
      <c r="C1466" s="60"/>
      <c r="D1466" s="60"/>
      <c r="E1466" s="11" t="s">
        <v>743</v>
      </c>
      <c r="G1466">
        <v>361.52499999999998</v>
      </c>
      <c r="H1466">
        <v>0.234375</v>
      </c>
      <c r="I1466">
        <v>0.247</v>
      </c>
      <c r="J1466">
        <v>0.23549999999999999</v>
      </c>
      <c r="K1466">
        <v>0.19325000000000001</v>
      </c>
      <c r="L1466">
        <v>0.23</v>
      </c>
      <c r="M1466">
        <v>0.24199999999999999</v>
      </c>
      <c r="N1466">
        <v>0.20474999999999999</v>
      </c>
      <c r="O1466">
        <v>0.22075</v>
      </c>
      <c r="X1466"/>
    </row>
    <row r="1467" spans="1:62" x14ac:dyDescent="0.35">
      <c r="A1467" s="2" t="s">
        <v>117</v>
      </c>
      <c r="B1467" s="31">
        <v>41544</v>
      </c>
      <c r="C1467" s="60"/>
      <c r="D1467" s="60"/>
      <c r="E1467" s="11" t="s">
        <v>743</v>
      </c>
      <c r="X1467"/>
      <c r="AD1467">
        <v>13.2</v>
      </c>
      <c r="AK1467">
        <v>12.05</v>
      </c>
    </row>
    <row r="1468" spans="1:62" x14ac:dyDescent="0.35">
      <c r="A1468" s="2" t="s">
        <v>117</v>
      </c>
      <c r="B1468" s="31">
        <v>41548</v>
      </c>
      <c r="C1468" s="60"/>
      <c r="D1468" s="60"/>
      <c r="E1468" s="11" t="s">
        <v>743</v>
      </c>
      <c r="G1468">
        <v>398.05</v>
      </c>
      <c r="H1468">
        <v>0.30525000000000002</v>
      </c>
      <c r="I1468">
        <v>0.307</v>
      </c>
      <c r="J1468">
        <v>0.27124999999999999</v>
      </c>
      <c r="K1468">
        <v>0.20749999999999999</v>
      </c>
      <c r="L1468">
        <v>0.23250000000000001</v>
      </c>
      <c r="M1468">
        <v>0.24349999999999999</v>
      </c>
      <c r="N1468">
        <v>0.20225000000000001</v>
      </c>
      <c r="O1468">
        <v>0.221</v>
      </c>
      <c r="X1468"/>
    </row>
    <row r="1469" spans="1:62" x14ac:dyDescent="0.35">
      <c r="A1469" s="2" t="s">
        <v>117</v>
      </c>
      <c r="B1469" s="31">
        <v>41555</v>
      </c>
      <c r="C1469" s="60"/>
      <c r="D1469" s="60"/>
      <c r="E1469" s="11" t="s">
        <v>743</v>
      </c>
      <c r="G1469">
        <v>391.85</v>
      </c>
      <c r="H1469">
        <v>0.28525</v>
      </c>
      <c r="I1469">
        <v>0.29799999999999999</v>
      </c>
      <c r="J1469">
        <v>0.27400000000000002</v>
      </c>
      <c r="K1469">
        <v>0.21675</v>
      </c>
      <c r="L1469">
        <v>0.23025000000000001</v>
      </c>
      <c r="M1469">
        <v>0.23974999999999999</v>
      </c>
      <c r="N1469">
        <v>0.19800000000000001</v>
      </c>
      <c r="O1469">
        <v>0.21725</v>
      </c>
      <c r="X1469"/>
    </row>
    <row r="1470" spans="1:62" x14ac:dyDescent="0.35">
      <c r="A1470" s="2" t="s">
        <v>117</v>
      </c>
      <c r="B1470" s="31">
        <v>41558</v>
      </c>
      <c r="C1470" s="60"/>
      <c r="D1470" s="60"/>
      <c r="E1470" s="11" t="s">
        <v>743</v>
      </c>
      <c r="X1470"/>
      <c r="AD1470">
        <v>14.05</v>
      </c>
      <c r="AK1470">
        <v>13</v>
      </c>
      <c r="AZ1470">
        <v>37.5</v>
      </c>
    </row>
    <row r="1471" spans="1:62" x14ac:dyDescent="0.35">
      <c r="A1471" s="2" t="s">
        <v>117</v>
      </c>
      <c r="B1471" s="31">
        <v>41562</v>
      </c>
      <c r="C1471" s="60"/>
      <c r="D1471" s="60"/>
      <c r="E1471" s="11" t="s">
        <v>743</v>
      </c>
      <c r="G1471">
        <v>397.3</v>
      </c>
      <c r="H1471">
        <v>0.28899999999999998</v>
      </c>
      <c r="I1471">
        <v>0.29925000000000002</v>
      </c>
      <c r="J1471">
        <v>0.28000000000000003</v>
      </c>
      <c r="K1471">
        <v>0.22975000000000001</v>
      </c>
      <c r="L1471">
        <v>0.23449999999999999</v>
      </c>
      <c r="M1471">
        <v>0.23824999999999999</v>
      </c>
      <c r="N1471">
        <v>0.19900000000000001</v>
      </c>
      <c r="O1471">
        <v>0.21675</v>
      </c>
      <c r="X1471"/>
    </row>
    <row r="1472" spans="1:62" x14ac:dyDescent="0.35">
      <c r="A1472" s="2" t="s">
        <v>117</v>
      </c>
      <c r="B1472" s="31">
        <v>41563</v>
      </c>
      <c r="C1472" s="60"/>
      <c r="D1472" s="60"/>
      <c r="E1472" s="11" t="s">
        <v>743</v>
      </c>
      <c r="X1472"/>
      <c r="AE1472">
        <v>0.98654625674657104</v>
      </c>
    </row>
    <row r="1473" spans="1:62" x14ac:dyDescent="0.35">
      <c r="A1473" s="2" t="s">
        <v>117</v>
      </c>
      <c r="B1473" s="31">
        <v>41569</v>
      </c>
      <c r="C1473" s="60"/>
      <c r="D1473" s="60"/>
      <c r="E1473" s="11" t="s">
        <v>743</v>
      </c>
      <c r="G1473">
        <v>378.55</v>
      </c>
      <c r="H1473">
        <v>0.24074999999999999</v>
      </c>
      <c r="I1473">
        <v>0.27975</v>
      </c>
      <c r="J1473">
        <v>0.27124999999999999</v>
      </c>
      <c r="K1473">
        <v>0.22425</v>
      </c>
      <c r="L1473">
        <v>0.23125000000000001</v>
      </c>
      <c r="M1473">
        <v>0.23674999999999999</v>
      </c>
      <c r="N1473">
        <v>0.19550000000000001</v>
      </c>
      <c r="O1473">
        <v>0.21325</v>
      </c>
      <c r="T1473">
        <v>1402.8307463435001</v>
      </c>
      <c r="U1473">
        <v>0</v>
      </c>
      <c r="X1473"/>
      <c r="AC1473">
        <v>0</v>
      </c>
      <c r="AL1473">
        <v>10.045908389749201</v>
      </c>
      <c r="AO1473">
        <v>473.022943877172</v>
      </c>
      <c r="AR1473">
        <f>AL1473*1000000/AO1473</f>
        <v>21237.676776113807</v>
      </c>
      <c r="BA1473">
        <v>161.30952380952399</v>
      </c>
      <c r="BD1473">
        <v>0</v>
      </c>
      <c r="BI1473">
        <v>728.99710777442704</v>
      </c>
      <c r="BJ1473">
        <v>805.59523809523796</v>
      </c>
    </row>
    <row r="1474" spans="1:62" x14ac:dyDescent="0.35">
      <c r="A1474" s="2" t="s">
        <v>117</v>
      </c>
      <c r="B1474" s="31">
        <v>41570</v>
      </c>
      <c r="C1474" s="60"/>
      <c r="D1474" s="60"/>
      <c r="E1474" s="11" t="s">
        <v>743</v>
      </c>
      <c r="X1474"/>
      <c r="AD1474">
        <v>14.35</v>
      </c>
      <c r="AK1474">
        <v>13.5</v>
      </c>
    </row>
    <row r="1475" spans="1:62" x14ac:dyDescent="0.35">
      <c r="A1475" s="2" t="s">
        <v>117</v>
      </c>
      <c r="B1475" s="31">
        <v>41576</v>
      </c>
      <c r="C1475" s="60"/>
      <c r="D1475" s="60"/>
      <c r="E1475" s="11" t="s">
        <v>743</v>
      </c>
      <c r="G1475">
        <v>373.7</v>
      </c>
      <c r="H1475">
        <v>0.22625000000000001</v>
      </c>
      <c r="I1475">
        <v>0.27650000000000002</v>
      </c>
      <c r="J1475">
        <v>0.27150000000000002</v>
      </c>
      <c r="K1475">
        <v>0.224</v>
      </c>
      <c r="L1475">
        <v>0.22975000000000001</v>
      </c>
      <c r="M1475">
        <v>0.23574999999999999</v>
      </c>
      <c r="N1475">
        <v>0.19350000000000001</v>
      </c>
      <c r="O1475">
        <v>0.21124999999999999</v>
      </c>
      <c r="X1475"/>
      <c r="AD1475">
        <v>14.35</v>
      </c>
      <c r="AK1475">
        <v>14.35</v>
      </c>
      <c r="AZ1475">
        <v>43.5</v>
      </c>
    </row>
    <row r="1476" spans="1:62" x14ac:dyDescent="0.35">
      <c r="A1476" s="2" t="s">
        <v>117</v>
      </c>
      <c r="B1476" s="31">
        <v>41582</v>
      </c>
      <c r="C1476" s="60"/>
      <c r="D1476" s="60"/>
      <c r="E1476" s="11" t="s">
        <v>743</v>
      </c>
      <c r="T1476">
        <v>1751.3349013553</v>
      </c>
      <c r="U1476">
        <v>14.8617833968068</v>
      </c>
      <c r="X1476"/>
      <c r="AC1476">
        <v>0</v>
      </c>
      <c r="AL1476">
        <v>9.9447832929959699</v>
      </c>
      <c r="AO1476">
        <v>472.77607825760799</v>
      </c>
      <c r="AR1476">
        <f>AL1476*1000000/AO1476</f>
        <v>21034.869889455829</v>
      </c>
      <c r="AZ1476">
        <v>45.5</v>
      </c>
      <c r="BA1476">
        <v>169.04761904761901</v>
      </c>
      <c r="BD1476">
        <v>14.8617833968068</v>
      </c>
      <c r="BI1476">
        <v>1036.15995630004</v>
      </c>
      <c r="BJ1476">
        <v>696.48809523809496</v>
      </c>
    </row>
    <row r="1477" spans="1:62" x14ac:dyDescent="0.35">
      <c r="A1477" s="2" t="s">
        <v>117</v>
      </c>
      <c r="B1477" s="31">
        <v>41583</v>
      </c>
      <c r="C1477" s="60"/>
      <c r="D1477" s="60"/>
      <c r="E1477" s="11" t="s">
        <v>743</v>
      </c>
      <c r="G1477">
        <v>377.65</v>
      </c>
      <c r="H1477">
        <v>0.25124999999999997</v>
      </c>
      <c r="I1477">
        <v>0.28599999999999998</v>
      </c>
      <c r="J1477">
        <v>0.27224999999999999</v>
      </c>
      <c r="K1477">
        <v>0.22225</v>
      </c>
      <c r="L1477">
        <v>0.22550000000000001</v>
      </c>
      <c r="M1477">
        <v>0.23150000000000001</v>
      </c>
      <c r="N1477">
        <v>0.191</v>
      </c>
      <c r="O1477">
        <v>0.20849999999999999</v>
      </c>
      <c r="X1477"/>
    </row>
    <row r="1478" spans="1:62" x14ac:dyDescent="0.35">
      <c r="A1478" s="2" t="s">
        <v>117</v>
      </c>
      <c r="B1478" s="31">
        <v>41586</v>
      </c>
      <c r="C1478" s="60"/>
      <c r="D1478" s="60"/>
      <c r="E1478" s="11" t="s">
        <v>743</v>
      </c>
      <c r="X1478"/>
      <c r="AE1478">
        <v>0.98646217003755199</v>
      </c>
      <c r="AJ1478">
        <v>8</v>
      </c>
      <c r="AZ1478">
        <v>56</v>
      </c>
    </row>
    <row r="1479" spans="1:62" x14ac:dyDescent="0.35">
      <c r="A1479" s="2" t="s">
        <v>117</v>
      </c>
      <c r="B1479" s="31">
        <v>41590</v>
      </c>
      <c r="C1479" s="60"/>
      <c r="D1479" s="60"/>
      <c r="E1479" s="11" t="s">
        <v>743</v>
      </c>
      <c r="G1479">
        <v>383</v>
      </c>
      <c r="H1479">
        <v>0.27675</v>
      </c>
      <c r="I1479">
        <v>0.29349999999999998</v>
      </c>
      <c r="J1479">
        <v>0.27374999999999999</v>
      </c>
      <c r="K1479">
        <v>0.22425</v>
      </c>
      <c r="L1479">
        <v>0.22425</v>
      </c>
      <c r="M1479">
        <v>0.23</v>
      </c>
      <c r="N1479">
        <v>0.1855</v>
      </c>
      <c r="O1479">
        <v>0.20699999999999999</v>
      </c>
      <c r="X1479"/>
    </row>
    <row r="1480" spans="1:62" x14ac:dyDescent="0.35">
      <c r="A1480" s="2" t="s">
        <v>117</v>
      </c>
      <c r="B1480" s="31">
        <v>41596</v>
      </c>
      <c r="C1480" s="60"/>
      <c r="D1480" s="60"/>
      <c r="E1480" s="11" t="s">
        <v>743</v>
      </c>
      <c r="T1480">
        <v>1887.00612321624</v>
      </c>
      <c r="U1480">
        <v>273.702202844569</v>
      </c>
      <c r="X1480"/>
      <c r="AC1480">
        <v>0</v>
      </c>
      <c r="AL1480">
        <v>7.00548236278535</v>
      </c>
      <c r="AO1480">
        <v>377.65356638131402</v>
      </c>
      <c r="AR1480">
        <f>AL1480*1000000/AO1480</f>
        <v>18550.023053964665</v>
      </c>
      <c r="BA1480">
        <v>138.69047619047601</v>
      </c>
      <c r="BD1480">
        <v>273.702202844569</v>
      </c>
      <c r="BI1480">
        <v>1066.4044347543499</v>
      </c>
      <c r="BJ1480">
        <v>635.892857142857</v>
      </c>
    </row>
    <row r="1481" spans="1:62" x14ac:dyDescent="0.35">
      <c r="A1481" s="2" t="s">
        <v>117</v>
      </c>
      <c r="B1481" s="31">
        <v>41596</v>
      </c>
      <c r="C1481" s="60"/>
      <c r="D1481" s="60"/>
      <c r="E1481" s="11" t="s">
        <v>743</v>
      </c>
      <c r="X1481"/>
      <c r="AE1481">
        <v>0.98712959033683301</v>
      </c>
    </row>
    <row r="1482" spans="1:62" x14ac:dyDescent="0.35">
      <c r="A1482" s="2" t="s">
        <v>117</v>
      </c>
      <c r="B1482" s="31">
        <v>41597</v>
      </c>
      <c r="C1482" s="60"/>
      <c r="D1482" s="60"/>
      <c r="E1482" s="11" t="s">
        <v>743</v>
      </c>
      <c r="G1482">
        <v>384.95</v>
      </c>
      <c r="H1482">
        <v>0.27975</v>
      </c>
      <c r="I1482">
        <v>0.29649999999999999</v>
      </c>
      <c r="J1482">
        <v>0.27975</v>
      </c>
      <c r="K1482">
        <v>0.23350000000000001</v>
      </c>
      <c r="L1482">
        <v>0.224</v>
      </c>
      <c r="M1482">
        <v>0.22450000000000001</v>
      </c>
      <c r="N1482">
        <v>0.1845</v>
      </c>
      <c r="O1482">
        <v>0.20225000000000001</v>
      </c>
      <c r="X1482"/>
    </row>
    <row r="1483" spans="1:62" x14ac:dyDescent="0.35">
      <c r="A1483" s="2" t="s">
        <v>117</v>
      </c>
      <c r="B1483" s="31">
        <v>41599</v>
      </c>
      <c r="C1483" s="60"/>
      <c r="D1483" s="60"/>
      <c r="E1483" s="11" t="s">
        <v>743</v>
      </c>
      <c r="X1483"/>
      <c r="AZ1483">
        <v>70.2</v>
      </c>
    </row>
    <row r="1484" spans="1:62" x14ac:dyDescent="0.35">
      <c r="A1484" s="2" t="s">
        <v>117</v>
      </c>
      <c r="B1484" s="31">
        <v>41604</v>
      </c>
      <c r="C1484" s="60"/>
      <c r="D1484" s="60"/>
      <c r="E1484" s="11" t="s">
        <v>743</v>
      </c>
      <c r="G1484">
        <v>387.6</v>
      </c>
      <c r="H1484">
        <v>0.28375</v>
      </c>
      <c r="I1484">
        <v>0.29725000000000001</v>
      </c>
      <c r="J1484">
        <v>0.28199999999999997</v>
      </c>
      <c r="K1484">
        <v>0.23949999999999999</v>
      </c>
      <c r="L1484">
        <v>0.22500000000000001</v>
      </c>
      <c r="M1484">
        <v>0.22650000000000001</v>
      </c>
      <c r="N1484">
        <v>0.1825</v>
      </c>
      <c r="O1484">
        <v>0.20150000000000001</v>
      </c>
      <c r="X1484"/>
    </row>
    <row r="1485" spans="1:62" x14ac:dyDescent="0.35">
      <c r="A1485" s="2" t="s">
        <v>117</v>
      </c>
      <c r="B1485" s="31">
        <v>41607</v>
      </c>
      <c r="C1485" s="60"/>
      <c r="D1485" s="60"/>
      <c r="E1485" s="11" t="s">
        <v>743</v>
      </c>
      <c r="X1485"/>
      <c r="AJ1485">
        <v>8</v>
      </c>
      <c r="AZ1485">
        <v>70.650000000000006</v>
      </c>
    </row>
    <row r="1486" spans="1:62" x14ac:dyDescent="0.35">
      <c r="A1486" s="2" t="s">
        <v>117</v>
      </c>
      <c r="B1486" s="31">
        <v>41610</v>
      </c>
      <c r="C1486" s="60"/>
      <c r="D1486" s="60"/>
      <c r="E1486" s="11" t="s">
        <v>743</v>
      </c>
      <c r="T1486">
        <v>2249.0845984679599</v>
      </c>
      <c r="U1486">
        <v>422.76585749227303</v>
      </c>
      <c r="X1486"/>
      <c r="AC1486">
        <v>75.125780348288302</v>
      </c>
      <c r="AL1486">
        <v>6.7423104984325999</v>
      </c>
      <c r="AO1486">
        <v>376.34067623203703</v>
      </c>
      <c r="AR1486">
        <f>AL1486*1000000/AO1486</f>
        <v>17915.444500810627</v>
      </c>
      <c r="BA1486">
        <v>142.857142857143</v>
      </c>
      <c r="BD1486">
        <v>347.64007714398502</v>
      </c>
      <c r="BI1486">
        <v>1211.27741418294</v>
      </c>
      <c r="BJ1486">
        <v>715.77380952380997</v>
      </c>
    </row>
    <row r="1487" spans="1:62" x14ac:dyDescent="0.35">
      <c r="A1487" s="2" t="s">
        <v>117</v>
      </c>
      <c r="B1487" s="31">
        <v>41611</v>
      </c>
      <c r="C1487" s="60"/>
      <c r="D1487" s="60"/>
      <c r="E1487" s="11" t="s">
        <v>743</v>
      </c>
      <c r="G1487">
        <v>385.05</v>
      </c>
      <c r="H1487">
        <v>0.26674999999999999</v>
      </c>
      <c r="I1487">
        <v>0.29325000000000001</v>
      </c>
      <c r="J1487">
        <v>0.28275</v>
      </c>
      <c r="K1487">
        <v>0.25</v>
      </c>
      <c r="L1487">
        <v>0.22650000000000001</v>
      </c>
      <c r="M1487">
        <v>0.22875000000000001</v>
      </c>
      <c r="N1487">
        <v>0.18099999999999999</v>
      </c>
      <c r="O1487">
        <v>0.19625000000000001</v>
      </c>
      <c r="X1487"/>
    </row>
    <row r="1488" spans="1:62" x14ac:dyDescent="0.35">
      <c r="A1488" s="2" t="s">
        <v>117</v>
      </c>
      <c r="B1488" s="31">
        <v>41613</v>
      </c>
      <c r="C1488" s="60"/>
      <c r="D1488" s="60"/>
      <c r="E1488" s="11" t="s">
        <v>743</v>
      </c>
      <c r="X1488"/>
      <c r="AE1488">
        <v>0.98885216403701504</v>
      </c>
    </row>
    <row r="1489" spans="1:62" x14ac:dyDescent="0.35">
      <c r="A1489" s="2" t="s">
        <v>117</v>
      </c>
      <c r="B1489" s="31">
        <v>41618</v>
      </c>
      <c r="C1489" s="60"/>
      <c r="D1489" s="60"/>
      <c r="E1489" s="11" t="s">
        <v>743</v>
      </c>
      <c r="G1489">
        <v>371.05</v>
      </c>
      <c r="H1489">
        <v>0.23449999999999999</v>
      </c>
      <c r="I1489">
        <v>0.28000000000000003</v>
      </c>
      <c r="J1489">
        <v>0.27650000000000002</v>
      </c>
      <c r="K1489">
        <v>0.23924999999999999</v>
      </c>
      <c r="L1489">
        <v>0.22500000000000001</v>
      </c>
      <c r="M1489">
        <v>0.22550000000000001</v>
      </c>
      <c r="N1489">
        <v>0.17899999999999999</v>
      </c>
      <c r="O1489">
        <v>0.19550000000000001</v>
      </c>
      <c r="X1489"/>
    </row>
    <row r="1490" spans="1:62" x14ac:dyDescent="0.35">
      <c r="A1490" s="2" t="s">
        <v>117</v>
      </c>
      <c r="B1490" s="31">
        <v>41620</v>
      </c>
      <c r="C1490" s="60"/>
      <c r="D1490" s="60"/>
      <c r="E1490" s="11" t="s">
        <v>743</v>
      </c>
      <c r="X1490"/>
      <c r="AZ1490">
        <v>81</v>
      </c>
    </row>
    <row r="1491" spans="1:62" x14ac:dyDescent="0.35">
      <c r="A1491" s="2" t="s">
        <v>117</v>
      </c>
      <c r="B1491" s="31">
        <v>41625</v>
      </c>
      <c r="C1491" s="60"/>
      <c r="D1491" s="60"/>
      <c r="E1491" s="11" t="s">
        <v>743</v>
      </c>
      <c r="G1491">
        <v>372.75</v>
      </c>
      <c r="H1491">
        <v>0.2525</v>
      </c>
      <c r="I1491">
        <v>0.28825000000000001</v>
      </c>
      <c r="J1491">
        <v>0.27700000000000002</v>
      </c>
      <c r="K1491">
        <v>0.23899999999999999</v>
      </c>
      <c r="L1491">
        <v>0.2205</v>
      </c>
      <c r="M1491">
        <v>0.22025</v>
      </c>
      <c r="N1491">
        <v>0.17724999999999999</v>
      </c>
      <c r="O1491">
        <v>0.189</v>
      </c>
      <c r="T1491">
        <v>2993.4587204772702</v>
      </c>
      <c r="U1491">
        <v>1021.83944486658</v>
      </c>
      <c r="X1491"/>
      <c r="AC1491">
        <v>674.19936772259098</v>
      </c>
      <c r="AL1491">
        <v>6.1739705975307198</v>
      </c>
      <c r="AO1491">
        <v>334.76148054374602</v>
      </c>
      <c r="AR1491">
        <f>AL1491*1000000/AO1491</f>
        <v>18442.894288501979</v>
      </c>
      <c r="BA1491">
        <v>178.57142857142901</v>
      </c>
      <c r="BD1491">
        <v>347.64007714398502</v>
      </c>
      <c r="BI1491">
        <v>1253.0901519885499</v>
      </c>
      <c r="BJ1491">
        <v>868.21428571428601</v>
      </c>
    </row>
    <row r="1492" spans="1:62" x14ac:dyDescent="0.35">
      <c r="A1492" s="2" t="s">
        <v>117</v>
      </c>
      <c r="B1492" s="31">
        <v>41627</v>
      </c>
      <c r="C1492" s="60"/>
      <c r="D1492" s="60"/>
      <c r="E1492" s="11" t="s">
        <v>743</v>
      </c>
      <c r="X1492"/>
      <c r="AJ1492">
        <v>10</v>
      </c>
      <c r="AZ1492">
        <v>81.5</v>
      </c>
    </row>
    <row r="1493" spans="1:62" x14ac:dyDescent="0.35">
      <c r="A1493" s="2" t="s">
        <v>117</v>
      </c>
      <c r="B1493" s="31">
        <v>41628</v>
      </c>
      <c r="C1493" s="60"/>
      <c r="D1493" s="60"/>
      <c r="E1493" s="11" t="s">
        <v>743</v>
      </c>
      <c r="X1493"/>
      <c r="AE1493">
        <v>0.99176556447888298</v>
      </c>
    </row>
    <row r="1494" spans="1:62" x14ac:dyDescent="0.35">
      <c r="A1494" s="2" t="s">
        <v>117</v>
      </c>
      <c r="B1494" s="31">
        <v>41632</v>
      </c>
      <c r="C1494" s="60"/>
      <c r="D1494" s="60"/>
      <c r="E1494" s="11" t="s">
        <v>743</v>
      </c>
      <c r="G1494">
        <v>371</v>
      </c>
      <c r="H1494">
        <v>0.2515</v>
      </c>
      <c r="I1494">
        <v>0.28799999999999998</v>
      </c>
      <c r="J1494">
        <v>0.27825</v>
      </c>
      <c r="K1494">
        <v>0.24324999999999999</v>
      </c>
      <c r="L1494">
        <v>0.22025</v>
      </c>
      <c r="M1494">
        <v>0.21825</v>
      </c>
      <c r="N1494">
        <v>0.17125000000000001</v>
      </c>
      <c r="O1494">
        <v>0.18425</v>
      </c>
      <c r="X1494"/>
    </row>
    <row r="1495" spans="1:62" x14ac:dyDescent="0.35">
      <c r="A1495" s="2" t="s">
        <v>117</v>
      </c>
      <c r="B1495" s="31">
        <v>41638</v>
      </c>
      <c r="C1495" s="60"/>
      <c r="D1495" s="60"/>
      <c r="E1495" s="11" t="s">
        <v>743</v>
      </c>
      <c r="X1495"/>
      <c r="AJ1495">
        <v>12</v>
      </c>
      <c r="AZ1495">
        <v>86</v>
      </c>
    </row>
    <row r="1496" spans="1:62" x14ac:dyDescent="0.35">
      <c r="A1496" s="2" t="s">
        <v>117</v>
      </c>
      <c r="B1496" s="31">
        <v>41639</v>
      </c>
      <c r="C1496" s="60"/>
      <c r="D1496" s="60"/>
      <c r="E1496" s="11" t="s">
        <v>743</v>
      </c>
      <c r="G1496">
        <v>351.1</v>
      </c>
      <c r="H1496">
        <v>0.221</v>
      </c>
      <c r="I1496">
        <v>0.26500000000000001</v>
      </c>
      <c r="J1496">
        <v>0.26874999999999999</v>
      </c>
      <c r="K1496">
        <v>0.22450000000000001</v>
      </c>
      <c r="L1496">
        <v>0.21425</v>
      </c>
      <c r="M1496">
        <v>0.21249999999999999</v>
      </c>
      <c r="N1496">
        <v>0.16775000000000001</v>
      </c>
      <c r="O1496">
        <v>0.18174999999999999</v>
      </c>
      <c r="X1496"/>
    </row>
    <row r="1497" spans="1:62" x14ac:dyDescent="0.35">
      <c r="A1497" s="2" t="s">
        <v>117</v>
      </c>
      <c r="B1497" s="31">
        <v>41645</v>
      </c>
      <c r="C1497" s="60"/>
      <c r="D1497" s="60"/>
      <c r="E1497" s="11" t="s">
        <v>743</v>
      </c>
      <c r="X1497"/>
      <c r="AE1497">
        <v>0.830430482837057</v>
      </c>
      <c r="AJ1497">
        <v>13</v>
      </c>
      <c r="AZ1497">
        <v>87</v>
      </c>
    </row>
    <row r="1498" spans="1:62" x14ac:dyDescent="0.35">
      <c r="A1498" s="2" t="s">
        <v>117</v>
      </c>
      <c r="B1498" s="31">
        <v>41646</v>
      </c>
      <c r="C1498" s="60"/>
      <c r="D1498" s="60"/>
      <c r="E1498" s="11" t="s">
        <v>743</v>
      </c>
      <c r="G1498">
        <v>301.55</v>
      </c>
      <c r="H1498">
        <v>0.10125000000000001</v>
      </c>
      <c r="I1498">
        <v>0.2145</v>
      </c>
      <c r="J1498">
        <v>0.23924999999999999</v>
      </c>
      <c r="K1498">
        <v>0.19425000000000001</v>
      </c>
      <c r="L1498">
        <v>0.20449999999999999</v>
      </c>
      <c r="M1498">
        <v>0.20924999999999999</v>
      </c>
      <c r="N1498">
        <v>0.16425000000000001</v>
      </c>
      <c r="O1498">
        <v>0.18049999999999999</v>
      </c>
      <c r="X1498"/>
    </row>
    <row r="1499" spans="1:62" x14ac:dyDescent="0.35">
      <c r="A1499" s="2" t="s">
        <v>117</v>
      </c>
      <c r="B1499" s="31">
        <v>41652</v>
      </c>
      <c r="C1499" s="60"/>
      <c r="D1499" s="60"/>
      <c r="E1499" s="11" t="s">
        <v>743</v>
      </c>
      <c r="X1499"/>
      <c r="AZ1499">
        <v>88</v>
      </c>
    </row>
    <row r="1500" spans="1:62" x14ac:dyDescent="0.35">
      <c r="A1500" s="2" t="s">
        <v>117</v>
      </c>
      <c r="B1500" s="31">
        <v>41653</v>
      </c>
      <c r="C1500" s="60"/>
      <c r="D1500" s="60"/>
      <c r="E1500" s="11" t="s">
        <v>743</v>
      </c>
      <c r="G1500">
        <v>278.95</v>
      </c>
      <c r="H1500">
        <v>8.1500000000000003E-2</v>
      </c>
      <c r="I1500">
        <v>0.19600000000000001</v>
      </c>
      <c r="J1500">
        <v>0.21625</v>
      </c>
      <c r="K1500">
        <v>0.17324999999999999</v>
      </c>
      <c r="L1500">
        <v>0.19225</v>
      </c>
      <c r="M1500">
        <v>0.20150000000000001</v>
      </c>
      <c r="N1500">
        <v>0.1615</v>
      </c>
      <c r="O1500">
        <v>0.17249999999999999</v>
      </c>
      <c r="X1500"/>
      <c r="AE1500">
        <v>0.31407831248426599</v>
      </c>
      <c r="AJ1500">
        <v>15</v>
      </c>
    </row>
    <row r="1501" spans="1:62" x14ac:dyDescent="0.35">
      <c r="A1501" s="2" t="s">
        <v>117</v>
      </c>
      <c r="B1501" s="31">
        <v>41660</v>
      </c>
      <c r="C1501" s="60"/>
      <c r="D1501" s="60"/>
      <c r="E1501" s="11" t="s">
        <v>743</v>
      </c>
      <c r="G1501">
        <v>263.05</v>
      </c>
      <c r="H1501">
        <v>7.3499999999999996E-2</v>
      </c>
      <c r="I1501">
        <v>0.18625</v>
      </c>
      <c r="J1501">
        <v>0.19850000000000001</v>
      </c>
      <c r="K1501">
        <v>0.1555</v>
      </c>
      <c r="L1501">
        <v>0.18325</v>
      </c>
      <c r="M1501">
        <v>0.19125</v>
      </c>
      <c r="N1501">
        <v>0.15675</v>
      </c>
      <c r="O1501">
        <v>0.17025000000000001</v>
      </c>
      <c r="X1501"/>
    </row>
    <row r="1502" spans="1:62" x14ac:dyDescent="0.35">
      <c r="A1502" s="2" t="s">
        <v>117</v>
      </c>
      <c r="B1502" s="31">
        <v>41662</v>
      </c>
      <c r="C1502" s="60"/>
      <c r="D1502" s="60"/>
      <c r="E1502" s="11" t="s">
        <v>743</v>
      </c>
      <c r="X1502"/>
      <c r="AJ1502">
        <v>15</v>
      </c>
      <c r="AZ1502">
        <v>93</v>
      </c>
    </row>
    <row r="1503" spans="1:62" x14ac:dyDescent="0.35">
      <c r="A1503" s="2" t="s">
        <v>117</v>
      </c>
      <c r="B1503" s="31">
        <v>41664</v>
      </c>
      <c r="C1503" s="60"/>
      <c r="D1503" s="60"/>
      <c r="E1503" s="11" t="s">
        <v>743</v>
      </c>
      <c r="T1503">
        <v>2625.4943707521302</v>
      </c>
      <c r="U1503">
        <v>1233.09316214398</v>
      </c>
      <c r="X1503" s="12"/>
      <c r="Y1503">
        <v>3.2070330000000001E-2</v>
      </c>
      <c r="AA1503">
        <v>27609.7279011473</v>
      </c>
      <c r="AC1503">
        <v>885.45308499999999</v>
      </c>
      <c r="AO1503">
        <v>0</v>
      </c>
      <c r="AS1503" t="s">
        <v>831</v>
      </c>
      <c r="BD1503">
        <v>347.64007714398502</v>
      </c>
      <c r="BI1503">
        <v>883.743501876148</v>
      </c>
    </row>
    <row r="1504" spans="1:62" x14ac:dyDescent="0.35">
      <c r="A1504" s="2" t="s">
        <v>117</v>
      </c>
      <c r="B1504" s="31">
        <v>41667</v>
      </c>
      <c r="C1504" s="60"/>
      <c r="D1504" s="60"/>
      <c r="E1504" s="11" t="s">
        <v>743</v>
      </c>
      <c r="G1504">
        <v>257.25</v>
      </c>
      <c r="H1504">
        <v>7.1499999999999994E-2</v>
      </c>
      <c r="I1504">
        <v>0.19025</v>
      </c>
      <c r="J1504">
        <v>0.191</v>
      </c>
      <c r="K1504">
        <v>0.14649999999999999</v>
      </c>
      <c r="L1504">
        <v>0.17499999999999999</v>
      </c>
      <c r="M1504">
        <v>0.1895</v>
      </c>
      <c r="N1504">
        <v>0.154</v>
      </c>
      <c r="O1504">
        <v>0.16850000000000001</v>
      </c>
      <c r="X1504"/>
    </row>
    <row r="1505" spans="1:78" x14ac:dyDescent="0.35">
      <c r="A1505" s="13" t="s">
        <v>117</v>
      </c>
      <c r="E1505" s="11" t="s">
        <v>743</v>
      </c>
      <c r="X1505"/>
      <c r="AS1505" t="s">
        <v>831</v>
      </c>
      <c r="BL1505" s="14">
        <v>237.96099999999996</v>
      </c>
      <c r="BM1505" s="14">
        <v>401.83750000000009</v>
      </c>
      <c r="BN1505" s="14">
        <v>479.97850000000005</v>
      </c>
      <c r="BO1505" s="14">
        <v>594.25437499999998</v>
      </c>
      <c r="BP1505" s="14">
        <v>755.02749999999992</v>
      </c>
      <c r="BQ1505" s="14">
        <v>821.76149999999996</v>
      </c>
      <c r="BR1505" s="14">
        <v>958.1880000000001</v>
      </c>
      <c r="BS1505" s="14">
        <v>1133.8375000000001</v>
      </c>
      <c r="BT1505" s="14">
        <v>1420.3544999999997</v>
      </c>
      <c r="BU1505" s="14">
        <v>2067.0154999999995</v>
      </c>
      <c r="BV1505" s="14">
        <v>2317.5119999999997</v>
      </c>
      <c r="BW1505" s="14">
        <v>2259.8364999999999</v>
      </c>
      <c r="BX1505" s="14">
        <v>2548.0919999999996</v>
      </c>
      <c r="BY1505" s="14">
        <v>3005.3784999999998</v>
      </c>
      <c r="BZ1505" s="14">
        <v>2983.4228571428575</v>
      </c>
    </row>
    <row r="1506" spans="1:78" x14ac:dyDescent="0.35">
      <c r="A1506" s="2" t="s">
        <v>122</v>
      </c>
      <c r="B1506" s="31">
        <v>41386</v>
      </c>
      <c r="C1506" s="60"/>
      <c r="D1506" s="60"/>
      <c r="E1506" s="11" t="s">
        <v>743</v>
      </c>
      <c r="X1506"/>
      <c r="AD1506">
        <v>3.75</v>
      </c>
      <c r="AK1506">
        <v>2.0499999999999998</v>
      </c>
      <c r="AZ1506">
        <v>19.25</v>
      </c>
    </row>
    <row r="1507" spans="1:78" x14ac:dyDescent="0.35">
      <c r="A1507" s="2" t="s">
        <v>122</v>
      </c>
      <c r="B1507" s="31">
        <v>41387</v>
      </c>
      <c r="C1507" s="60"/>
      <c r="D1507" s="60"/>
      <c r="E1507" s="11" t="s">
        <v>743</v>
      </c>
      <c r="G1507">
        <v>404.22500000000002</v>
      </c>
      <c r="H1507">
        <v>0.268125</v>
      </c>
      <c r="I1507">
        <v>0.27850000000000003</v>
      </c>
      <c r="J1507">
        <v>0.27400000000000002</v>
      </c>
      <c r="K1507">
        <v>0.27074999999999999</v>
      </c>
      <c r="L1507">
        <v>0.27150000000000002</v>
      </c>
      <c r="M1507">
        <v>0.23125000000000001</v>
      </c>
      <c r="N1507">
        <v>0.19900000000000001</v>
      </c>
      <c r="O1507">
        <v>0.22800000000000001</v>
      </c>
      <c r="X1507"/>
    </row>
    <row r="1508" spans="1:78" x14ac:dyDescent="0.35">
      <c r="A1508" s="2" t="s">
        <v>122</v>
      </c>
      <c r="B1508" s="31">
        <v>41394</v>
      </c>
      <c r="C1508" s="60"/>
      <c r="D1508" s="60"/>
      <c r="E1508" s="11" t="s">
        <v>743</v>
      </c>
      <c r="G1508">
        <v>401.375</v>
      </c>
      <c r="H1508">
        <v>0.25412499999999999</v>
      </c>
      <c r="I1508">
        <v>0.27825</v>
      </c>
      <c r="J1508">
        <v>0.27625</v>
      </c>
      <c r="K1508">
        <v>0.27</v>
      </c>
      <c r="L1508">
        <v>0.27024999999999999</v>
      </c>
      <c r="M1508">
        <v>0.23225000000000001</v>
      </c>
      <c r="N1508">
        <v>0.19800000000000001</v>
      </c>
      <c r="O1508">
        <v>0.22775000000000001</v>
      </c>
      <c r="X1508"/>
    </row>
    <row r="1509" spans="1:78" x14ac:dyDescent="0.35">
      <c r="A1509" s="2" t="s">
        <v>122</v>
      </c>
      <c r="B1509" s="31">
        <v>41396</v>
      </c>
      <c r="C1509" s="60"/>
      <c r="D1509" s="60"/>
      <c r="E1509" s="11" t="s">
        <v>743</v>
      </c>
      <c r="X1509"/>
      <c r="AD1509">
        <v>4.95</v>
      </c>
      <c r="AK1509">
        <v>3.7</v>
      </c>
      <c r="AZ1509">
        <v>22</v>
      </c>
    </row>
    <row r="1510" spans="1:78" x14ac:dyDescent="0.35">
      <c r="A1510" s="2" t="s">
        <v>122</v>
      </c>
      <c r="B1510" s="31">
        <v>41397</v>
      </c>
      <c r="C1510" s="60"/>
      <c r="D1510" s="60"/>
      <c r="E1510" s="11" t="s">
        <v>743</v>
      </c>
      <c r="X1510"/>
      <c r="AE1510">
        <v>0.22771336389414301</v>
      </c>
    </row>
    <row r="1511" spans="1:78" x14ac:dyDescent="0.35">
      <c r="A1511" s="2" t="s">
        <v>122</v>
      </c>
      <c r="B1511" s="31">
        <v>41408</v>
      </c>
      <c r="C1511" s="60"/>
      <c r="D1511" s="60"/>
      <c r="E1511" s="11" t="s">
        <v>743</v>
      </c>
      <c r="G1511">
        <v>389.15</v>
      </c>
      <c r="H1511">
        <v>0.22450000000000001</v>
      </c>
      <c r="I1511">
        <v>0.26600000000000001</v>
      </c>
      <c r="J1511">
        <v>0.27100000000000002</v>
      </c>
      <c r="K1511">
        <v>0.26500000000000001</v>
      </c>
      <c r="L1511">
        <v>0.26600000000000001</v>
      </c>
      <c r="M1511">
        <v>0.23050000000000001</v>
      </c>
      <c r="N1511">
        <v>0.19575000000000001</v>
      </c>
      <c r="O1511">
        <v>0.22700000000000001</v>
      </c>
      <c r="X1511"/>
      <c r="AE1511">
        <v>0.45885743739679302</v>
      </c>
    </row>
    <row r="1512" spans="1:78" x14ac:dyDescent="0.35">
      <c r="A1512" s="2" t="s">
        <v>122</v>
      </c>
      <c r="B1512" s="31">
        <v>41410</v>
      </c>
      <c r="C1512" s="60"/>
      <c r="D1512" s="60"/>
      <c r="E1512" s="11" t="s">
        <v>743</v>
      </c>
      <c r="X1512"/>
      <c r="AD1512">
        <v>6.25</v>
      </c>
      <c r="AK1512">
        <v>4.95</v>
      </c>
      <c r="AZ1512">
        <v>24.75</v>
      </c>
    </row>
    <row r="1513" spans="1:78" x14ac:dyDescent="0.35">
      <c r="A1513" s="2" t="s">
        <v>122</v>
      </c>
      <c r="B1513" s="31">
        <v>41423</v>
      </c>
      <c r="C1513" s="60"/>
      <c r="D1513" s="60"/>
      <c r="E1513" s="11" t="s">
        <v>743</v>
      </c>
      <c r="G1513">
        <v>409.05</v>
      </c>
      <c r="H1513">
        <v>0.28899999999999998</v>
      </c>
      <c r="I1513">
        <v>0.28825000000000001</v>
      </c>
      <c r="J1513">
        <v>0.27725</v>
      </c>
      <c r="K1513">
        <v>0.26824999999999999</v>
      </c>
      <c r="L1513">
        <v>0.26624999999999999</v>
      </c>
      <c r="M1513">
        <v>0.22900000000000001</v>
      </c>
      <c r="N1513">
        <v>0.19975000000000001</v>
      </c>
      <c r="O1513">
        <v>0.22750000000000001</v>
      </c>
      <c r="X1513"/>
      <c r="AD1513">
        <v>7.1</v>
      </c>
      <c r="AK1513">
        <v>5.95</v>
      </c>
    </row>
    <row r="1514" spans="1:78" x14ac:dyDescent="0.35">
      <c r="A1514" s="2" t="s">
        <v>122</v>
      </c>
      <c r="B1514" s="31">
        <v>41425</v>
      </c>
      <c r="C1514" s="60"/>
      <c r="D1514" s="60"/>
      <c r="E1514" s="11" t="s">
        <v>743</v>
      </c>
      <c r="X1514"/>
      <c r="AE1514">
        <v>0.73153603257621902</v>
      </c>
      <c r="AZ1514">
        <v>24.5</v>
      </c>
    </row>
    <row r="1515" spans="1:78" x14ac:dyDescent="0.35">
      <c r="A1515" s="2" t="s">
        <v>122</v>
      </c>
      <c r="B1515" s="31">
        <v>41436</v>
      </c>
      <c r="C1515" s="60"/>
      <c r="D1515" s="60"/>
      <c r="E1515" s="11" t="s">
        <v>743</v>
      </c>
      <c r="G1515">
        <v>407.22500000000002</v>
      </c>
      <c r="H1515">
        <v>0.28787499999999999</v>
      </c>
      <c r="I1515">
        <v>0.28575</v>
      </c>
      <c r="J1515">
        <v>0.27600000000000002</v>
      </c>
      <c r="K1515">
        <v>0.26624999999999999</v>
      </c>
      <c r="L1515">
        <v>0.26724999999999999</v>
      </c>
      <c r="M1515">
        <v>0.22800000000000001</v>
      </c>
      <c r="N1515">
        <v>0.19975000000000001</v>
      </c>
      <c r="O1515">
        <v>0.22525000000000001</v>
      </c>
      <c r="X1515"/>
    </row>
    <row r="1516" spans="1:78" x14ac:dyDescent="0.35">
      <c r="A1516" s="2" t="s">
        <v>122</v>
      </c>
      <c r="B1516" s="31">
        <v>41438</v>
      </c>
      <c r="C1516" s="60"/>
      <c r="D1516" s="60"/>
      <c r="E1516" s="11" t="s">
        <v>743</v>
      </c>
      <c r="X1516"/>
      <c r="AD1516">
        <v>8.0500000000000007</v>
      </c>
      <c r="AE1516">
        <v>0.80901498294831498</v>
      </c>
      <c r="AK1516">
        <v>6.95</v>
      </c>
      <c r="AZ1516">
        <v>25.75</v>
      </c>
    </row>
    <row r="1517" spans="1:78" x14ac:dyDescent="0.35">
      <c r="A1517" s="2" t="s">
        <v>122</v>
      </c>
      <c r="B1517" s="31">
        <v>41450</v>
      </c>
      <c r="C1517" s="60"/>
      <c r="D1517" s="60"/>
      <c r="E1517" s="11" t="s">
        <v>743</v>
      </c>
      <c r="G1517">
        <v>470.35</v>
      </c>
      <c r="H1517">
        <v>0.33274999999999999</v>
      </c>
      <c r="I1517">
        <v>0.30449999999999999</v>
      </c>
      <c r="J1517">
        <v>0.29125000000000001</v>
      </c>
      <c r="K1517">
        <v>0.31724999999999998</v>
      </c>
      <c r="L1517">
        <v>0.30375000000000002</v>
      </c>
      <c r="M1517">
        <v>0.29975000000000002</v>
      </c>
      <c r="N1517">
        <v>0.26400000000000001</v>
      </c>
      <c r="O1517">
        <v>0.23849999999999999</v>
      </c>
      <c r="X1517"/>
      <c r="AD1517">
        <v>8.65</v>
      </c>
      <c r="AE1517">
        <v>0.94693667571676299</v>
      </c>
      <c r="AK1517">
        <v>7.35</v>
      </c>
    </row>
    <row r="1518" spans="1:78" x14ac:dyDescent="0.35">
      <c r="A1518" s="2" t="s">
        <v>122</v>
      </c>
      <c r="B1518" s="31">
        <v>41457</v>
      </c>
      <c r="C1518" s="60"/>
      <c r="D1518" s="60"/>
      <c r="E1518" s="11" t="s">
        <v>743</v>
      </c>
      <c r="X1518"/>
      <c r="AZ1518">
        <v>27</v>
      </c>
    </row>
    <row r="1519" spans="1:78" x14ac:dyDescent="0.35">
      <c r="A1519" s="2" t="s">
        <v>122</v>
      </c>
      <c r="B1519" s="31">
        <v>41459</v>
      </c>
      <c r="C1519" s="60"/>
      <c r="D1519" s="60"/>
      <c r="E1519" s="11" t="s">
        <v>743</v>
      </c>
      <c r="T1519">
        <v>244.48333333333301</v>
      </c>
      <c r="U1519">
        <v>0</v>
      </c>
      <c r="X1519"/>
      <c r="AC1519">
        <v>0</v>
      </c>
      <c r="AL1519">
        <v>2.7337216442237522</v>
      </c>
      <c r="AO1519">
        <v>148.70613552744601</v>
      </c>
      <c r="AR1519">
        <f>AL1519*1000000/AO1519</f>
        <v>18383.381657572572</v>
      </c>
      <c r="BA1519">
        <v>154.166666666667</v>
      </c>
      <c r="BD1519">
        <v>0</v>
      </c>
      <c r="BI1519">
        <v>93.276816757288699</v>
      </c>
      <c r="BJ1519">
        <v>1436.7857142857099</v>
      </c>
    </row>
    <row r="1520" spans="1:78" x14ac:dyDescent="0.35">
      <c r="A1520" s="2" t="s">
        <v>122</v>
      </c>
      <c r="B1520" s="31">
        <v>41465</v>
      </c>
      <c r="C1520" s="60"/>
      <c r="D1520" s="60"/>
      <c r="E1520" s="11" t="s">
        <v>743</v>
      </c>
      <c r="X1520"/>
      <c r="AD1520">
        <v>9.1</v>
      </c>
      <c r="AK1520">
        <v>8</v>
      </c>
      <c r="AZ1520">
        <v>28.5</v>
      </c>
    </row>
    <row r="1521" spans="1:62" x14ac:dyDescent="0.35">
      <c r="A1521" s="2" t="s">
        <v>122</v>
      </c>
      <c r="B1521" s="31">
        <v>41466</v>
      </c>
      <c r="C1521" s="60"/>
      <c r="D1521" s="60"/>
      <c r="E1521" s="11" t="s">
        <v>743</v>
      </c>
      <c r="G1521">
        <v>458.1</v>
      </c>
      <c r="H1521">
        <v>0.29249999999999998</v>
      </c>
      <c r="I1521">
        <v>0.28875000000000001</v>
      </c>
      <c r="J1521">
        <v>0.28725000000000001</v>
      </c>
      <c r="K1521">
        <v>0.307</v>
      </c>
      <c r="L1521">
        <v>0.3</v>
      </c>
      <c r="M1521">
        <v>0.29449999999999998</v>
      </c>
      <c r="N1521">
        <v>0.26624999999999999</v>
      </c>
      <c r="O1521">
        <v>0.25424999999999998</v>
      </c>
      <c r="X1521"/>
      <c r="AE1521">
        <v>0.973532110145647</v>
      </c>
    </row>
    <row r="1522" spans="1:62" x14ac:dyDescent="0.35">
      <c r="A1522" s="2" t="s">
        <v>122</v>
      </c>
      <c r="B1522" s="31">
        <v>41481</v>
      </c>
      <c r="C1522" s="60"/>
      <c r="D1522" s="60"/>
      <c r="E1522" s="11" t="s">
        <v>743</v>
      </c>
      <c r="X1522"/>
      <c r="AZ1522">
        <v>30</v>
      </c>
    </row>
    <row r="1523" spans="1:62" x14ac:dyDescent="0.35">
      <c r="A1523" s="2" t="s">
        <v>122</v>
      </c>
      <c r="B1523" s="31">
        <v>41484</v>
      </c>
      <c r="C1523" s="60"/>
      <c r="D1523" s="60"/>
      <c r="E1523" s="11" t="s">
        <v>743</v>
      </c>
      <c r="X1523"/>
      <c r="AD1523">
        <v>9.9499999999999993</v>
      </c>
      <c r="AE1523">
        <v>0.98910895840385404</v>
      </c>
      <c r="AK1523">
        <v>8.85</v>
      </c>
    </row>
    <row r="1524" spans="1:62" x14ac:dyDescent="0.35">
      <c r="A1524" s="2" t="s">
        <v>122</v>
      </c>
      <c r="B1524" s="31">
        <v>41485</v>
      </c>
      <c r="C1524" s="60"/>
      <c r="D1524" s="60"/>
      <c r="E1524" s="11" t="s">
        <v>743</v>
      </c>
      <c r="G1524">
        <v>446.52499999999998</v>
      </c>
      <c r="H1524">
        <v>0.27612500000000001</v>
      </c>
      <c r="I1524">
        <v>0.28125</v>
      </c>
      <c r="J1524">
        <v>0.28225</v>
      </c>
      <c r="K1524">
        <v>0.29475000000000001</v>
      </c>
      <c r="L1524">
        <v>0.29275000000000001</v>
      </c>
      <c r="M1524">
        <v>0.28525</v>
      </c>
      <c r="N1524">
        <v>0.26200000000000001</v>
      </c>
      <c r="O1524">
        <v>0.25824999999999998</v>
      </c>
      <c r="X1524"/>
    </row>
    <row r="1525" spans="1:62" x14ac:dyDescent="0.35">
      <c r="A1525" s="2" t="s">
        <v>122</v>
      </c>
      <c r="B1525" s="31">
        <v>41495</v>
      </c>
      <c r="C1525" s="60"/>
      <c r="D1525" s="60"/>
      <c r="E1525" s="11" t="s">
        <v>743</v>
      </c>
      <c r="X1525"/>
      <c r="AZ1525">
        <v>31.25</v>
      </c>
    </row>
    <row r="1526" spans="1:62" x14ac:dyDescent="0.35">
      <c r="A1526" s="2" t="s">
        <v>122</v>
      </c>
      <c r="B1526" s="31">
        <v>41500</v>
      </c>
      <c r="C1526" s="60"/>
      <c r="D1526" s="60"/>
      <c r="E1526" s="11" t="s">
        <v>743</v>
      </c>
      <c r="X1526"/>
      <c r="AD1526">
        <v>10.8</v>
      </c>
      <c r="AK1526">
        <v>9.6</v>
      </c>
    </row>
    <row r="1527" spans="1:62" x14ac:dyDescent="0.35">
      <c r="A1527" s="2" t="s">
        <v>122</v>
      </c>
      <c r="B1527" s="31">
        <v>41515</v>
      </c>
      <c r="C1527" s="60"/>
      <c r="D1527" s="60"/>
      <c r="E1527" s="11" t="s">
        <v>743</v>
      </c>
      <c r="G1527">
        <v>414.47500000000002</v>
      </c>
      <c r="H1527">
        <v>0.22087499999999999</v>
      </c>
      <c r="I1527">
        <v>0.25524999999999998</v>
      </c>
      <c r="J1527">
        <v>0.26950000000000002</v>
      </c>
      <c r="K1527">
        <v>0.27124999999999999</v>
      </c>
      <c r="L1527">
        <v>0.28325</v>
      </c>
      <c r="M1527">
        <v>0.26300000000000001</v>
      </c>
      <c r="N1527">
        <v>0.24975</v>
      </c>
      <c r="O1527">
        <v>0.25950000000000001</v>
      </c>
      <c r="X1527"/>
    </row>
    <row r="1528" spans="1:62" x14ac:dyDescent="0.35">
      <c r="A1528" s="2" t="s">
        <v>122</v>
      </c>
      <c r="B1528" s="31">
        <v>41516</v>
      </c>
      <c r="C1528" s="60"/>
      <c r="D1528" s="60"/>
      <c r="E1528" s="11" t="s">
        <v>743</v>
      </c>
      <c r="X1528"/>
      <c r="AD1528">
        <v>11.8</v>
      </c>
      <c r="AE1528">
        <v>0.96096085218219196</v>
      </c>
      <c r="AK1528">
        <v>10.3</v>
      </c>
    </row>
    <row r="1529" spans="1:62" x14ac:dyDescent="0.35">
      <c r="A1529" s="2" t="s">
        <v>122</v>
      </c>
      <c r="B1529" s="31">
        <v>41520</v>
      </c>
      <c r="C1529" s="60"/>
      <c r="D1529" s="60"/>
      <c r="E1529" s="11" t="s">
        <v>743</v>
      </c>
      <c r="T1529">
        <v>608.392857142857</v>
      </c>
      <c r="U1529">
        <v>0</v>
      </c>
      <c r="X1529"/>
      <c r="AC1529">
        <v>0</v>
      </c>
      <c r="AL1529">
        <v>6.2107293889740713</v>
      </c>
      <c r="AO1529">
        <v>278.59102726330502</v>
      </c>
      <c r="AR1529">
        <f>AL1529*1000000/AO1529</f>
        <v>22293.357578613322</v>
      </c>
      <c r="BA1529">
        <v>160.71428571428601</v>
      </c>
      <c r="BD1529">
        <v>0</v>
      </c>
      <c r="BI1529">
        <v>234.40687718707699</v>
      </c>
      <c r="BJ1529">
        <v>1383.92857142857</v>
      </c>
    </row>
    <row r="1530" spans="1:62" x14ac:dyDescent="0.35">
      <c r="A1530" s="2" t="s">
        <v>122</v>
      </c>
      <c r="B1530" s="31">
        <v>41526</v>
      </c>
      <c r="C1530" s="60"/>
      <c r="D1530" s="60"/>
      <c r="E1530" s="11" t="s">
        <v>743</v>
      </c>
      <c r="X1530"/>
      <c r="AD1530">
        <v>12.1</v>
      </c>
      <c r="AK1530">
        <v>10.95</v>
      </c>
    </row>
    <row r="1531" spans="1:62" x14ac:dyDescent="0.35">
      <c r="A1531" s="2" t="s">
        <v>122</v>
      </c>
      <c r="B1531" s="31">
        <v>41527</v>
      </c>
      <c r="C1531" s="60"/>
      <c r="D1531" s="60"/>
      <c r="E1531" s="11" t="s">
        <v>743</v>
      </c>
      <c r="X1531"/>
      <c r="AE1531">
        <v>0.99346212010429502</v>
      </c>
    </row>
    <row r="1532" spans="1:62" x14ac:dyDescent="0.35">
      <c r="A1532" s="2" t="s">
        <v>122</v>
      </c>
      <c r="B1532" s="31">
        <v>41530</v>
      </c>
      <c r="C1532" s="60"/>
      <c r="D1532" s="60"/>
      <c r="E1532" s="11" t="s">
        <v>743</v>
      </c>
      <c r="X1532"/>
      <c r="AZ1532">
        <v>32</v>
      </c>
    </row>
    <row r="1533" spans="1:62" x14ac:dyDescent="0.35">
      <c r="A1533" s="2" t="s">
        <v>122</v>
      </c>
      <c r="B1533" s="31">
        <v>41533</v>
      </c>
      <c r="C1533" s="60"/>
      <c r="D1533" s="60"/>
      <c r="E1533" s="11" t="s">
        <v>743</v>
      </c>
      <c r="G1533">
        <v>375.25</v>
      </c>
      <c r="H1533">
        <v>0.17125000000000001</v>
      </c>
      <c r="I1533">
        <v>0.21925</v>
      </c>
      <c r="J1533">
        <v>0.24324999999999999</v>
      </c>
      <c r="K1533">
        <v>0.23899999999999999</v>
      </c>
      <c r="L1533">
        <v>0.26574999999999999</v>
      </c>
      <c r="M1533">
        <v>0.2445</v>
      </c>
      <c r="N1533">
        <v>0.23574999999999999</v>
      </c>
      <c r="O1533">
        <v>0.25750000000000001</v>
      </c>
      <c r="X1533"/>
    </row>
    <row r="1534" spans="1:62" x14ac:dyDescent="0.35">
      <c r="A1534" s="2" t="s">
        <v>122</v>
      </c>
      <c r="B1534" s="31">
        <v>41542</v>
      </c>
      <c r="C1534" s="60"/>
      <c r="D1534" s="60"/>
      <c r="E1534" s="11" t="s">
        <v>743</v>
      </c>
      <c r="G1534">
        <v>390.47500000000002</v>
      </c>
      <c r="H1534">
        <v>0.22612499999999999</v>
      </c>
      <c r="I1534">
        <v>0.25800000000000001</v>
      </c>
      <c r="J1534">
        <v>0.24875</v>
      </c>
      <c r="K1534">
        <v>0.23699999999999999</v>
      </c>
      <c r="L1534">
        <v>0.26</v>
      </c>
      <c r="M1534">
        <v>0.23849999999999999</v>
      </c>
      <c r="N1534">
        <v>0.22775000000000001</v>
      </c>
      <c r="O1534">
        <v>0.25624999999999998</v>
      </c>
      <c r="X1534"/>
    </row>
    <row r="1535" spans="1:62" x14ac:dyDescent="0.35">
      <c r="A1535" s="2" t="s">
        <v>122</v>
      </c>
      <c r="B1535" s="31">
        <v>41544</v>
      </c>
      <c r="C1535" s="60"/>
      <c r="D1535" s="60"/>
      <c r="E1535" s="11" t="s">
        <v>743</v>
      </c>
      <c r="X1535"/>
      <c r="AD1535">
        <v>13.05</v>
      </c>
      <c r="AK1535">
        <v>12.05</v>
      </c>
    </row>
    <row r="1536" spans="1:62" x14ac:dyDescent="0.35">
      <c r="A1536" s="2" t="s">
        <v>122</v>
      </c>
      <c r="B1536" s="31">
        <v>41548</v>
      </c>
      <c r="C1536" s="60"/>
      <c r="D1536" s="60"/>
      <c r="E1536" s="11" t="s">
        <v>743</v>
      </c>
      <c r="G1536">
        <v>400.6</v>
      </c>
      <c r="H1536">
        <v>0.25950000000000001</v>
      </c>
      <c r="I1536">
        <v>0.27575</v>
      </c>
      <c r="J1536">
        <v>0.25474999999999998</v>
      </c>
      <c r="K1536">
        <v>0.23699999999999999</v>
      </c>
      <c r="L1536">
        <v>0.26074999999999998</v>
      </c>
      <c r="M1536">
        <v>0.23524999999999999</v>
      </c>
      <c r="N1536">
        <v>0.22475000000000001</v>
      </c>
      <c r="O1536">
        <v>0.25524999999999998</v>
      </c>
      <c r="X1536"/>
    </row>
    <row r="1537" spans="1:62" x14ac:dyDescent="0.35">
      <c r="A1537" s="2" t="s">
        <v>122</v>
      </c>
      <c r="B1537" s="31">
        <v>41555</v>
      </c>
      <c r="C1537" s="60"/>
      <c r="D1537" s="60"/>
      <c r="E1537" s="11" t="s">
        <v>743</v>
      </c>
      <c r="G1537">
        <v>398.2</v>
      </c>
      <c r="H1537">
        <v>0.25650000000000001</v>
      </c>
      <c r="I1537">
        <v>0.27925</v>
      </c>
      <c r="J1537">
        <v>0.26050000000000001</v>
      </c>
      <c r="K1537">
        <v>0.23699999999999999</v>
      </c>
      <c r="L1537">
        <v>0.25624999999999998</v>
      </c>
      <c r="M1537">
        <v>0.23025000000000001</v>
      </c>
      <c r="N1537">
        <v>0.21825</v>
      </c>
      <c r="O1537">
        <v>0.253</v>
      </c>
      <c r="X1537"/>
    </row>
    <row r="1538" spans="1:62" x14ac:dyDescent="0.35">
      <c r="A1538" s="2" t="s">
        <v>122</v>
      </c>
      <c r="B1538" s="31">
        <v>41558</v>
      </c>
      <c r="C1538" s="60"/>
      <c r="D1538" s="60"/>
      <c r="E1538" s="11" t="s">
        <v>743</v>
      </c>
      <c r="X1538"/>
      <c r="AD1538">
        <v>14</v>
      </c>
      <c r="AK1538">
        <v>13</v>
      </c>
      <c r="AZ1538">
        <v>37.75</v>
      </c>
    </row>
    <row r="1539" spans="1:62" x14ac:dyDescent="0.35">
      <c r="A1539" s="2" t="s">
        <v>122</v>
      </c>
      <c r="B1539" s="31">
        <v>41562</v>
      </c>
      <c r="C1539" s="60"/>
      <c r="D1539" s="60"/>
      <c r="E1539" s="11" t="s">
        <v>743</v>
      </c>
      <c r="G1539">
        <v>405.85</v>
      </c>
      <c r="H1539">
        <v>0.27524999999999999</v>
      </c>
      <c r="I1539">
        <v>0.29125000000000001</v>
      </c>
      <c r="J1539">
        <v>0.26774999999999999</v>
      </c>
      <c r="K1539">
        <v>0.24</v>
      </c>
      <c r="L1539">
        <v>0.26</v>
      </c>
      <c r="M1539">
        <v>0.22675000000000001</v>
      </c>
      <c r="N1539">
        <v>0.21625</v>
      </c>
      <c r="O1539">
        <v>0.252</v>
      </c>
      <c r="X1539"/>
    </row>
    <row r="1540" spans="1:62" x14ac:dyDescent="0.35">
      <c r="A1540" s="2" t="s">
        <v>122</v>
      </c>
      <c r="B1540" s="31">
        <v>41563</v>
      </c>
      <c r="C1540" s="60"/>
      <c r="D1540" s="60"/>
      <c r="E1540" s="11" t="s">
        <v>743</v>
      </c>
      <c r="X1540"/>
      <c r="AE1540">
        <v>0.98768685295127601</v>
      </c>
    </row>
    <row r="1541" spans="1:62" x14ac:dyDescent="0.35">
      <c r="A1541" s="2" t="s">
        <v>122</v>
      </c>
      <c r="B1541" s="31">
        <v>41569</v>
      </c>
      <c r="C1541" s="60"/>
      <c r="D1541" s="60"/>
      <c r="E1541" s="11" t="s">
        <v>743</v>
      </c>
      <c r="G1541">
        <v>387.85</v>
      </c>
      <c r="H1541">
        <v>0.22025</v>
      </c>
      <c r="I1541">
        <v>0.27374999999999999</v>
      </c>
      <c r="J1541">
        <v>0.26550000000000001</v>
      </c>
      <c r="K1541">
        <v>0.23849999999999999</v>
      </c>
      <c r="L1541">
        <v>0.25374999999999998</v>
      </c>
      <c r="M1541">
        <v>0.22475000000000001</v>
      </c>
      <c r="N1541">
        <v>0.21299999999999999</v>
      </c>
      <c r="O1541">
        <v>0.24975</v>
      </c>
      <c r="T1541">
        <v>1466.21240076668</v>
      </c>
      <c r="U1541">
        <v>0</v>
      </c>
      <c r="X1541"/>
      <c r="AC1541">
        <v>0</v>
      </c>
      <c r="AL1541">
        <v>10.418043180476101</v>
      </c>
      <c r="AO1541">
        <v>472.83341299415099</v>
      </c>
      <c r="AR1541">
        <f>AL1541*1000000/AO1541</f>
        <v>22033.221202590801</v>
      </c>
      <c r="BA1541">
        <v>166.666666666667</v>
      </c>
      <c r="BD1541">
        <v>0</v>
      </c>
      <c r="BI1541">
        <v>797.92490397196298</v>
      </c>
      <c r="BJ1541">
        <v>783.69047619047603</v>
      </c>
    </row>
    <row r="1542" spans="1:62" x14ac:dyDescent="0.35">
      <c r="A1542" s="2" t="s">
        <v>122</v>
      </c>
      <c r="B1542" s="31">
        <v>41570</v>
      </c>
      <c r="C1542" s="60"/>
      <c r="D1542" s="60"/>
      <c r="E1542" s="11" t="s">
        <v>743</v>
      </c>
      <c r="X1542"/>
      <c r="AD1542">
        <v>14.45</v>
      </c>
      <c r="AK1542">
        <v>13.55</v>
      </c>
    </row>
    <row r="1543" spans="1:62" x14ac:dyDescent="0.35">
      <c r="A1543" s="2" t="s">
        <v>122</v>
      </c>
      <c r="B1543" s="31">
        <v>41576</v>
      </c>
      <c r="C1543" s="60"/>
      <c r="D1543" s="60"/>
      <c r="E1543" s="11" t="s">
        <v>743</v>
      </c>
      <c r="G1543">
        <v>382.95</v>
      </c>
      <c r="H1543">
        <v>0.21199999999999999</v>
      </c>
      <c r="I1543">
        <v>0.26950000000000002</v>
      </c>
      <c r="J1543">
        <v>0.26624999999999999</v>
      </c>
      <c r="K1543">
        <v>0.23799999999999999</v>
      </c>
      <c r="L1543">
        <v>0.25174999999999997</v>
      </c>
      <c r="M1543">
        <v>0.22125</v>
      </c>
      <c r="N1543">
        <v>0.20724999999999999</v>
      </c>
      <c r="O1543">
        <v>0.24875</v>
      </c>
      <c r="X1543"/>
      <c r="AD1543">
        <v>14.45</v>
      </c>
      <c r="AK1543">
        <v>14.45</v>
      </c>
      <c r="AZ1543">
        <v>42.5</v>
      </c>
    </row>
    <row r="1544" spans="1:62" x14ac:dyDescent="0.35">
      <c r="A1544" s="2" t="s">
        <v>122</v>
      </c>
      <c r="B1544" s="31">
        <v>41582</v>
      </c>
      <c r="C1544" s="60"/>
      <c r="D1544" s="60"/>
      <c r="E1544" s="11" t="s">
        <v>743</v>
      </c>
      <c r="T1544">
        <v>1781.80194214464</v>
      </c>
      <c r="U1544">
        <v>12.572853570249601</v>
      </c>
      <c r="X1544"/>
      <c r="AC1544">
        <v>0</v>
      </c>
      <c r="AL1544">
        <v>9.0164599027567398</v>
      </c>
      <c r="AO1544">
        <v>475.11077022929601</v>
      </c>
      <c r="AR1544">
        <f>AL1544*1000000/AO1544</f>
        <v>18977.595263532443</v>
      </c>
      <c r="AZ1544">
        <v>46.5</v>
      </c>
      <c r="BA1544">
        <v>163.09523809523799</v>
      </c>
      <c r="BD1544">
        <v>12.572853570249601</v>
      </c>
      <c r="BI1544">
        <v>1104.7312211712799</v>
      </c>
      <c r="BJ1544">
        <v>762.91666666666697</v>
      </c>
    </row>
    <row r="1545" spans="1:62" x14ac:dyDescent="0.35">
      <c r="A1545" s="2" t="s">
        <v>122</v>
      </c>
      <c r="B1545" s="31">
        <v>41583</v>
      </c>
      <c r="C1545" s="60"/>
      <c r="D1545" s="60"/>
      <c r="E1545" s="11" t="s">
        <v>743</v>
      </c>
      <c r="G1545">
        <v>347.9</v>
      </c>
      <c r="H1545">
        <v>0.14374999999999999</v>
      </c>
      <c r="I1545">
        <v>0.22625000000000001</v>
      </c>
      <c r="J1545">
        <v>0.2455</v>
      </c>
      <c r="K1545">
        <v>0.222</v>
      </c>
      <c r="L1545">
        <v>0.24249999999999999</v>
      </c>
      <c r="M1545">
        <v>0.21174999999999999</v>
      </c>
      <c r="N1545">
        <v>0.20175000000000001</v>
      </c>
      <c r="O1545">
        <v>0.246</v>
      </c>
      <c r="X1545"/>
    </row>
    <row r="1546" spans="1:62" x14ac:dyDescent="0.35">
      <c r="A1546" s="2" t="s">
        <v>122</v>
      </c>
      <c r="B1546" s="31">
        <v>41586</v>
      </c>
      <c r="C1546" s="60"/>
      <c r="D1546" s="60"/>
      <c r="E1546" s="11" t="s">
        <v>743</v>
      </c>
      <c r="X1546"/>
      <c r="AE1546">
        <v>0.98562036944923603</v>
      </c>
      <c r="AZ1546">
        <v>55.75</v>
      </c>
    </row>
    <row r="1547" spans="1:62" x14ac:dyDescent="0.35">
      <c r="A1547" s="2" t="s">
        <v>122</v>
      </c>
      <c r="B1547" s="31">
        <v>41590</v>
      </c>
      <c r="C1547" s="60"/>
      <c r="D1547" s="60"/>
      <c r="E1547" s="11" t="s">
        <v>743</v>
      </c>
      <c r="G1547">
        <v>318.8</v>
      </c>
      <c r="H1547">
        <v>0.11724999999999999</v>
      </c>
      <c r="I1547">
        <v>0.20300000000000001</v>
      </c>
      <c r="J1547">
        <v>0.218</v>
      </c>
      <c r="K1547">
        <v>0.1905</v>
      </c>
      <c r="L1547">
        <v>0.22475000000000001</v>
      </c>
      <c r="M1547">
        <v>0.20025000000000001</v>
      </c>
      <c r="N1547">
        <v>0.19500000000000001</v>
      </c>
      <c r="O1547">
        <v>0.24525</v>
      </c>
      <c r="X1547"/>
    </row>
    <row r="1548" spans="1:62" x14ac:dyDescent="0.35">
      <c r="A1548" s="2" t="s">
        <v>122</v>
      </c>
      <c r="B1548" s="31">
        <v>41596</v>
      </c>
      <c r="C1548" s="60"/>
      <c r="D1548" s="60"/>
      <c r="E1548" s="11" t="s">
        <v>743</v>
      </c>
      <c r="T1548">
        <v>2089.0641791602902</v>
      </c>
      <c r="U1548">
        <v>310.68143553343901</v>
      </c>
      <c r="X1548"/>
      <c r="AC1548">
        <v>0.285493871282893</v>
      </c>
      <c r="AL1548">
        <v>7.2400461471744002</v>
      </c>
      <c r="AO1548">
        <v>394.117270031141</v>
      </c>
      <c r="AR1548">
        <f>AL1548*1000000/AO1548</f>
        <v>18370.283917277542</v>
      </c>
      <c r="BA1548">
        <v>141.666666666667</v>
      </c>
      <c r="BD1548">
        <v>310.39594166215602</v>
      </c>
      <c r="BI1548">
        <v>1157.28567939085</v>
      </c>
      <c r="BJ1548">
        <v>735.59523809523796</v>
      </c>
    </row>
    <row r="1549" spans="1:62" x14ac:dyDescent="0.35">
      <c r="A1549" s="2" t="s">
        <v>122</v>
      </c>
      <c r="B1549" s="31">
        <v>41596</v>
      </c>
      <c r="C1549" s="60"/>
      <c r="D1549" s="60"/>
      <c r="E1549" s="11" t="s">
        <v>743</v>
      </c>
      <c r="X1549"/>
      <c r="AE1549">
        <v>0.98422588306136904</v>
      </c>
    </row>
    <row r="1550" spans="1:62" x14ac:dyDescent="0.35">
      <c r="A1550" s="2" t="s">
        <v>122</v>
      </c>
      <c r="B1550" s="31">
        <v>41597</v>
      </c>
      <c r="C1550" s="60"/>
      <c r="D1550" s="60"/>
      <c r="E1550" s="11" t="s">
        <v>743</v>
      </c>
      <c r="G1550">
        <v>292.60000000000002</v>
      </c>
      <c r="H1550">
        <v>0.1075</v>
      </c>
      <c r="I1550">
        <v>0.193</v>
      </c>
      <c r="J1550">
        <v>0.19275</v>
      </c>
      <c r="K1550">
        <v>0.16</v>
      </c>
      <c r="L1550">
        <v>0.20250000000000001</v>
      </c>
      <c r="M1550">
        <v>0.18525</v>
      </c>
      <c r="N1550">
        <v>0.18275</v>
      </c>
      <c r="O1550">
        <v>0.23924999999999999</v>
      </c>
      <c r="X1550"/>
    </row>
    <row r="1551" spans="1:62" x14ac:dyDescent="0.35">
      <c r="A1551" s="2" t="s">
        <v>122</v>
      </c>
      <c r="B1551" s="31">
        <v>41599</v>
      </c>
      <c r="C1551" s="60"/>
      <c r="D1551" s="60"/>
      <c r="E1551" s="11" t="s">
        <v>743</v>
      </c>
      <c r="X1551"/>
      <c r="AZ1551">
        <v>70.349999999999994</v>
      </c>
    </row>
    <row r="1552" spans="1:62" x14ac:dyDescent="0.35">
      <c r="A1552" s="2" t="s">
        <v>122</v>
      </c>
      <c r="B1552" s="31">
        <v>41604</v>
      </c>
      <c r="C1552" s="60"/>
      <c r="D1552" s="60"/>
      <c r="E1552" s="11" t="s">
        <v>743</v>
      </c>
      <c r="G1552">
        <v>272</v>
      </c>
      <c r="H1552">
        <v>9.7750000000000004E-2</v>
      </c>
      <c r="I1552">
        <v>0.182</v>
      </c>
      <c r="J1552">
        <v>0.17524999999999999</v>
      </c>
      <c r="K1552">
        <v>0.14074999999999999</v>
      </c>
      <c r="L1552">
        <v>0.1855</v>
      </c>
      <c r="M1552">
        <v>0.17</v>
      </c>
      <c r="N1552">
        <v>0.17524999999999999</v>
      </c>
      <c r="O1552">
        <v>0.23350000000000001</v>
      </c>
      <c r="X1552"/>
    </row>
    <row r="1553" spans="1:62" x14ac:dyDescent="0.35">
      <c r="A1553" s="2" t="s">
        <v>122</v>
      </c>
      <c r="B1553" s="31">
        <v>41607</v>
      </c>
      <c r="C1553" s="60"/>
      <c r="D1553" s="60"/>
      <c r="E1553" s="11" t="s">
        <v>743</v>
      </c>
      <c r="X1553"/>
      <c r="AZ1553">
        <v>70.724999999999994</v>
      </c>
    </row>
    <row r="1554" spans="1:62" x14ac:dyDescent="0.35">
      <c r="A1554" s="2" t="s">
        <v>122</v>
      </c>
      <c r="B1554" s="31">
        <v>41610</v>
      </c>
      <c r="C1554" s="60"/>
      <c r="D1554" s="60"/>
      <c r="E1554" s="11" t="s">
        <v>743</v>
      </c>
      <c r="T1554">
        <v>2427.4345949610301</v>
      </c>
      <c r="U1554">
        <v>482.48320005205801</v>
      </c>
      <c r="X1554"/>
      <c r="AC1554">
        <v>154.975526178362</v>
      </c>
      <c r="AL1554">
        <v>5.43869664978312</v>
      </c>
      <c r="AO1554">
        <v>339.07863713666097</v>
      </c>
      <c r="AR1554">
        <f>AL1554*1000000/AO1554</f>
        <v>16039.632268520438</v>
      </c>
      <c r="BA1554">
        <v>149.40476190476201</v>
      </c>
      <c r="BD1554">
        <v>327.50767387369598</v>
      </c>
      <c r="BI1554">
        <v>1278.14167123737</v>
      </c>
      <c r="BJ1554">
        <v>876.19047619047603</v>
      </c>
    </row>
    <row r="1555" spans="1:62" x14ac:dyDescent="0.35">
      <c r="A1555" s="2" t="s">
        <v>122</v>
      </c>
      <c r="B1555" s="31">
        <v>41611</v>
      </c>
      <c r="C1555" s="60"/>
      <c r="D1555" s="60"/>
      <c r="E1555" s="11" t="s">
        <v>743</v>
      </c>
      <c r="G1555">
        <v>249</v>
      </c>
      <c r="H1555">
        <v>9.2249999999999999E-2</v>
      </c>
      <c r="I1555">
        <v>0.16925000000000001</v>
      </c>
      <c r="J1555">
        <v>0.15975</v>
      </c>
      <c r="K1555">
        <v>0.11924999999999999</v>
      </c>
      <c r="L1555">
        <v>0.156</v>
      </c>
      <c r="M1555">
        <v>0.1515</v>
      </c>
      <c r="N1555">
        <v>0.16500000000000001</v>
      </c>
      <c r="O1555">
        <v>0.23200000000000001</v>
      </c>
      <c r="X1555"/>
    </row>
    <row r="1556" spans="1:62" x14ac:dyDescent="0.35">
      <c r="A1556" s="2" t="s">
        <v>122</v>
      </c>
      <c r="B1556" s="31">
        <v>41613</v>
      </c>
      <c r="C1556" s="60"/>
      <c r="D1556" s="60"/>
      <c r="E1556" s="11" t="s">
        <v>743</v>
      </c>
      <c r="X1556"/>
      <c r="AE1556">
        <v>0.98271945709748698</v>
      </c>
    </row>
    <row r="1557" spans="1:62" x14ac:dyDescent="0.35">
      <c r="A1557" s="2" t="s">
        <v>122</v>
      </c>
      <c r="B1557" s="31">
        <v>41618</v>
      </c>
      <c r="C1557" s="60"/>
      <c r="D1557" s="60"/>
      <c r="E1557" s="11" t="s">
        <v>743</v>
      </c>
      <c r="G1557">
        <v>215.5</v>
      </c>
      <c r="H1557">
        <v>7.7499999999999999E-2</v>
      </c>
      <c r="I1557">
        <v>0.15775</v>
      </c>
      <c r="J1557">
        <v>0.14025000000000001</v>
      </c>
      <c r="K1557">
        <v>9.1999999999999998E-2</v>
      </c>
      <c r="L1557">
        <v>0.115</v>
      </c>
      <c r="M1557">
        <v>0.12175</v>
      </c>
      <c r="N1557">
        <v>0.14774999999999999</v>
      </c>
      <c r="O1557">
        <v>0.22550000000000001</v>
      </c>
      <c r="X1557"/>
    </row>
    <row r="1558" spans="1:62" x14ac:dyDescent="0.35">
      <c r="A1558" s="2" t="s">
        <v>122</v>
      </c>
      <c r="B1558" s="31">
        <v>41620</v>
      </c>
      <c r="C1558" s="60"/>
      <c r="D1558" s="60"/>
      <c r="E1558" s="11" t="s">
        <v>743</v>
      </c>
      <c r="X1558"/>
      <c r="AZ1558">
        <v>81</v>
      </c>
    </row>
    <row r="1559" spans="1:62" x14ac:dyDescent="0.35">
      <c r="A1559" s="2" t="s">
        <v>122</v>
      </c>
      <c r="B1559" s="31">
        <v>41625</v>
      </c>
      <c r="C1559" s="60"/>
      <c r="D1559" s="60"/>
      <c r="E1559" s="11" t="s">
        <v>743</v>
      </c>
      <c r="G1559">
        <v>190.25</v>
      </c>
      <c r="H1559">
        <v>7.1249999999999994E-2</v>
      </c>
      <c r="I1559">
        <v>0.14624999999999999</v>
      </c>
      <c r="J1559">
        <v>0.12725</v>
      </c>
      <c r="K1559">
        <v>7.6499999999999999E-2</v>
      </c>
      <c r="L1559">
        <v>8.8749999999999996E-2</v>
      </c>
      <c r="M1559">
        <v>9.4500000000000001E-2</v>
      </c>
      <c r="N1559">
        <v>0.13150000000000001</v>
      </c>
      <c r="O1559">
        <v>0.21525</v>
      </c>
      <c r="T1559">
        <v>2932.02846230868</v>
      </c>
      <c r="U1559">
        <v>1002.77271537914</v>
      </c>
      <c r="X1559"/>
      <c r="AC1559">
        <v>675.26504150544895</v>
      </c>
      <c r="AL1559">
        <v>2.45508372918614</v>
      </c>
      <c r="AO1559">
        <v>212.34972053996</v>
      </c>
      <c r="AR1559">
        <f>AL1559*1000000/AO1559</f>
        <v>11561.511467702365</v>
      </c>
      <c r="BA1559">
        <v>151.78571428571399</v>
      </c>
      <c r="BD1559">
        <v>327.50767387369598</v>
      </c>
      <c r="BI1559">
        <v>1163.2402463178</v>
      </c>
      <c r="BJ1559">
        <v>697.61904761904805</v>
      </c>
    </row>
    <row r="1560" spans="1:62" x14ac:dyDescent="0.35">
      <c r="A1560" s="2" t="s">
        <v>122</v>
      </c>
      <c r="B1560" s="31">
        <v>41627</v>
      </c>
      <c r="C1560" s="60"/>
      <c r="D1560" s="60"/>
      <c r="E1560" s="11" t="s">
        <v>743</v>
      </c>
      <c r="X1560"/>
      <c r="AZ1560">
        <v>83</v>
      </c>
    </row>
    <row r="1561" spans="1:62" x14ac:dyDescent="0.35">
      <c r="A1561" s="2" t="s">
        <v>122</v>
      </c>
      <c r="B1561" s="31">
        <v>41628</v>
      </c>
      <c r="C1561" s="60"/>
      <c r="D1561" s="60"/>
      <c r="E1561" s="11" t="s">
        <v>743</v>
      </c>
      <c r="X1561"/>
      <c r="AE1561">
        <v>0.94553870723104005</v>
      </c>
    </row>
    <row r="1562" spans="1:62" x14ac:dyDescent="0.35">
      <c r="A1562" s="2" t="s">
        <v>122</v>
      </c>
      <c r="B1562" s="31">
        <v>41632</v>
      </c>
      <c r="C1562" s="60"/>
      <c r="D1562" s="60"/>
      <c r="E1562" s="11" t="s">
        <v>743</v>
      </c>
      <c r="G1562">
        <v>175.1</v>
      </c>
      <c r="H1562">
        <v>7.3749999999999996E-2</v>
      </c>
      <c r="I1562">
        <v>0.13950000000000001</v>
      </c>
      <c r="J1562">
        <v>0.12</v>
      </c>
      <c r="K1562">
        <v>6.6250000000000003E-2</v>
      </c>
      <c r="L1562">
        <v>7.3749999999999996E-2</v>
      </c>
      <c r="M1562">
        <v>7.4999999999999997E-2</v>
      </c>
      <c r="N1562">
        <v>0.12025</v>
      </c>
      <c r="O1562">
        <v>0.20699999999999999</v>
      </c>
      <c r="X1562"/>
    </row>
    <row r="1563" spans="1:62" x14ac:dyDescent="0.35">
      <c r="A1563" s="2" t="s">
        <v>122</v>
      </c>
      <c r="B1563" s="31">
        <v>41638</v>
      </c>
      <c r="C1563" s="60"/>
      <c r="D1563" s="60"/>
      <c r="E1563" s="11" t="s">
        <v>743</v>
      </c>
      <c r="X1563"/>
      <c r="AZ1563">
        <v>87</v>
      </c>
    </row>
    <row r="1564" spans="1:62" x14ac:dyDescent="0.35">
      <c r="A1564" s="2" t="s">
        <v>122</v>
      </c>
      <c r="B1564" s="31">
        <v>41639</v>
      </c>
      <c r="C1564" s="60"/>
      <c r="D1564" s="60"/>
      <c r="E1564" s="11" t="s">
        <v>743</v>
      </c>
      <c r="G1564">
        <v>170.75</v>
      </c>
      <c r="H1564">
        <v>7.3499999999999996E-2</v>
      </c>
      <c r="I1564">
        <v>0.13800000000000001</v>
      </c>
      <c r="J1564">
        <v>0.11724999999999999</v>
      </c>
      <c r="K1564">
        <v>6.4750000000000002E-2</v>
      </c>
      <c r="L1564">
        <v>6.9000000000000006E-2</v>
      </c>
      <c r="M1564">
        <v>7.1249999999999994E-2</v>
      </c>
      <c r="N1564">
        <v>0.11675000000000001</v>
      </c>
      <c r="O1564">
        <v>0.20324999999999999</v>
      </c>
      <c r="X1564"/>
    </row>
    <row r="1565" spans="1:62" x14ac:dyDescent="0.35">
      <c r="A1565" s="2" t="s">
        <v>122</v>
      </c>
      <c r="B1565" s="31">
        <v>41645</v>
      </c>
      <c r="C1565" s="60"/>
      <c r="D1565" s="60"/>
      <c r="E1565" s="11" t="s">
        <v>743</v>
      </c>
      <c r="X1565"/>
      <c r="AE1565">
        <v>1.4654315865596399E-2</v>
      </c>
      <c r="AZ1565">
        <v>90.75</v>
      </c>
    </row>
    <row r="1566" spans="1:62" x14ac:dyDescent="0.35">
      <c r="A1566" s="2" t="s">
        <v>122</v>
      </c>
      <c r="B1566" s="31">
        <v>41646</v>
      </c>
      <c r="C1566" s="60"/>
      <c r="D1566" s="60"/>
      <c r="E1566" s="11" t="s">
        <v>743</v>
      </c>
      <c r="G1566">
        <v>162.35</v>
      </c>
      <c r="H1566">
        <v>6.1249999999999999E-2</v>
      </c>
      <c r="I1566">
        <v>0.13175000000000001</v>
      </c>
      <c r="J1566">
        <v>0.114</v>
      </c>
      <c r="K1566">
        <v>6.1499999999999999E-2</v>
      </c>
      <c r="L1566">
        <v>6.4250000000000002E-2</v>
      </c>
      <c r="M1566">
        <v>6.4000000000000001E-2</v>
      </c>
      <c r="N1566">
        <v>0.11550000000000001</v>
      </c>
      <c r="O1566">
        <v>0.19950000000000001</v>
      </c>
      <c r="X1566"/>
    </row>
    <row r="1567" spans="1:62" x14ac:dyDescent="0.35">
      <c r="A1567" s="2" t="s">
        <v>122</v>
      </c>
      <c r="B1567" s="31">
        <v>41652</v>
      </c>
      <c r="C1567" s="60"/>
      <c r="D1567" s="60"/>
      <c r="E1567" s="11" t="s">
        <v>743</v>
      </c>
      <c r="X1567"/>
      <c r="AZ1567">
        <v>91.5</v>
      </c>
    </row>
    <row r="1568" spans="1:62" x14ac:dyDescent="0.35">
      <c r="A1568" s="2" t="s">
        <v>122</v>
      </c>
      <c r="B1568" s="31">
        <v>41653</v>
      </c>
      <c r="C1568" s="60"/>
      <c r="D1568" s="60"/>
      <c r="E1568" s="11" t="s">
        <v>743</v>
      </c>
      <c r="G1568">
        <v>162.75</v>
      </c>
      <c r="H1568">
        <v>5.8999999999999997E-2</v>
      </c>
      <c r="I1568">
        <v>0.13350000000000001</v>
      </c>
      <c r="J1568">
        <v>0.11550000000000001</v>
      </c>
      <c r="K1568">
        <v>5.8999999999999997E-2</v>
      </c>
      <c r="L1568">
        <v>6.4750000000000002E-2</v>
      </c>
      <c r="M1568">
        <v>6.5750000000000003E-2</v>
      </c>
      <c r="N1568">
        <v>0.11675000000000001</v>
      </c>
      <c r="O1568">
        <v>0.19950000000000001</v>
      </c>
      <c r="X1568"/>
      <c r="AE1568">
        <v>0</v>
      </c>
    </row>
    <row r="1569" spans="1:78" x14ac:dyDescent="0.35">
      <c r="A1569" s="2" t="s">
        <v>122</v>
      </c>
      <c r="B1569" s="31">
        <v>41660</v>
      </c>
      <c r="C1569" s="60"/>
      <c r="D1569" s="60"/>
      <c r="E1569" s="11" t="s">
        <v>743</v>
      </c>
      <c r="G1569">
        <v>163</v>
      </c>
      <c r="H1569">
        <v>5.6250000000000001E-2</v>
      </c>
      <c r="I1569">
        <v>0.12975</v>
      </c>
      <c r="J1569">
        <v>0.11425</v>
      </c>
      <c r="K1569">
        <v>0.06</v>
      </c>
      <c r="L1569">
        <v>6.6000000000000003E-2</v>
      </c>
      <c r="M1569">
        <v>7.0000000000000007E-2</v>
      </c>
      <c r="N1569">
        <v>0.1215</v>
      </c>
      <c r="O1569">
        <v>0.19725000000000001</v>
      </c>
      <c r="X1569"/>
    </row>
    <row r="1570" spans="1:78" x14ac:dyDescent="0.35">
      <c r="A1570" s="2" t="s">
        <v>122</v>
      </c>
      <c r="B1570" s="31">
        <v>41662</v>
      </c>
      <c r="C1570" s="60"/>
      <c r="D1570" s="60"/>
      <c r="E1570" s="11" t="s">
        <v>743</v>
      </c>
      <c r="X1570"/>
      <c r="AE1570">
        <v>0</v>
      </c>
      <c r="AZ1570">
        <v>93</v>
      </c>
    </row>
    <row r="1571" spans="1:78" x14ac:dyDescent="0.35">
      <c r="A1571" s="2" t="s">
        <v>122</v>
      </c>
      <c r="B1571" s="31">
        <v>41664</v>
      </c>
      <c r="C1571" s="60"/>
      <c r="D1571" s="60"/>
      <c r="E1571" s="11" t="s">
        <v>743</v>
      </c>
      <c r="T1571">
        <v>2619.6985123527302</v>
      </c>
      <c r="U1571">
        <v>1231.5468913737</v>
      </c>
      <c r="X1571" s="12"/>
      <c r="Y1571">
        <v>3.6049414999999994E-2</v>
      </c>
      <c r="AA1571">
        <v>28433.773147215801</v>
      </c>
      <c r="AC1571">
        <v>904.03921749999995</v>
      </c>
      <c r="AO1571">
        <v>0</v>
      </c>
      <c r="AS1571" t="s">
        <v>831</v>
      </c>
      <c r="BD1571">
        <v>327.50767387369598</v>
      </c>
      <c r="BI1571">
        <v>901.35902355859503</v>
      </c>
    </row>
    <row r="1572" spans="1:78" x14ac:dyDescent="0.35">
      <c r="A1572" s="2" t="s">
        <v>122</v>
      </c>
      <c r="B1572" s="31">
        <v>41667</v>
      </c>
      <c r="C1572" s="60"/>
      <c r="D1572" s="60"/>
      <c r="E1572" s="11" t="s">
        <v>743</v>
      </c>
      <c r="G1572">
        <v>10.9</v>
      </c>
      <c r="H1572">
        <v>5.45E-2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X1572"/>
    </row>
    <row r="1573" spans="1:78" x14ac:dyDescent="0.35">
      <c r="A1573" s="13" t="s">
        <v>122</v>
      </c>
      <c r="E1573" s="11" t="s">
        <v>743</v>
      </c>
      <c r="X1573"/>
      <c r="AS1573" t="s">
        <v>831</v>
      </c>
      <c r="BL1573" s="14">
        <v>233.142</v>
      </c>
      <c r="BM1573" s="14">
        <v>411.94263157894738</v>
      </c>
      <c r="BN1573" s="14">
        <v>522.46499999999992</v>
      </c>
      <c r="BO1573" s="14">
        <v>631.77699999999993</v>
      </c>
      <c r="BP1573" s="14">
        <v>763.84199999999998</v>
      </c>
      <c r="BQ1573" s="14">
        <v>829.81349999999998</v>
      </c>
      <c r="BR1573" s="14">
        <v>1002.7179999999998</v>
      </c>
      <c r="BS1573" s="14">
        <v>1141.5539999999996</v>
      </c>
      <c r="BT1573" s="14">
        <v>1439.0509999999999</v>
      </c>
      <c r="BU1573" s="14">
        <v>2059.7869999999994</v>
      </c>
      <c r="BV1573" s="14">
        <v>2336.8490000000006</v>
      </c>
      <c r="BW1573" s="14">
        <v>2197.0065000000004</v>
      </c>
      <c r="BX1573" s="14">
        <v>2446.893</v>
      </c>
      <c r="BY1573" s="14">
        <v>2840.2819999999997</v>
      </c>
      <c r="BZ1573" s="14">
        <v>2841.1766666666667</v>
      </c>
    </row>
    <row r="1574" spans="1:78" x14ac:dyDescent="0.35">
      <c r="A1574" s="2" t="s">
        <v>121</v>
      </c>
      <c r="B1574" s="31">
        <v>41386</v>
      </c>
      <c r="C1574" s="60"/>
      <c r="D1574" s="60"/>
      <c r="E1574" s="11" t="s">
        <v>743</v>
      </c>
      <c r="X1574"/>
      <c r="AD1574">
        <v>3.7</v>
      </c>
      <c r="AK1574">
        <v>2.15</v>
      </c>
      <c r="AZ1574">
        <v>17.5</v>
      </c>
    </row>
    <row r="1575" spans="1:78" x14ac:dyDescent="0.35">
      <c r="A1575" s="2" t="s">
        <v>121</v>
      </c>
      <c r="B1575" s="31">
        <v>41387</v>
      </c>
      <c r="C1575" s="60"/>
      <c r="D1575" s="60"/>
      <c r="E1575" s="11" t="s">
        <v>743</v>
      </c>
      <c r="G1575">
        <v>397.4</v>
      </c>
      <c r="H1575">
        <v>0.26950000000000002</v>
      </c>
      <c r="I1575">
        <v>0.27875</v>
      </c>
      <c r="J1575">
        <v>0.27100000000000002</v>
      </c>
      <c r="K1575">
        <v>0.27950000000000003</v>
      </c>
      <c r="L1575">
        <v>0.22750000000000001</v>
      </c>
      <c r="M1575">
        <v>0.1905</v>
      </c>
      <c r="N1575">
        <v>0.23175000000000001</v>
      </c>
      <c r="O1575">
        <v>0.23849999999999999</v>
      </c>
      <c r="X1575"/>
    </row>
    <row r="1576" spans="1:78" x14ac:dyDescent="0.35">
      <c r="A1576" s="2" t="s">
        <v>121</v>
      </c>
      <c r="B1576" s="31">
        <v>41394</v>
      </c>
      <c r="C1576" s="60"/>
      <c r="D1576" s="60"/>
      <c r="E1576" s="11" t="s">
        <v>743</v>
      </c>
      <c r="G1576">
        <v>391.67500000000001</v>
      </c>
      <c r="H1576">
        <v>0.25362499999999999</v>
      </c>
      <c r="I1576">
        <v>0.27775</v>
      </c>
      <c r="J1576">
        <v>0.26824999999999999</v>
      </c>
      <c r="K1576">
        <v>0.27750000000000002</v>
      </c>
      <c r="L1576">
        <v>0.22450000000000001</v>
      </c>
      <c r="M1576">
        <v>0.18825</v>
      </c>
      <c r="N1576">
        <v>0.23</v>
      </c>
      <c r="O1576">
        <v>0.23849999999999999</v>
      </c>
      <c r="X1576"/>
    </row>
    <row r="1577" spans="1:78" x14ac:dyDescent="0.35">
      <c r="A1577" s="2" t="s">
        <v>121</v>
      </c>
      <c r="B1577" s="31">
        <v>41396</v>
      </c>
      <c r="C1577" s="60"/>
      <c r="D1577" s="60"/>
      <c r="E1577" s="11" t="s">
        <v>743</v>
      </c>
      <c r="X1577"/>
      <c r="AD1577">
        <v>4.8499999999999996</v>
      </c>
      <c r="AK1577">
        <v>3.7</v>
      </c>
      <c r="AZ1577">
        <v>22</v>
      </c>
    </row>
    <row r="1578" spans="1:78" x14ac:dyDescent="0.35">
      <c r="A1578" s="2" t="s">
        <v>121</v>
      </c>
      <c r="B1578" s="31">
        <v>41397</v>
      </c>
      <c r="C1578" s="60"/>
      <c r="D1578" s="60"/>
      <c r="E1578" s="11" t="s">
        <v>743</v>
      </c>
      <c r="X1578"/>
      <c r="AE1578">
        <v>0.21659329775748001</v>
      </c>
    </row>
    <row r="1579" spans="1:78" x14ac:dyDescent="0.35">
      <c r="A1579" s="2" t="s">
        <v>121</v>
      </c>
      <c r="B1579" s="31">
        <v>41408</v>
      </c>
      <c r="C1579" s="60"/>
      <c r="D1579" s="60"/>
      <c r="E1579" s="11" t="s">
        <v>743</v>
      </c>
      <c r="G1579">
        <v>388.8</v>
      </c>
      <c r="H1579">
        <v>0.23849999999999999</v>
      </c>
      <c r="I1579">
        <v>0.26950000000000002</v>
      </c>
      <c r="J1579">
        <v>0.26850000000000002</v>
      </c>
      <c r="K1579">
        <v>0.28000000000000003</v>
      </c>
      <c r="L1579">
        <v>0.22775000000000001</v>
      </c>
      <c r="M1579">
        <v>0.19</v>
      </c>
      <c r="N1579">
        <v>0.23075000000000001</v>
      </c>
      <c r="O1579">
        <v>0.23899999999999999</v>
      </c>
      <c r="X1579"/>
      <c r="AE1579">
        <v>0.43667134245053102</v>
      </c>
    </row>
    <row r="1580" spans="1:78" x14ac:dyDescent="0.35">
      <c r="A1580" s="2" t="s">
        <v>121</v>
      </c>
      <c r="B1580" s="31">
        <v>41410</v>
      </c>
      <c r="C1580" s="60"/>
      <c r="D1580" s="60"/>
      <c r="E1580" s="11" t="s">
        <v>743</v>
      </c>
      <c r="X1580"/>
      <c r="AD1580">
        <v>6.1</v>
      </c>
      <c r="AK1580">
        <v>4.9000000000000004</v>
      </c>
      <c r="AZ1580">
        <v>24.5</v>
      </c>
    </row>
    <row r="1581" spans="1:78" x14ac:dyDescent="0.35">
      <c r="A1581" s="2" t="s">
        <v>121</v>
      </c>
      <c r="B1581" s="31">
        <v>41423</v>
      </c>
      <c r="C1581" s="60"/>
      <c r="D1581" s="60"/>
      <c r="E1581" s="11" t="s">
        <v>743</v>
      </c>
      <c r="G1581">
        <v>402.375</v>
      </c>
      <c r="H1581">
        <v>0.28712500000000002</v>
      </c>
      <c r="I1581">
        <v>0.29075000000000001</v>
      </c>
      <c r="J1581">
        <v>0.27074999999999999</v>
      </c>
      <c r="K1581">
        <v>0.28000000000000003</v>
      </c>
      <c r="L1581">
        <v>0.22525000000000001</v>
      </c>
      <c r="M1581">
        <v>0.18975</v>
      </c>
      <c r="N1581">
        <v>0.22850000000000001</v>
      </c>
      <c r="O1581">
        <v>0.23974999999999999</v>
      </c>
      <c r="X1581"/>
      <c r="AD1581">
        <v>7.1</v>
      </c>
      <c r="AK1581">
        <v>5.95</v>
      </c>
    </row>
    <row r="1582" spans="1:78" x14ac:dyDescent="0.35">
      <c r="A1582" s="2" t="s">
        <v>121</v>
      </c>
      <c r="B1582" s="31">
        <v>41425</v>
      </c>
      <c r="C1582" s="60"/>
      <c r="D1582" s="60"/>
      <c r="E1582" s="11" t="s">
        <v>743</v>
      </c>
      <c r="X1582"/>
      <c r="AE1582">
        <v>0.75777245738038301</v>
      </c>
      <c r="AZ1582">
        <v>25</v>
      </c>
    </row>
    <row r="1583" spans="1:78" x14ac:dyDescent="0.35">
      <c r="A1583" s="2" t="s">
        <v>121</v>
      </c>
      <c r="B1583" s="31">
        <v>41436</v>
      </c>
      <c r="C1583" s="60"/>
      <c r="D1583" s="60"/>
      <c r="E1583" s="11" t="s">
        <v>743</v>
      </c>
      <c r="G1583">
        <v>398.57499999999999</v>
      </c>
      <c r="H1583">
        <v>0.28637499999999999</v>
      </c>
      <c r="I1583">
        <v>0.28725000000000001</v>
      </c>
      <c r="J1583">
        <v>0.26874999999999999</v>
      </c>
      <c r="K1583">
        <v>0.27975</v>
      </c>
      <c r="L1583">
        <v>0.2205</v>
      </c>
      <c r="M1583">
        <v>0.18675</v>
      </c>
      <c r="N1583">
        <v>0.22675000000000001</v>
      </c>
      <c r="O1583">
        <v>0.23674999999999999</v>
      </c>
      <c r="X1583"/>
    </row>
    <row r="1584" spans="1:78" x14ac:dyDescent="0.35">
      <c r="A1584" s="2" t="s">
        <v>121</v>
      </c>
      <c r="B1584" s="31">
        <v>41438</v>
      </c>
      <c r="C1584" s="60"/>
      <c r="D1584" s="60"/>
      <c r="E1584" s="11" t="s">
        <v>743</v>
      </c>
      <c r="X1584"/>
      <c r="AD1584">
        <v>8</v>
      </c>
      <c r="AE1584">
        <v>0.79661371571756501</v>
      </c>
      <c r="AK1584">
        <v>6.95</v>
      </c>
      <c r="AZ1584">
        <v>25.5</v>
      </c>
    </row>
    <row r="1585" spans="1:62" x14ac:dyDescent="0.35">
      <c r="A1585" s="2" t="s">
        <v>121</v>
      </c>
      <c r="B1585" s="31">
        <v>41450</v>
      </c>
      <c r="C1585" s="60"/>
      <c r="D1585" s="60"/>
      <c r="E1585" s="11" t="s">
        <v>743</v>
      </c>
      <c r="G1585">
        <v>437.42500000000001</v>
      </c>
      <c r="H1585">
        <v>0.31862499999999999</v>
      </c>
      <c r="I1585">
        <v>0.30049999999999999</v>
      </c>
      <c r="J1585">
        <v>0.29075000000000001</v>
      </c>
      <c r="K1585">
        <v>0.3</v>
      </c>
      <c r="L1585">
        <v>0.25700000000000001</v>
      </c>
      <c r="M1585">
        <v>0.22275</v>
      </c>
      <c r="N1585">
        <v>0.2515</v>
      </c>
      <c r="O1585">
        <v>0.246</v>
      </c>
      <c r="X1585"/>
      <c r="AD1585">
        <v>8.65</v>
      </c>
      <c r="AE1585">
        <v>0.94825038028908604</v>
      </c>
      <c r="AK1585">
        <v>7.25</v>
      </c>
    </row>
    <row r="1586" spans="1:62" x14ac:dyDescent="0.35">
      <c r="A1586" s="2" t="s">
        <v>121</v>
      </c>
      <c r="B1586" s="31">
        <v>41457</v>
      </c>
      <c r="C1586" s="60"/>
      <c r="D1586" s="60"/>
      <c r="E1586" s="11" t="s">
        <v>743</v>
      </c>
      <c r="X1586"/>
      <c r="AZ1586">
        <v>26.5</v>
      </c>
    </row>
    <row r="1587" spans="1:62" x14ac:dyDescent="0.35">
      <c r="A1587" s="2" t="s">
        <v>121</v>
      </c>
      <c r="B1587" s="31">
        <v>41459</v>
      </c>
      <c r="C1587" s="60"/>
      <c r="D1587" s="60"/>
      <c r="E1587" s="11" t="s">
        <v>743</v>
      </c>
      <c r="T1587">
        <v>265.64404761904802</v>
      </c>
      <c r="U1587">
        <v>0</v>
      </c>
      <c r="X1587"/>
      <c r="AC1587">
        <v>0</v>
      </c>
      <c r="AL1587">
        <v>3.0580843875467862</v>
      </c>
      <c r="AO1587">
        <v>162.85967328652799</v>
      </c>
      <c r="AR1587">
        <f>AL1587*1000000/AO1587</f>
        <v>18777.419393237575</v>
      </c>
      <c r="BA1587">
        <v>181.54761904761901</v>
      </c>
      <c r="BD1587">
        <v>0</v>
      </c>
      <c r="BI1587">
        <v>97.645493562774803</v>
      </c>
      <c r="BJ1587">
        <v>1398.75</v>
      </c>
    </row>
    <row r="1588" spans="1:62" x14ac:dyDescent="0.35">
      <c r="A1588" s="2" t="s">
        <v>121</v>
      </c>
      <c r="B1588" s="31">
        <v>41465</v>
      </c>
      <c r="C1588" s="60"/>
      <c r="D1588" s="60"/>
      <c r="E1588" s="11" t="s">
        <v>743</v>
      </c>
      <c r="X1588"/>
      <c r="AD1588">
        <v>9</v>
      </c>
      <c r="AK1588">
        <v>7.95</v>
      </c>
      <c r="AZ1588">
        <v>27</v>
      </c>
    </row>
    <row r="1589" spans="1:62" x14ac:dyDescent="0.35">
      <c r="A1589" s="2" t="s">
        <v>121</v>
      </c>
      <c r="B1589" s="31">
        <v>41466</v>
      </c>
      <c r="C1589" s="60"/>
      <c r="D1589" s="60"/>
      <c r="E1589" s="11" t="s">
        <v>743</v>
      </c>
      <c r="G1589">
        <v>435.375</v>
      </c>
      <c r="H1589">
        <v>0.28112500000000001</v>
      </c>
      <c r="I1589">
        <v>0.28825000000000001</v>
      </c>
      <c r="J1589">
        <v>0.28275</v>
      </c>
      <c r="K1589">
        <v>0.29875000000000002</v>
      </c>
      <c r="L1589">
        <v>0.25650000000000001</v>
      </c>
      <c r="M1589">
        <v>0.23674999999999999</v>
      </c>
      <c r="N1589">
        <v>0.26924999999999999</v>
      </c>
      <c r="O1589">
        <v>0.26350000000000001</v>
      </c>
      <c r="X1589"/>
      <c r="AE1589">
        <v>0.97378198353620804</v>
      </c>
    </row>
    <row r="1590" spans="1:62" x14ac:dyDescent="0.35">
      <c r="A1590" s="2" t="s">
        <v>121</v>
      </c>
      <c r="B1590" s="31">
        <v>41481</v>
      </c>
      <c r="C1590" s="60"/>
      <c r="D1590" s="60"/>
      <c r="E1590" s="11" t="s">
        <v>743</v>
      </c>
      <c r="X1590"/>
      <c r="AZ1590">
        <v>30</v>
      </c>
    </row>
    <row r="1591" spans="1:62" x14ac:dyDescent="0.35">
      <c r="A1591" s="2" t="s">
        <v>121</v>
      </c>
      <c r="B1591" s="31">
        <v>41484</v>
      </c>
      <c r="C1591" s="60"/>
      <c r="D1591" s="60"/>
      <c r="E1591" s="11" t="s">
        <v>743</v>
      </c>
      <c r="X1591"/>
      <c r="AD1591">
        <v>9.85</v>
      </c>
      <c r="AE1591">
        <v>0.98551358713910098</v>
      </c>
      <c r="AK1591">
        <v>8.85</v>
      </c>
    </row>
    <row r="1592" spans="1:62" x14ac:dyDescent="0.35">
      <c r="A1592" s="2" t="s">
        <v>121</v>
      </c>
      <c r="B1592" s="31">
        <v>41485</v>
      </c>
      <c r="C1592" s="60"/>
      <c r="D1592" s="60"/>
      <c r="E1592" s="11" t="s">
        <v>743</v>
      </c>
      <c r="G1592">
        <v>424.27499999999998</v>
      </c>
      <c r="H1592">
        <v>0.267125</v>
      </c>
      <c r="I1592">
        <v>0.27800000000000002</v>
      </c>
      <c r="J1592">
        <v>0.27350000000000002</v>
      </c>
      <c r="K1592">
        <v>0.29099999999999998</v>
      </c>
      <c r="L1592">
        <v>0.247</v>
      </c>
      <c r="M1592">
        <v>0.23075000000000001</v>
      </c>
      <c r="N1592">
        <v>0.26900000000000002</v>
      </c>
      <c r="O1592">
        <v>0.26500000000000001</v>
      </c>
      <c r="X1592"/>
    </row>
    <row r="1593" spans="1:62" x14ac:dyDescent="0.35">
      <c r="A1593" s="2" t="s">
        <v>121</v>
      </c>
      <c r="B1593" s="31">
        <v>41495</v>
      </c>
      <c r="C1593" s="60"/>
      <c r="D1593" s="60"/>
      <c r="E1593" s="11" t="s">
        <v>743</v>
      </c>
      <c r="X1593"/>
      <c r="AZ1593">
        <v>31</v>
      </c>
    </row>
    <row r="1594" spans="1:62" x14ac:dyDescent="0.35">
      <c r="A1594" s="2" t="s">
        <v>121</v>
      </c>
      <c r="B1594" s="31">
        <v>41500</v>
      </c>
      <c r="C1594" s="60"/>
      <c r="D1594" s="60"/>
      <c r="E1594" s="11" t="s">
        <v>743</v>
      </c>
      <c r="X1594"/>
      <c r="AD1594">
        <v>10.7</v>
      </c>
      <c r="AK1594">
        <v>9.5</v>
      </c>
    </row>
    <row r="1595" spans="1:62" x14ac:dyDescent="0.35">
      <c r="A1595" s="2" t="s">
        <v>121</v>
      </c>
      <c r="B1595" s="31">
        <v>41515</v>
      </c>
      <c r="C1595" s="60"/>
      <c r="D1595" s="60"/>
      <c r="E1595" s="11" t="s">
        <v>743</v>
      </c>
      <c r="G1595">
        <v>394.17500000000001</v>
      </c>
      <c r="H1595">
        <v>0.22112499999999999</v>
      </c>
      <c r="I1595">
        <v>0.2485</v>
      </c>
      <c r="J1595">
        <v>0.25174999999999997</v>
      </c>
      <c r="K1595">
        <v>0.26950000000000002</v>
      </c>
      <c r="L1595">
        <v>0.23949999999999999</v>
      </c>
      <c r="M1595">
        <v>0.214</v>
      </c>
      <c r="N1595">
        <v>0.26124999999999998</v>
      </c>
      <c r="O1595">
        <v>0.26524999999999999</v>
      </c>
      <c r="X1595"/>
    </row>
    <row r="1596" spans="1:62" x14ac:dyDescent="0.35">
      <c r="A1596" s="2" t="s">
        <v>121</v>
      </c>
      <c r="B1596" s="31">
        <v>41516</v>
      </c>
      <c r="C1596" s="60"/>
      <c r="D1596" s="60"/>
      <c r="E1596" s="11" t="s">
        <v>743</v>
      </c>
      <c r="X1596"/>
      <c r="AD1596">
        <v>11.7</v>
      </c>
      <c r="AE1596">
        <v>0.95934501035952302</v>
      </c>
      <c r="AK1596">
        <v>10.25</v>
      </c>
    </row>
    <row r="1597" spans="1:62" x14ac:dyDescent="0.35">
      <c r="A1597" s="2" t="s">
        <v>121</v>
      </c>
      <c r="B1597" s="31">
        <v>41520</v>
      </c>
      <c r="C1597" s="60"/>
      <c r="D1597" s="60"/>
      <c r="E1597" s="11" t="s">
        <v>743</v>
      </c>
      <c r="T1597">
        <v>675.00595238095195</v>
      </c>
      <c r="U1597">
        <v>0</v>
      </c>
      <c r="X1597"/>
      <c r="AC1597">
        <v>0</v>
      </c>
      <c r="AL1597">
        <v>6.5587274035357623</v>
      </c>
      <c r="AO1597">
        <v>306.49049523166798</v>
      </c>
      <c r="AR1597">
        <f>AL1597*1000000/AO1597</f>
        <v>21399.447961928461</v>
      </c>
      <c r="BA1597">
        <v>185.71428571428601</v>
      </c>
      <c r="BD1597">
        <v>0</v>
      </c>
      <c r="BI1597">
        <v>263.65939342966101</v>
      </c>
      <c r="BJ1597">
        <v>1439.7619047619</v>
      </c>
    </row>
    <row r="1598" spans="1:62" x14ac:dyDescent="0.35">
      <c r="A1598" s="2" t="s">
        <v>121</v>
      </c>
      <c r="B1598" s="31">
        <v>41526</v>
      </c>
      <c r="C1598" s="60"/>
      <c r="D1598" s="60"/>
      <c r="E1598" s="11" t="s">
        <v>743</v>
      </c>
      <c r="X1598"/>
      <c r="AD1598">
        <v>12.1</v>
      </c>
      <c r="AK1598">
        <v>10.95</v>
      </c>
    </row>
    <row r="1599" spans="1:62" x14ac:dyDescent="0.35">
      <c r="A1599" s="2" t="s">
        <v>121</v>
      </c>
      <c r="B1599" s="31">
        <v>41527</v>
      </c>
      <c r="C1599" s="60"/>
      <c r="D1599" s="60"/>
      <c r="E1599" s="11" t="s">
        <v>743</v>
      </c>
      <c r="X1599"/>
      <c r="AE1599">
        <v>0.99411820843969601</v>
      </c>
    </row>
    <row r="1600" spans="1:62" x14ac:dyDescent="0.35">
      <c r="A1600" s="2" t="s">
        <v>121</v>
      </c>
      <c r="B1600" s="31">
        <v>41530</v>
      </c>
      <c r="C1600" s="60"/>
      <c r="D1600" s="60"/>
      <c r="E1600" s="11" t="s">
        <v>743</v>
      </c>
      <c r="X1600"/>
      <c r="AZ1600">
        <v>32</v>
      </c>
    </row>
    <row r="1601" spans="1:62" x14ac:dyDescent="0.35">
      <c r="A1601" s="2" t="s">
        <v>121</v>
      </c>
      <c r="B1601" s="31">
        <v>41533</v>
      </c>
      <c r="C1601" s="60"/>
      <c r="D1601" s="60"/>
      <c r="E1601" s="11" t="s">
        <v>743</v>
      </c>
      <c r="G1601">
        <v>354.02499999999998</v>
      </c>
      <c r="H1601">
        <v>0.18087500000000001</v>
      </c>
      <c r="I1601">
        <v>0.21375</v>
      </c>
      <c r="J1601">
        <v>0.214</v>
      </c>
      <c r="K1601">
        <v>0.23649999999999999</v>
      </c>
      <c r="L1601">
        <v>0.218</v>
      </c>
      <c r="M1601">
        <v>0.19900000000000001</v>
      </c>
      <c r="N1601">
        <v>0.25124999999999997</v>
      </c>
      <c r="O1601">
        <v>0.25674999999999998</v>
      </c>
      <c r="X1601"/>
    </row>
    <row r="1602" spans="1:62" x14ac:dyDescent="0.35">
      <c r="A1602" s="2" t="s">
        <v>121</v>
      </c>
      <c r="B1602" s="31">
        <v>41542</v>
      </c>
      <c r="C1602" s="60"/>
      <c r="D1602" s="60"/>
      <c r="E1602" s="11" t="s">
        <v>743</v>
      </c>
      <c r="G1602">
        <v>371.07499999999999</v>
      </c>
      <c r="H1602">
        <v>0.235125</v>
      </c>
      <c r="I1602">
        <v>0.25224999999999997</v>
      </c>
      <c r="J1602">
        <v>0.22</v>
      </c>
      <c r="K1602">
        <v>0.23624999999999999</v>
      </c>
      <c r="L1602">
        <v>0.21425</v>
      </c>
      <c r="M1602">
        <v>0.193</v>
      </c>
      <c r="N1602">
        <v>0.24675</v>
      </c>
      <c r="O1602">
        <v>0.25774999999999998</v>
      </c>
      <c r="X1602"/>
    </row>
    <row r="1603" spans="1:62" x14ac:dyDescent="0.35">
      <c r="A1603" s="2" t="s">
        <v>121</v>
      </c>
      <c r="B1603" s="31">
        <v>41544</v>
      </c>
      <c r="C1603" s="60"/>
      <c r="D1603" s="60"/>
      <c r="E1603" s="11" t="s">
        <v>743</v>
      </c>
      <c r="X1603"/>
      <c r="AD1603">
        <v>13.1</v>
      </c>
      <c r="AK1603">
        <v>12.1</v>
      </c>
    </row>
    <row r="1604" spans="1:62" x14ac:dyDescent="0.35">
      <c r="A1604" s="2" t="s">
        <v>121</v>
      </c>
      <c r="B1604" s="31">
        <v>41548</v>
      </c>
      <c r="C1604" s="60"/>
      <c r="D1604" s="60"/>
      <c r="E1604" s="11" t="s">
        <v>743</v>
      </c>
      <c r="G1604">
        <v>384.7</v>
      </c>
      <c r="H1604">
        <v>0.27925</v>
      </c>
      <c r="I1604">
        <v>0.26850000000000002</v>
      </c>
      <c r="J1604">
        <v>0.22750000000000001</v>
      </c>
      <c r="K1604">
        <v>0.23724999999999999</v>
      </c>
      <c r="L1604">
        <v>0.215</v>
      </c>
      <c r="M1604">
        <v>0.19075</v>
      </c>
      <c r="N1604">
        <v>0.24725</v>
      </c>
      <c r="O1604">
        <v>0.25800000000000001</v>
      </c>
      <c r="X1604"/>
    </row>
    <row r="1605" spans="1:62" x14ac:dyDescent="0.35">
      <c r="A1605" s="2" t="s">
        <v>121</v>
      </c>
      <c r="B1605" s="31">
        <v>41555</v>
      </c>
      <c r="C1605" s="60"/>
      <c r="D1605" s="60"/>
      <c r="E1605" s="11" t="s">
        <v>743</v>
      </c>
      <c r="G1605">
        <v>379.7</v>
      </c>
      <c r="H1605">
        <v>0.25700000000000001</v>
      </c>
      <c r="I1605">
        <v>0.27500000000000002</v>
      </c>
      <c r="J1605">
        <v>0.23774999999999999</v>
      </c>
      <c r="K1605">
        <v>0.23774999999999999</v>
      </c>
      <c r="L1605">
        <v>0.21049999999999999</v>
      </c>
      <c r="M1605">
        <v>0.18675</v>
      </c>
      <c r="N1605">
        <v>0.23924999999999999</v>
      </c>
      <c r="O1605">
        <v>0.2545</v>
      </c>
      <c r="X1605"/>
    </row>
    <row r="1606" spans="1:62" x14ac:dyDescent="0.35">
      <c r="A1606" s="2" t="s">
        <v>121</v>
      </c>
      <c r="B1606" s="31">
        <v>41558</v>
      </c>
      <c r="C1606" s="60"/>
      <c r="D1606" s="60"/>
      <c r="E1606" s="11" t="s">
        <v>743</v>
      </c>
      <c r="X1606"/>
      <c r="AD1606">
        <v>14.05</v>
      </c>
      <c r="AK1606">
        <v>12.95</v>
      </c>
      <c r="AZ1606">
        <v>38</v>
      </c>
    </row>
    <row r="1607" spans="1:62" x14ac:dyDescent="0.35">
      <c r="A1607" s="2" t="s">
        <v>121</v>
      </c>
      <c r="B1607" s="31">
        <v>41562</v>
      </c>
      <c r="C1607" s="60"/>
      <c r="D1607" s="60"/>
      <c r="E1607" s="11" t="s">
        <v>743</v>
      </c>
      <c r="G1607">
        <v>366.9</v>
      </c>
      <c r="H1607">
        <v>0.22850000000000001</v>
      </c>
      <c r="I1607">
        <v>0.26</v>
      </c>
      <c r="J1607">
        <v>0.23300000000000001</v>
      </c>
      <c r="K1607">
        <v>0.23674999999999999</v>
      </c>
      <c r="L1607">
        <v>0.20549999999999999</v>
      </c>
      <c r="M1607">
        <v>0.18425</v>
      </c>
      <c r="N1607">
        <v>0.23524999999999999</v>
      </c>
      <c r="O1607">
        <v>0.25124999999999997</v>
      </c>
      <c r="X1607"/>
    </row>
    <row r="1608" spans="1:62" x14ac:dyDescent="0.35">
      <c r="A1608" s="2" t="s">
        <v>121</v>
      </c>
      <c r="B1608" s="31">
        <v>41563</v>
      </c>
      <c r="C1608" s="60"/>
      <c r="D1608" s="60"/>
      <c r="E1608" s="11" t="s">
        <v>743</v>
      </c>
      <c r="X1608"/>
      <c r="AE1608">
        <v>0.98833321671458296</v>
      </c>
    </row>
    <row r="1609" spans="1:62" x14ac:dyDescent="0.35">
      <c r="A1609" s="2" t="s">
        <v>121</v>
      </c>
      <c r="B1609" s="31">
        <v>41569</v>
      </c>
      <c r="C1609" s="60"/>
      <c r="D1609" s="60"/>
      <c r="E1609" s="11" t="s">
        <v>743</v>
      </c>
      <c r="G1609">
        <v>328.35</v>
      </c>
      <c r="H1609">
        <v>0.16125</v>
      </c>
      <c r="I1609">
        <v>0.21024999999999999</v>
      </c>
      <c r="J1609">
        <v>0.20150000000000001</v>
      </c>
      <c r="K1609">
        <v>0.21725</v>
      </c>
      <c r="L1609">
        <v>0.1925</v>
      </c>
      <c r="M1609">
        <v>0.17649999999999999</v>
      </c>
      <c r="N1609">
        <v>0.23449999999999999</v>
      </c>
      <c r="O1609">
        <v>0.248</v>
      </c>
      <c r="T1609">
        <v>1297.92742613169</v>
      </c>
      <c r="U1609">
        <v>0</v>
      </c>
      <c r="X1609"/>
      <c r="AC1609">
        <v>0</v>
      </c>
      <c r="AL1609">
        <v>9.4994730635118891</v>
      </c>
      <c r="AO1609">
        <v>423.85734348139101</v>
      </c>
      <c r="AR1609">
        <f>AL1609*1000000/AO1609</f>
        <v>22411.958196800602</v>
      </c>
      <c r="BA1609">
        <v>146.42857142857099</v>
      </c>
      <c r="BD1609">
        <v>0</v>
      </c>
      <c r="BI1609">
        <v>700.42154623567399</v>
      </c>
      <c r="BJ1609">
        <v>684.34523809523796</v>
      </c>
    </row>
    <row r="1610" spans="1:62" x14ac:dyDescent="0.35">
      <c r="A1610" s="2" t="s">
        <v>121</v>
      </c>
      <c r="B1610" s="31">
        <v>41570</v>
      </c>
      <c r="C1610" s="60"/>
      <c r="D1610" s="60"/>
      <c r="E1610" s="11" t="s">
        <v>743</v>
      </c>
      <c r="X1610"/>
      <c r="AD1610">
        <v>14.4</v>
      </c>
      <c r="AK1610">
        <v>13.35</v>
      </c>
    </row>
    <row r="1611" spans="1:62" x14ac:dyDescent="0.35">
      <c r="A1611" s="2" t="s">
        <v>121</v>
      </c>
      <c r="B1611" s="31">
        <v>41576</v>
      </c>
      <c r="C1611" s="60"/>
      <c r="D1611" s="60"/>
      <c r="E1611" s="11" t="s">
        <v>743</v>
      </c>
      <c r="G1611">
        <v>291.2</v>
      </c>
      <c r="H1611">
        <v>0.13200000000000001</v>
      </c>
      <c r="I1611">
        <v>0.182</v>
      </c>
      <c r="J1611">
        <v>0.16325000000000001</v>
      </c>
      <c r="K1611">
        <v>0.17724999999999999</v>
      </c>
      <c r="L1611">
        <v>0.17050000000000001</v>
      </c>
      <c r="M1611">
        <v>0.16275000000000001</v>
      </c>
      <c r="N1611">
        <v>0.2235</v>
      </c>
      <c r="O1611">
        <v>0.24475</v>
      </c>
      <c r="X1611"/>
      <c r="AD1611">
        <v>14.4</v>
      </c>
      <c r="AK1611">
        <v>14.4</v>
      </c>
      <c r="AZ1611">
        <v>43</v>
      </c>
    </row>
    <row r="1612" spans="1:62" x14ac:dyDescent="0.35">
      <c r="A1612" s="2" t="s">
        <v>121</v>
      </c>
      <c r="B1612" s="31">
        <v>41582</v>
      </c>
      <c r="C1612" s="60"/>
      <c r="D1612" s="60"/>
      <c r="E1612" s="11" t="s">
        <v>743</v>
      </c>
      <c r="T1612">
        <v>1793.21800910108</v>
      </c>
      <c r="U1612">
        <v>28.914976819361101</v>
      </c>
      <c r="X1612"/>
      <c r="AC1612">
        <v>0</v>
      </c>
      <c r="AL1612">
        <v>8.2408672288725597</v>
      </c>
      <c r="AO1612">
        <v>436.64115473274302</v>
      </c>
      <c r="AR1612">
        <f>AL1612*1000000/AO1612</f>
        <v>18873.317687877097</v>
      </c>
      <c r="AZ1612">
        <v>49.25</v>
      </c>
      <c r="BA1612">
        <v>166.07142857142901</v>
      </c>
      <c r="BD1612">
        <v>28.914976819361101</v>
      </c>
      <c r="BI1612">
        <v>1100.8654925005601</v>
      </c>
      <c r="BJ1612">
        <v>832.5</v>
      </c>
    </row>
    <row r="1613" spans="1:62" x14ac:dyDescent="0.35">
      <c r="A1613" s="2" t="s">
        <v>121</v>
      </c>
      <c r="B1613" s="31">
        <v>41583</v>
      </c>
      <c r="C1613" s="60"/>
      <c r="D1613" s="60"/>
      <c r="E1613" s="11" t="s">
        <v>743</v>
      </c>
      <c r="G1613">
        <v>260.05</v>
      </c>
      <c r="H1613">
        <v>0.114</v>
      </c>
      <c r="I1613">
        <v>0.16425000000000001</v>
      </c>
      <c r="J1613">
        <v>0.14174999999999999</v>
      </c>
      <c r="K1613">
        <v>0.14000000000000001</v>
      </c>
      <c r="L1613">
        <v>0.14050000000000001</v>
      </c>
      <c r="M1613">
        <v>0.14349999999999999</v>
      </c>
      <c r="N1613">
        <v>0.21475</v>
      </c>
      <c r="O1613">
        <v>0.24149999999999999</v>
      </c>
      <c r="X1613"/>
    </row>
    <row r="1614" spans="1:62" x14ac:dyDescent="0.35">
      <c r="A1614" s="2" t="s">
        <v>121</v>
      </c>
      <c r="B1614" s="31">
        <v>41586</v>
      </c>
      <c r="C1614" s="60"/>
      <c r="D1614" s="60"/>
      <c r="E1614" s="11" t="s">
        <v>743</v>
      </c>
      <c r="X1614"/>
      <c r="AE1614">
        <v>0.98437998828642004</v>
      </c>
      <c r="AZ1614">
        <v>57</v>
      </c>
    </row>
    <row r="1615" spans="1:62" x14ac:dyDescent="0.35">
      <c r="A1615" s="2" t="s">
        <v>121</v>
      </c>
      <c r="B1615" s="31">
        <v>41590</v>
      </c>
      <c r="C1615" s="60"/>
      <c r="D1615" s="60"/>
      <c r="E1615" s="11" t="s">
        <v>743</v>
      </c>
      <c r="G1615">
        <v>239.35</v>
      </c>
      <c r="H1615">
        <v>0.104</v>
      </c>
      <c r="I1615">
        <v>0.15925</v>
      </c>
      <c r="J1615">
        <v>0.13250000000000001</v>
      </c>
      <c r="K1615">
        <v>0.12175</v>
      </c>
      <c r="L1615">
        <v>0.11824999999999999</v>
      </c>
      <c r="M1615">
        <v>0.1255</v>
      </c>
      <c r="N1615">
        <v>0.20250000000000001</v>
      </c>
      <c r="O1615">
        <v>0.23300000000000001</v>
      </c>
      <c r="X1615"/>
    </row>
    <row r="1616" spans="1:62" x14ac:dyDescent="0.35">
      <c r="A1616" s="2" t="s">
        <v>121</v>
      </c>
      <c r="B1616" s="31">
        <v>41596</v>
      </c>
      <c r="C1616" s="60"/>
      <c r="D1616" s="60"/>
      <c r="E1616" s="11" t="s">
        <v>743</v>
      </c>
      <c r="T1616">
        <v>2003.9743996700199</v>
      </c>
      <c r="U1616">
        <v>282.63814795117702</v>
      </c>
      <c r="X1616"/>
      <c r="AC1616">
        <v>3.45528263985873</v>
      </c>
      <c r="AL1616">
        <v>5.4969255384869999</v>
      </c>
      <c r="AO1616">
        <v>346.799816395665</v>
      </c>
      <c r="AR1616">
        <f>AL1616*1000000/AO1616</f>
        <v>15850.428052751737</v>
      </c>
      <c r="BA1616">
        <v>150</v>
      </c>
      <c r="BD1616">
        <v>279.18286531131798</v>
      </c>
      <c r="BI1616">
        <v>1086.19962866012</v>
      </c>
      <c r="BJ1616">
        <v>765.892857142857</v>
      </c>
    </row>
    <row r="1617" spans="1:62" x14ac:dyDescent="0.35">
      <c r="A1617" s="2" t="s">
        <v>121</v>
      </c>
      <c r="B1617" s="31">
        <v>41596</v>
      </c>
      <c r="C1617" s="60"/>
      <c r="D1617" s="60"/>
      <c r="E1617" s="11" t="s">
        <v>743</v>
      </c>
      <c r="X1617"/>
      <c r="AE1617">
        <v>0.98418467436671697</v>
      </c>
    </row>
    <row r="1618" spans="1:62" x14ac:dyDescent="0.35">
      <c r="A1618" s="2" t="s">
        <v>121</v>
      </c>
      <c r="B1618" s="31">
        <v>41597</v>
      </c>
      <c r="C1618" s="60"/>
      <c r="D1618" s="60"/>
      <c r="E1618" s="11" t="s">
        <v>743</v>
      </c>
      <c r="G1618">
        <v>222.8</v>
      </c>
      <c r="H1618">
        <v>0.10150000000000001</v>
      </c>
      <c r="I1618">
        <v>0.15225</v>
      </c>
      <c r="J1618">
        <v>0.12675</v>
      </c>
      <c r="K1618">
        <v>0.11</v>
      </c>
      <c r="L1618">
        <v>9.8750000000000004E-2</v>
      </c>
      <c r="M1618">
        <v>0.1105</v>
      </c>
      <c r="N1618">
        <v>0.19</v>
      </c>
      <c r="O1618">
        <v>0.22425</v>
      </c>
      <c r="X1618"/>
    </row>
    <row r="1619" spans="1:62" x14ac:dyDescent="0.35">
      <c r="A1619" s="2" t="s">
        <v>121</v>
      </c>
      <c r="B1619" s="31">
        <v>41599</v>
      </c>
      <c r="C1619" s="60"/>
      <c r="D1619" s="60"/>
      <c r="E1619" s="11" t="s">
        <v>743</v>
      </c>
      <c r="X1619"/>
      <c r="AZ1619">
        <v>70.2</v>
      </c>
    </row>
    <row r="1620" spans="1:62" x14ac:dyDescent="0.35">
      <c r="A1620" s="2" t="s">
        <v>121</v>
      </c>
      <c r="B1620" s="31">
        <v>41604</v>
      </c>
      <c r="C1620" s="60"/>
      <c r="D1620" s="60"/>
      <c r="E1620" s="11" t="s">
        <v>743</v>
      </c>
      <c r="G1620">
        <v>209.8</v>
      </c>
      <c r="H1620">
        <v>9.5000000000000001E-2</v>
      </c>
      <c r="I1620">
        <v>0.14949999999999999</v>
      </c>
      <c r="J1620">
        <v>0.12075</v>
      </c>
      <c r="K1620">
        <v>9.8750000000000004E-2</v>
      </c>
      <c r="L1620">
        <v>8.6249999999999993E-2</v>
      </c>
      <c r="M1620">
        <v>9.8750000000000004E-2</v>
      </c>
      <c r="N1620">
        <v>0.18149999999999999</v>
      </c>
      <c r="O1620">
        <v>0.2185</v>
      </c>
      <c r="X1620"/>
    </row>
    <row r="1621" spans="1:62" x14ac:dyDescent="0.35">
      <c r="A1621" s="2" t="s">
        <v>121</v>
      </c>
      <c r="B1621" s="31">
        <v>41607</v>
      </c>
      <c r="C1621" s="60"/>
      <c r="D1621" s="60"/>
      <c r="E1621" s="11" t="s">
        <v>743</v>
      </c>
      <c r="X1621"/>
      <c r="AZ1621">
        <v>70.724999999999994</v>
      </c>
    </row>
    <row r="1622" spans="1:62" x14ac:dyDescent="0.35">
      <c r="A1622" s="2" t="s">
        <v>121</v>
      </c>
      <c r="B1622" s="31">
        <v>41610</v>
      </c>
      <c r="C1622" s="60"/>
      <c r="D1622" s="60"/>
      <c r="E1622" s="11" t="s">
        <v>743</v>
      </c>
      <c r="T1622">
        <v>2222.97388405536</v>
      </c>
      <c r="U1622">
        <v>445.53927694834698</v>
      </c>
      <c r="X1622"/>
      <c r="AC1622">
        <v>147.756057426301</v>
      </c>
      <c r="AL1622">
        <v>4.1986445555564202</v>
      </c>
      <c r="AO1622">
        <v>306.12942682313701</v>
      </c>
      <c r="AR1622">
        <f>AL1622*1000000/AO1622</f>
        <v>13715.259585228119</v>
      </c>
      <c r="BA1622">
        <v>140.47619047619</v>
      </c>
      <c r="BD1622">
        <v>297.78321952204601</v>
      </c>
      <c r="BI1622">
        <v>1141.18628684283</v>
      </c>
      <c r="BJ1622">
        <v>600.47619047619003</v>
      </c>
    </row>
    <row r="1623" spans="1:62" x14ac:dyDescent="0.35">
      <c r="A1623" s="2" t="s">
        <v>121</v>
      </c>
      <c r="B1623" s="31">
        <v>41611</v>
      </c>
      <c r="C1623" s="60"/>
      <c r="D1623" s="60"/>
      <c r="E1623" s="11" t="s">
        <v>743</v>
      </c>
      <c r="G1623">
        <v>196.2</v>
      </c>
      <c r="H1623">
        <v>9.2749999999999999E-2</v>
      </c>
      <c r="I1623">
        <v>0.14149999999999999</v>
      </c>
      <c r="J1623">
        <v>0.11525000000000001</v>
      </c>
      <c r="K1623">
        <v>9.0499999999999997E-2</v>
      </c>
      <c r="L1623">
        <v>7.4249999999999997E-2</v>
      </c>
      <c r="M1623">
        <v>8.3750000000000005E-2</v>
      </c>
      <c r="N1623">
        <v>0.17050000000000001</v>
      </c>
      <c r="O1623">
        <v>0.21249999999999999</v>
      </c>
      <c r="X1623"/>
    </row>
    <row r="1624" spans="1:62" x14ac:dyDescent="0.35">
      <c r="A1624" s="2" t="s">
        <v>121</v>
      </c>
      <c r="B1624" s="31">
        <v>41613</v>
      </c>
      <c r="C1624" s="60"/>
      <c r="D1624" s="60"/>
      <c r="E1624" s="11" t="s">
        <v>743</v>
      </c>
      <c r="X1624"/>
      <c r="AE1624">
        <v>0.97743116910038796</v>
      </c>
    </row>
    <row r="1625" spans="1:62" x14ac:dyDescent="0.35">
      <c r="A1625" s="2" t="s">
        <v>121</v>
      </c>
      <c r="B1625" s="31">
        <v>41618</v>
      </c>
      <c r="C1625" s="60"/>
      <c r="D1625" s="60"/>
      <c r="E1625" s="11" t="s">
        <v>743</v>
      </c>
      <c r="G1625">
        <v>178.6</v>
      </c>
      <c r="H1625">
        <v>8.1000000000000003E-2</v>
      </c>
      <c r="I1625">
        <v>0.13275000000000001</v>
      </c>
      <c r="J1625">
        <v>0.108</v>
      </c>
      <c r="K1625">
        <v>8.1250000000000003E-2</v>
      </c>
      <c r="L1625">
        <v>6.1249999999999999E-2</v>
      </c>
      <c r="M1625">
        <v>6.9250000000000006E-2</v>
      </c>
      <c r="N1625">
        <v>0.15525</v>
      </c>
      <c r="O1625">
        <v>0.20424999999999999</v>
      </c>
      <c r="X1625"/>
    </row>
    <row r="1626" spans="1:62" x14ac:dyDescent="0.35">
      <c r="A1626" s="2" t="s">
        <v>121</v>
      </c>
      <c r="B1626" s="31">
        <v>41620</v>
      </c>
      <c r="C1626" s="60"/>
      <c r="D1626" s="60"/>
      <c r="E1626" s="11" t="s">
        <v>743</v>
      </c>
      <c r="X1626"/>
      <c r="AZ1626">
        <v>81</v>
      </c>
    </row>
    <row r="1627" spans="1:62" x14ac:dyDescent="0.35">
      <c r="A1627" s="2" t="s">
        <v>121</v>
      </c>
      <c r="B1627" s="31">
        <v>41625</v>
      </c>
      <c r="C1627" s="60"/>
      <c r="D1627" s="60"/>
      <c r="E1627" s="11" t="s">
        <v>743</v>
      </c>
      <c r="G1627">
        <v>166</v>
      </c>
      <c r="H1627">
        <v>7.5249999999999997E-2</v>
      </c>
      <c r="I1627">
        <v>0.1255</v>
      </c>
      <c r="J1627">
        <v>0.10174999999999999</v>
      </c>
      <c r="K1627">
        <v>7.4249999999999997E-2</v>
      </c>
      <c r="L1627">
        <v>5.3749999999999999E-2</v>
      </c>
      <c r="M1627">
        <v>6.0999999999999999E-2</v>
      </c>
      <c r="N1627">
        <v>0.14324999999999999</v>
      </c>
      <c r="O1627">
        <v>0.19525000000000001</v>
      </c>
      <c r="T1627">
        <v>2842.3258907459699</v>
      </c>
      <c r="U1627">
        <v>1048.58405196185</v>
      </c>
      <c r="X1627"/>
      <c r="AC1627">
        <v>750.80083243980403</v>
      </c>
      <c r="AL1627">
        <v>2.19637411360568</v>
      </c>
      <c r="AO1627">
        <v>183.568282237478</v>
      </c>
      <c r="AR1627">
        <f>AL1627*1000000/AO1627</f>
        <v>11964.888960306782</v>
      </c>
      <c r="BA1627">
        <v>174.40476190476201</v>
      </c>
      <c r="BD1627">
        <v>297.78321952204601</v>
      </c>
      <c r="BI1627">
        <v>1078.1491087546499</v>
      </c>
      <c r="BJ1627">
        <v>786.01190476190504</v>
      </c>
    </row>
    <row r="1628" spans="1:62" x14ac:dyDescent="0.35">
      <c r="A1628" s="2" t="s">
        <v>121</v>
      </c>
      <c r="B1628" s="31">
        <v>41627</v>
      </c>
      <c r="C1628" s="60"/>
      <c r="D1628" s="60"/>
      <c r="E1628" s="11" t="s">
        <v>743</v>
      </c>
      <c r="X1628"/>
      <c r="AZ1628">
        <v>83</v>
      </c>
    </row>
    <row r="1629" spans="1:62" x14ac:dyDescent="0.35">
      <c r="A1629" s="2" t="s">
        <v>121</v>
      </c>
      <c r="B1629" s="31">
        <v>41628</v>
      </c>
      <c r="C1629" s="60"/>
      <c r="D1629" s="60"/>
      <c r="E1629" s="11" t="s">
        <v>743</v>
      </c>
      <c r="X1629"/>
      <c r="AE1629">
        <v>0.94008525118828501</v>
      </c>
    </row>
    <row r="1630" spans="1:62" x14ac:dyDescent="0.35">
      <c r="A1630" s="2" t="s">
        <v>121</v>
      </c>
      <c r="B1630" s="31">
        <v>41632</v>
      </c>
      <c r="C1630" s="60"/>
      <c r="D1630" s="60"/>
      <c r="E1630" s="11" t="s">
        <v>743</v>
      </c>
      <c r="G1630">
        <v>198.8</v>
      </c>
      <c r="H1630">
        <v>0.1825</v>
      </c>
      <c r="I1630">
        <v>0.17349999999999999</v>
      </c>
      <c r="J1630">
        <v>0.10925</v>
      </c>
      <c r="K1630">
        <v>7.3999999999999996E-2</v>
      </c>
      <c r="L1630">
        <v>5.6750000000000002E-2</v>
      </c>
      <c r="M1630">
        <v>6.3500000000000001E-2</v>
      </c>
      <c r="N1630">
        <v>0.14399999999999999</v>
      </c>
      <c r="O1630">
        <v>0.1905</v>
      </c>
      <c r="X1630"/>
    </row>
    <row r="1631" spans="1:62" x14ac:dyDescent="0.35">
      <c r="A1631" s="2" t="s">
        <v>121</v>
      </c>
      <c r="B1631" s="31">
        <v>41638</v>
      </c>
      <c r="C1631" s="60"/>
      <c r="D1631" s="60"/>
      <c r="E1631" s="11" t="s">
        <v>743</v>
      </c>
      <c r="X1631"/>
      <c r="AZ1631">
        <v>87</v>
      </c>
    </row>
    <row r="1632" spans="1:62" x14ac:dyDescent="0.35">
      <c r="A1632" s="2" t="s">
        <v>121</v>
      </c>
      <c r="B1632" s="31">
        <v>41639</v>
      </c>
      <c r="C1632" s="60"/>
      <c r="D1632" s="60"/>
      <c r="E1632" s="11" t="s">
        <v>743</v>
      </c>
      <c r="G1632">
        <v>243.25</v>
      </c>
      <c r="H1632">
        <v>0.24775</v>
      </c>
      <c r="I1632">
        <v>0.26450000000000001</v>
      </c>
      <c r="J1632">
        <v>0.1585</v>
      </c>
      <c r="K1632">
        <v>8.1500000000000003E-2</v>
      </c>
      <c r="L1632">
        <v>5.8250000000000003E-2</v>
      </c>
      <c r="M1632">
        <v>7.0250000000000007E-2</v>
      </c>
      <c r="N1632">
        <v>0.14649999999999999</v>
      </c>
      <c r="O1632">
        <v>0.189</v>
      </c>
      <c r="X1632"/>
    </row>
    <row r="1633" spans="1:78" x14ac:dyDescent="0.35">
      <c r="A1633" s="2" t="s">
        <v>121</v>
      </c>
      <c r="B1633" s="31">
        <v>41645</v>
      </c>
      <c r="C1633" s="60"/>
      <c r="D1633" s="60"/>
      <c r="E1633" s="11" t="s">
        <v>743</v>
      </c>
      <c r="X1633"/>
      <c r="AE1633">
        <v>0.27416880744065603</v>
      </c>
      <c r="AZ1633">
        <v>90.75</v>
      </c>
    </row>
    <row r="1634" spans="1:78" x14ac:dyDescent="0.35">
      <c r="A1634" s="2" t="s">
        <v>121</v>
      </c>
      <c r="B1634" s="31">
        <v>41646</v>
      </c>
      <c r="C1634" s="60"/>
      <c r="D1634" s="60"/>
      <c r="E1634" s="11" t="s">
        <v>743</v>
      </c>
      <c r="G1634">
        <v>249.15</v>
      </c>
      <c r="H1634">
        <v>0.2495</v>
      </c>
      <c r="I1634">
        <v>0.25974999999999998</v>
      </c>
      <c r="J1634">
        <v>0.17974999999999999</v>
      </c>
      <c r="K1634">
        <v>8.9749999999999996E-2</v>
      </c>
      <c r="L1634">
        <v>6.1499999999999999E-2</v>
      </c>
      <c r="M1634">
        <v>7.0749999999999993E-2</v>
      </c>
      <c r="N1634">
        <v>0.14624999999999999</v>
      </c>
      <c r="O1634">
        <v>0.1885</v>
      </c>
      <c r="X1634"/>
    </row>
    <row r="1635" spans="1:78" x14ac:dyDescent="0.35">
      <c r="A1635" s="2" t="s">
        <v>121</v>
      </c>
      <c r="B1635" s="31">
        <v>41652</v>
      </c>
      <c r="C1635" s="60"/>
      <c r="D1635" s="60"/>
      <c r="E1635" s="11" t="s">
        <v>743</v>
      </c>
      <c r="X1635"/>
      <c r="AZ1635">
        <v>90.75</v>
      </c>
    </row>
    <row r="1636" spans="1:78" x14ac:dyDescent="0.35">
      <c r="A1636" s="2" t="s">
        <v>121</v>
      </c>
      <c r="B1636" s="31">
        <v>41653</v>
      </c>
      <c r="C1636" s="60"/>
      <c r="D1636" s="60"/>
      <c r="E1636" s="11" t="s">
        <v>743</v>
      </c>
      <c r="G1636">
        <v>242.85</v>
      </c>
      <c r="H1636">
        <v>0.21775</v>
      </c>
      <c r="I1636">
        <v>0.24149999999999999</v>
      </c>
      <c r="J1636">
        <v>0.17724999999999999</v>
      </c>
      <c r="K1636">
        <v>9.6750000000000003E-2</v>
      </c>
      <c r="L1636">
        <v>6.6500000000000004E-2</v>
      </c>
      <c r="M1636">
        <v>7.5249999999999997E-2</v>
      </c>
      <c r="N1636">
        <v>0.14824999999999999</v>
      </c>
      <c r="O1636">
        <v>0.191</v>
      </c>
      <c r="X1636"/>
      <c r="AE1636">
        <v>0</v>
      </c>
    </row>
    <row r="1637" spans="1:78" x14ac:dyDescent="0.35">
      <c r="A1637" s="2" t="s">
        <v>121</v>
      </c>
      <c r="B1637" s="31">
        <v>41660</v>
      </c>
      <c r="C1637" s="60"/>
      <c r="D1637" s="60"/>
      <c r="E1637" s="11" t="s">
        <v>743</v>
      </c>
      <c r="G1637">
        <v>238.5</v>
      </c>
      <c r="H1637">
        <v>0.19700000000000001</v>
      </c>
      <c r="I1637">
        <v>0.23300000000000001</v>
      </c>
      <c r="J1637">
        <v>0.17299999999999999</v>
      </c>
      <c r="K1637">
        <v>0.10224999999999999</v>
      </c>
      <c r="L1637">
        <v>7.0749999999999993E-2</v>
      </c>
      <c r="M1637">
        <v>7.8750000000000001E-2</v>
      </c>
      <c r="N1637">
        <v>0.14824999999999999</v>
      </c>
      <c r="O1637">
        <v>0.1895</v>
      </c>
      <c r="X1637"/>
    </row>
    <row r="1638" spans="1:78" x14ac:dyDescent="0.35">
      <c r="A1638" s="2" t="s">
        <v>121</v>
      </c>
      <c r="B1638" s="31">
        <v>41662</v>
      </c>
      <c r="C1638" s="60"/>
      <c r="D1638" s="60"/>
      <c r="E1638" s="11" t="s">
        <v>743</v>
      </c>
      <c r="X1638"/>
      <c r="AE1638">
        <v>0</v>
      </c>
      <c r="AZ1638">
        <v>93</v>
      </c>
    </row>
    <row r="1639" spans="1:78" x14ac:dyDescent="0.35">
      <c r="A1639" s="2" t="s">
        <v>121</v>
      </c>
      <c r="B1639" s="31">
        <v>41664</v>
      </c>
      <c r="C1639" s="60"/>
      <c r="D1639" s="60"/>
      <c r="E1639" s="11" t="s">
        <v>743</v>
      </c>
      <c r="T1639">
        <v>2474.0820469697901</v>
      </c>
      <c r="U1639">
        <v>1159.6031345220499</v>
      </c>
      <c r="X1639" s="12"/>
      <c r="Y1639">
        <v>3.9384780000000008E-2</v>
      </c>
      <c r="AA1639">
        <v>23906.626917524201</v>
      </c>
      <c r="AC1639">
        <v>861.81991500000004</v>
      </c>
      <c r="AO1639">
        <v>0</v>
      </c>
      <c r="AS1639" t="s">
        <v>831</v>
      </c>
      <c r="BD1639">
        <v>297.78321952204601</v>
      </c>
      <c r="BI1639">
        <v>820.25531414114505</v>
      </c>
    </row>
    <row r="1640" spans="1:78" x14ac:dyDescent="0.35">
      <c r="A1640" s="2" t="s">
        <v>121</v>
      </c>
      <c r="B1640" s="31">
        <v>41667</v>
      </c>
      <c r="C1640" s="60"/>
      <c r="D1640" s="60"/>
      <c r="E1640" s="11" t="s">
        <v>743</v>
      </c>
      <c r="G1640">
        <v>237.95</v>
      </c>
      <c r="H1640">
        <v>0.18775</v>
      </c>
      <c r="I1640">
        <v>0.22675000000000001</v>
      </c>
      <c r="J1640">
        <v>0.17150000000000001</v>
      </c>
      <c r="K1640">
        <v>0.10675</v>
      </c>
      <c r="L1640">
        <v>7.7499999999999999E-2</v>
      </c>
      <c r="M1640">
        <v>8.3000000000000004E-2</v>
      </c>
      <c r="N1640">
        <v>0.14924999999999999</v>
      </c>
      <c r="O1640">
        <v>0.18725</v>
      </c>
      <c r="X1640"/>
    </row>
    <row r="1641" spans="1:78" x14ac:dyDescent="0.35">
      <c r="A1641" s="13" t="s">
        <v>121</v>
      </c>
      <c r="E1641" s="11" t="s">
        <v>743</v>
      </c>
      <c r="X1641"/>
      <c r="AS1641" t="s">
        <v>831</v>
      </c>
      <c r="BL1641" s="14">
        <v>239.24199999999996</v>
      </c>
      <c r="BM1641" s="14">
        <v>426.63400000000001</v>
      </c>
      <c r="BN1641" s="14">
        <v>515.0535000000001</v>
      </c>
      <c r="BO1641" s="14">
        <v>632.05149999999992</v>
      </c>
      <c r="BP1641" s="14">
        <v>821.09050000000002</v>
      </c>
      <c r="BQ1641" s="14">
        <v>863.88199999999995</v>
      </c>
      <c r="BR1641" s="14">
        <v>1037.3965000000003</v>
      </c>
      <c r="BS1641" s="14">
        <v>1154.3944999999999</v>
      </c>
      <c r="BT1641" s="14">
        <v>1483.0930000000003</v>
      </c>
      <c r="BU1641" s="14">
        <v>2107.5804999999991</v>
      </c>
      <c r="BV1641" s="14">
        <v>2302.75</v>
      </c>
      <c r="BW1641" s="14">
        <v>2117.7979999999998</v>
      </c>
      <c r="BX1641" s="14">
        <v>2377.9629999999993</v>
      </c>
      <c r="BY1641" s="14">
        <v>2700.148947368421</v>
      </c>
      <c r="BZ1641" s="14">
        <v>2503.5162500000001</v>
      </c>
    </row>
    <row r="1642" spans="1:78" x14ac:dyDescent="0.35">
      <c r="A1642" s="2" t="s">
        <v>118</v>
      </c>
      <c r="B1642" s="31">
        <v>41386</v>
      </c>
      <c r="C1642" s="60"/>
      <c r="D1642" s="60"/>
      <c r="E1642" s="11" t="s">
        <v>743</v>
      </c>
      <c r="X1642"/>
      <c r="AD1642">
        <v>3.9</v>
      </c>
      <c r="AK1642">
        <v>2.1</v>
      </c>
      <c r="AZ1642">
        <v>17.5</v>
      </c>
    </row>
    <row r="1643" spans="1:78" x14ac:dyDescent="0.35">
      <c r="A1643" s="2" t="s">
        <v>118</v>
      </c>
      <c r="B1643" s="31">
        <v>41387</v>
      </c>
      <c r="C1643" s="60"/>
      <c r="D1643" s="60"/>
      <c r="E1643" s="11" t="s">
        <v>743</v>
      </c>
      <c r="G1643">
        <v>374.32499999999999</v>
      </c>
      <c r="H1643">
        <v>0.263625</v>
      </c>
      <c r="I1643">
        <v>0.28249999999999997</v>
      </c>
      <c r="J1643">
        <v>0.26374999999999998</v>
      </c>
      <c r="K1643">
        <v>0.20624999999999999</v>
      </c>
      <c r="L1643">
        <v>0.24249999999999999</v>
      </c>
      <c r="M1643">
        <v>0.24249999999999999</v>
      </c>
      <c r="N1643">
        <v>0.18825</v>
      </c>
      <c r="O1643">
        <v>0.18225</v>
      </c>
      <c r="X1643"/>
    </row>
    <row r="1644" spans="1:78" x14ac:dyDescent="0.35">
      <c r="A1644" s="2" t="s">
        <v>118</v>
      </c>
      <c r="B1644" s="31">
        <v>41394</v>
      </c>
      <c r="C1644" s="60"/>
      <c r="D1644" s="60"/>
      <c r="E1644" s="11" t="s">
        <v>743</v>
      </c>
      <c r="G1644">
        <v>368.25</v>
      </c>
      <c r="H1644">
        <v>0.2495</v>
      </c>
      <c r="I1644">
        <v>0.28175</v>
      </c>
      <c r="J1644">
        <v>0.26300000000000001</v>
      </c>
      <c r="K1644">
        <v>0.20275000000000001</v>
      </c>
      <c r="L1644">
        <v>0.23799999999999999</v>
      </c>
      <c r="M1644">
        <v>0.24049999999999999</v>
      </c>
      <c r="N1644">
        <v>0.185</v>
      </c>
      <c r="O1644">
        <v>0.18074999999999999</v>
      </c>
      <c r="X1644"/>
    </row>
    <row r="1645" spans="1:78" x14ac:dyDescent="0.35">
      <c r="A1645" s="2" t="s">
        <v>118</v>
      </c>
      <c r="B1645" s="31">
        <v>41396</v>
      </c>
      <c r="C1645" s="60"/>
      <c r="D1645" s="60"/>
      <c r="E1645" s="11" t="s">
        <v>743</v>
      </c>
      <c r="X1645"/>
      <c r="AD1645">
        <v>5</v>
      </c>
      <c r="AK1645">
        <v>3.85</v>
      </c>
      <c r="AZ1645">
        <v>22.25</v>
      </c>
    </row>
    <row r="1646" spans="1:78" x14ac:dyDescent="0.35">
      <c r="A1646" s="2" t="s">
        <v>118</v>
      </c>
      <c r="B1646" s="31">
        <v>41397</v>
      </c>
      <c r="C1646" s="60"/>
      <c r="D1646" s="60"/>
      <c r="E1646" s="11" t="s">
        <v>743</v>
      </c>
      <c r="X1646"/>
      <c r="AE1646">
        <v>0.20034810498982</v>
      </c>
    </row>
    <row r="1647" spans="1:78" x14ac:dyDescent="0.35">
      <c r="A1647" s="2" t="s">
        <v>118</v>
      </c>
      <c r="B1647" s="31">
        <v>41408</v>
      </c>
      <c r="C1647" s="60"/>
      <c r="D1647" s="60"/>
      <c r="E1647" s="11" t="s">
        <v>743</v>
      </c>
      <c r="G1647">
        <v>359</v>
      </c>
      <c r="H1647">
        <v>0.23200000000000001</v>
      </c>
      <c r="I1647">
        <v>0.27424999999999999</v>
      </c>
      <c r="J1647">
        <v>0.25674999999999998</v>
      </c>
      <c r="K1647">
        <v>0.19850000000000001</v>
      </c>
      <c r="L1647">
        <v>0.23350000000000001</v>
      </c>
      <c r="M1647">
        <v>0.23275000000000001</v>
      </c>
      <c r="N1647">
        <v>0.183</v>
      </c>
      <c r="O1647">
        <v>0.18425</v>
      </c>
      <c r="X1647"/>
      <c r="AE1647">
        <v>0.43562341935058402</v>
      </c>
    </row>
    <row r="1648" spans="1:78" x14ac:dyDescent="0.35">
      <c r="A1648" s="2" t="s">
        <v>118</v>
      </c>
      <c r="B1648" s="31">
        <v>41410</v>
      </c>
      <c r="C1648" s="60"/>
      <c r="D1648" s="60"/>
      <c r="E1648" s="11" t="s">
        <v>743</v>
      </c>
      <c r="X1648"/>
      <c r="AD1648">
        <v>6.35</v>
      </c>
      <c r="AK1648">
        <v>5.05</v>
      </c>
      <c r="AZ1648">
        <v>24.25</v>
      </c>
    </row>
    <row r="1649" spans="1:62" x14ac:dyDescent="0.35">
      <c r="A1649" s="2" t="s">
        <v>118</v>
      </c>
      <c r="B1649" s="31">
        <v>41423</v>
      </c>
      <c r="C1649" s="60"/>
      <c r="D1649" s="60"/>
      <c r="E1649" s="11" t="s">
        <v>743</v>
      </c>
      <c r="G1649">
        <v>349.32499999999999</v>
      </c>
      <c r="H1649">
        <v>0.22612499999999999</v>
      </c>
      <c r="I1649">
        <v>0.26500000000000001</v>
      </c>
      <c r="J1649">
        <v>0.25124999999999997</v>
      </c>
      <c r="K1649">
        <v>0.19</v>
      </c>
      <c r="L1649">
        <v>0.23</v>
      </c>
      <c r="M1649">
        <v>0.22850000000000001</v>
      </c>
      <c r="N1649">
        <v>0.17849999999999999</v>
      </c>
      <c r="O1649">
        <v>0.17724999999999999</v>
      </c>
      <c r="X1649"/>
      <c r="AD1649">
        <v>7.2</v>
      </c>
      <c r="AK1649">
        <v>6.15</v>
      </c>
    </row>
    <row r="1650" spans="1:62" x14ac:dyDescent="0.35">
      <c r="A1650" s="2" t="s">
        <v>118</v>
      </c>
      <c r="B1650" s="31">
        <v>41425</v>
      </c>
      <c r="C1650" s="60"/>
      <c r="D1650" s="60"/>
      <c r="E1650" s="11" t="s">
        <v>743</v>
      </c>
      <c r="X1650"/>
      <c r="AE1650">
        <v>0.71376127790974697</v>
      </c>
      <c r="AZ1650">
        <v>24.5</v>
      </c>
    </row>
    <row r="1651" spans="1:62" x14ac:dyDescent="0.35">
      <c r="A1651" s="2" t="s">
        <v>118</v>
      </c>
      <c r="B1651" s="31">
        <v>41436</v>
      </c>
      <c r="C1651" s="60"/>
      <c r="D1651" s="60"/>
      <c r="E1651" s="11" t="s">
        <v>743</v>
      </c>
      <c r="G1651">
        <v>341.67500000000001</v>
      </c>
      <c r="H1651">
        <v>0.21812500000000001</v>
      </c>
      <c r="I1651">
        <v>0.26</v>
      </c>
      <c r="J1651">
        <v>0.24575</v>
      </c>
      <c r="K1651">
        <v>0.183</v>
      </c>
      <c r="L1651">
        <v>0.22550000000000001</v>
      </c>
      <c r="M1651">
        <v>0.22475000000000001</v>
      </c>
      <c r="N1651">
        <v>0.17524999999999999</v>
      </c>
      <c r="O1651">
        <v>0.17599999999999999</v>
      </c>
      <c r="X1651"/>
    </row>
    <row r="1652" spans="1:62" x14ac:dyDescent="0.35">
      <c r="A1652" s="2" t="s">
        <v>118</v>
      </c>
      <c r="B1652" s="31">
        <v>41438</v>
      </c>
      <c r="C1652" s="60"/>
      <c r="D1652" s="60"/>
      <c r="E1652" s="11" t="s">
        <v>743</v>
      </c>
      <c r="X1652"/>
      <c r="AD1652">
        <v>8.15</v>
      </c>
      <c r="AE1652">
        <v>0.76449582783405201</v>
      </c>
      <c r="AK1652">
        <v>7.1</v>
      </c>
      <c r="AZ1652">
        <v>25.25</v>
      </c>
    </row>
    <row r="1653" spans="1:62" x14ac:dyDescent="0.35">
      <c r="A1653" s="2" t="s">
        <v>118</v>
      </c>
      <c r="B1653" s="31">
        <v>41450</v>
      </c>
      <c r="C1653" s="60"/>
      <c r="D1653" s="60"/>
      <c r="E1653" s="11" t="s">
        <v>743</v>
      </c>
      <c r="G1653">
        <v>420.35</v>
      </c>
      <c r="H1653">
        <v>0.25924999999999998</v>
      </c>
      <c r="I1653">
        <v>0.28425</v>
      </c>
      <c r="J1653">
        <v>0.27474999999999999</v>
      </c>
      <c r="K1653">
        <v>0.25824999999999998</v>
      </c>
      <c r="L1653">
        <v>0.28875000000000001</v>
      </c>
      <c r="M1653">
        <v>0.29649999999999999</v>
      </c>
      <c r="N1653">
        <v>0.23050000000000001</v>
      </c>
      <c r="O1653">
        <v>0.20949999999999999</v>
      </c>
      <c r="X1653"/>
      <c r="AD1653">
        <v>8.6999999999999993</v>
      </c>
      <c r="AE1653">
        <v>0.92240056879783205</v>
      </c>
      <c r="AK1653">
        <v>7.45</v>
      </c>
    </row>
    <row r="1654" spans="1:62" x14ac:dyDescent="0.35">
      <c r="A1654" s="2" t="s">
        <v>118</v>
      </c>
      <c r="B1654" s="31">
        <v>41457</v>
      </c>
      <c r="C1654" s="60"/>
      <c r="D1654" s="60"/>
      <c r="E1654" s="11" t="s">
        <v>743</v>
      </c>
      <c r="X1654"/>
      <c r="AZ1654">
        <v>26.5</v>
      </c>
    </row>
    <row r="1655" spans="1:62" x14ac:dyDescent="0.35">
      <c r="A1655" s="2" t="s">
        <v>118</v>
      </c>
      <c r="B1655" s="31">
        <v>41459</v>
      </c>
      <c r="C1655" s="60"/>
      <c r="D1655" s="60"/>
      <c r="E1655" s="11" t="s">
        <v>743</v>
      </c>
      <c r="T1655">
        <v>226.897023809524</v>
      </c>
      <c r="U1655">
        <v>0</v>
      </c>
      <c r="X1655"/>
      <c r="AC1655">
        <v>0</v>
      </c>
      <c r="AL1655">
        <v>2.387222941717289</v>
      </c>
      <c r="AO1655">
        <v>136.44411816604801</v>
      </c>
      <c r="AR1655">
        <f>AL1655*1000000/AO1655</f>
        <v>17495.975449906291</v>
      </c>
      <c r="BA1655">
        <v>157.73809523809501</v>
      </c>
      <c r="BD1655">
        <v>0</v>
      </c>
      <c r="BI1655">
        <v>87.534178137118005</v>
      </c>
      <c r="BJ1655">
        <v>1367.61904761905</v>
      </c>
    </row>
    <row r="1656" spans="1:62" x14ac:dyDescent="0.35">
      <c r="A1656" s="2" t="s">
        <v>118</v>
      </c>
      <c r="B1656" s="31">
        <v>41465</v>
      </c>
      <c r="C1656" s="60"/>
      <c r="D1656" s="60"/>
      <c r="E1656" s="11" t="s">
        <v>743</v>
      </c>
      <c r="X1656"/>
      <c r="AD1656">
        <v>9.15</v>
      </c>
      <c r="AK1656">
        <v>8.1</v>
      </c>
      <c r="AZ1656">
        <v>27.25</v>
      </c>
    </row>
    <row r="1657" spans="1:62" x14ac:dyDescent="0.35">
      <c r="A1657" s="2" t="s">
        <v>118</v>
      </c>
      <c r="B1657" s="31">
        <v>41466</v>
      </c>
      <c r="C1657" s="60"/>
      <c r="D1657" s="60"/>
      <c r="E1657" s="11" t="s">
        <v>743</v>
      </c>
      <c r="G1657">
        <v>405.75</v>
      </c>
      <c r="H1657">
        <v>0.23874999999999999</v>
      </c>
      <c r="I1657">
        <v>0.27524999999999999</v>
      </c>
      <c r="J1657">
        <v>0.26774999999999999</v>
      </c>
      <c r="K1657">
        <v>0.23724999999999999</v>
      </c>
      <c r="L1657">
        <v>0.27474999999999999</v>
      </c>
      <c r="M1657">
        <v>0.28449999999999998</v>
      </c>
      <c r="N1657">
        <v>0.22950000000000001</v>
      </c>
      <c r="O1657">
        <v>0.221</v>
      </c>
      <c r="X1657"/>
      <c r="AE1657">
        <v>0.95509358282104195</v>
      </c>
    </row>
    <row r="1658" spans="1:62" x14ac:dyDescent="0.35">
      <c r="A1658" s="2" t="s">
        <v>118</v>
      </c>
      <c r="B1658" s="31">
        <v>41481</v>
      </c>
      <c r="C1658" s="60"/>
      <c r="D1658" s="60"/>
      <c r="E1658" s="11" t="s">
        <v>743</v>
      </c>
      <c r="X1658"/>
      <c r="AZ1658">
        <v>30</v>
      </c>
    </row>
    <row r="1659" spans="1:62" x14ac:dyDescent="0.35">
      <c r="A1659" s="2" t="s">
        <v>118</v>
      </c>
      <c r="B1659" s="31">
        <v>41484</v>
      </c>
      <c r="C1659" s="60"/>
      <c r="D1659" s="60"/>
      <c r="E1659" s="11" t="s">
        <v>743</v>
      </c>
      <c r="X1659"/>
      <c r="AD1659">
        <v>10</v>
      </c>
      <c r="AE1659">
        <v>0.97341501800613905</v>
      </c>
      <c r="AK1659">
        <v>8.75</v>
      </c>
    </row>
    <row r="1660" spans="1:62" x14ac:dyDescent="0.35">
      <c r="A1660" s="2" t="s">
        <v>118</v>
      </c>
      <c r="B1660" s="31">
        <v>41485</v>
      </c>
      <c r="C1660" s="60"/>
      <c r="D1660" s="60"/>
      <c r="E1660" s="11" t="s">
        <v>743</v>
      </c>
      <c r="G1660">
        <v>393.02499999999998</v>
      </c>
      <c r="H1660">
        <v>0.236375</v>
      </c>
      <c r="I1660">
        <v>0.27100000000000002</v>
      </c>
      <c r="J1660">
        <v>0.26100000000000001</v>
      </c>
      <c r="K1660">
        <v>0.21925</v>
      </c>
      <c r="L1660">
        <v>0.26174999999999998</v>
      </c>
      <c r="M1660">
        <v>0.26974999999999999</v>
      </c>
      <c r="N1660">
        <v>0.22275</v>
      </c>
      <c r="O1660">
        <v>0.22325</v>
      </c>
      <c r="X1660"/>
    </row>
    <row r="1661" spans="1:62" x14ac:dyDescent="0.35">
      <c r="A1661" s="2" t="s">
        <v>118</v>
      </c>
      <c r="B1661" s="31">
        <v>41495</v>
      </c>
      <c r="C1661" s="60"/>
      <c r="D1661" s="60"/>
      <c r="E1661" s="11" t="s">
        <v>743</v>
      </c>
      <c r="X1661"/>
      <c r="AZ1661">
        <v>31</v>
      </c>
    </row>
    <row r="1662" spans="1:62" x14ac:dyDescent="0.35">
      <c r="A1662" s="2" t="s">
        <v>118</v>
      </c>
      <c r="B1662" s="31">
        <v>41500</v>
      </c>
      <c r="C1662" s="60"/>
      <c r="D1662" s="60"/>
      <c r="E1662" s="11" t="s">
        <v>743</v>
      </c>
      <c r="X1662"/>
      <c r="AD1662">
        <v>10.75</v>
      </c>
      <c r="AK1662">
        <v>9.6999999999999993</v>
      </c>
    </row>
    <row r="1663" spans="1:62" x14ac:dyDescent="0.35">
      <c r="A1663" s="2" t="s">
        <v>118</v>
      </c>
      <c r="B1663" s="31">
        <v>41515</v>
      </c>
      <c r="C1663" s="60"/>
      <c r="D1663" s="60"/>
      <c r="E1663" s="11" t="s">
        <v>743</v>
      </c>
      <c r="G1663">
        <v>360.55</v>
      </c>
      <c r="H1663">
        <v>0.19925000000000001</v>
      </c>
      <c r="I1663">
        <v>0.248</v>
      </c>
      <c r="J1663">
        <v>0.24875</v>
      </c>
      <c r="K1663">
        <v>0.19125</v>
      </c>
      <c r="L1663">
        <v>0.23824999999999999</v>
      </c>
      <c r="M1663">
        <v>0.252</v>
      </c>
      <c r="N1663">
        <v>0.20624999999999999</v>
      </c>
      <c r="O1663">
        <v>0.219</v>
      </c>
      <c r="X1663"/>
    </row>
    <row r="1664" spans="1:62" x14ac:dyDescent="0.35">
      <c r="A1664" s="2" t="s">
        <v>118</v>
      </c>
      <c r="B1664" s="31">
        <v>41516</v>
      </c>
      <c r="C1664" s="60"/>
      <c r="D1664" s="60"/>
      <c r="E1664" s="11" t="s">
        <v>743</v>
      </c>
      <c r="X1664"/>
      <c r="AD1664">
        <v>11.75</v>
      </c>
      <c r="AE1664">
        <v>0.94213357872731796</v>
      </c>
      <c r="AK1664">
        <v>10.55</v>
      </c>
    </row>
    <row r="1665" spans="1:62" x14ac:dyDescent="0.35">
      <c r="A1665" s="2" t="s">
        <v>118</v>
      </c>
      <c r="B1665" s="31">
        <v>41520</v>
      </c>
      <c r="C1665" s="60"/>
      <c r="D1665" s="60"/>
      <c r="E1665" s="11" t="s">
        <v>743</v>
      </c>
      <c r="T1665">
        <v>624.357142857143</v>
      </c>
      <c r="U1665">
        <v>0</v>
      </c>
      <c r="X1665"/>
      <c r="AC1665">
        <v>0</v>
      </c>
      <c r="AL1665">
        <v>6.2677068354927918</v>
      </c>
      <c r="AO1665">
        <v>278.170481554086</v>
      </c>
      <c r="AR1665">
        <f>AL1665*1000000/AO1665</f>
        <v>22531.890517197568</v>
      </c>
      <c r="BA1665">
        <v>170.23809523809501</v>
      </c>
      <c r="BD1665">
        <v>0</v>
      </c>
      <c r="BI1665">
        <v>254.253211849108</v>
      </c>
      <c r="BJ1665">
        <v>1257.67857142857</v>
      </c>
    </row>
    <row r="1666" spans="1:62" x14ac:dyDescent="0.35">
      <c r="A1666" s="2" t="s">
        <v>118</v>
      </c>
      <c r="B1666" s="31">
        <v>41526</v>
      </c>
      <c r="C1666" s="60"/>
      <c r="D1666" s="60"/>
      <c r="E1666" s="11" t="s">
        <v>743</v>
      </c>
      <c r="X1666"/>
      <c r="AD1666">
        <v>12.15</v>
      </c>
      <c r="AK1666">
        <v>11.1</v>
      </c>
    </row>
    <row r="1667" spans="1:62" x14ac:dyDescent="0.35">
      <c r="A1667" s="2" t="s">
        <v>118</v>
      </c>
      <c r="B1667" s="31">
        <v>41527</v>
      </c>
      <c r="C1667" s="60"/>
      <c r="D1667" s="60"/>
      <c r="E1667" s="11" t="s">
        <v>743</v>
      </c>
      <c r="X1667"/>
      <c r="AE1667">
        <v>0.98686350261228095</v>
      </c>
    </row>
    <row r="1668" spans="1:62" x14ac:dyDescent="0.35">
      <c r="A1668" s="2" t="s">
        <v>118</v>
      </c>
      <c r="B1668" s="31">
        <v>41530</v>
      </c>
      <c r="C1668" s="60"/>
      <c r="D1668" s="60"/>
      <c r="E1668" s="11" t="s">
        <v>743</v>
      </c>
      <c r="X1668"/>
      <c r="AZ1668">
        <v>32</v>
      </c>
    </row>
    <row r="1669" spans="1:62" x14ac:dyDescent="0.35">
      <c r="A1669" s="2" t="s">
        <v>118</v>
      </c>
      <c r="B1669" s="31">
        <v>41533</v>
      </c>
      <c r="C1669" s="60"/>
      <c r="D1669" s="60"/>
      <c r="E1669" s="11" t="s">
        <v>743</v>
      </c>
      <c r="G1669">
        <v>322.25</v>
      </c>
      <c r="H1669">
        <v>0.16950000000000001</v>
      </c>
      <c r="I1669">
        <v>0.2135</v>
      </c>
      <c r="J1669">
        <v>0.2155</v>
      </c>
      <c r="K1669">
        <v>0.16025</v>
      </c>
      <c r="L1669">
        <v>0.21675</v>
      </c>
      <c r="M1669">
        <v>0.23499999999999999</v>
      </c>
      <c r="N1669">
        <v>0.192</v>
      </c>
      <c r="O1669">
        <v>0.20874999999999999</v>
      </c>
      <c r="X1669"/>
    </row>
    <row r="1670" spans="1:62" x14ac:dyDescent="0.35">
      <c r="A1670" s="2" t="s">
        <v>118</v>
      </c>
      <c r="B1670" s="31">
        <v>41542</v>
      </c>
      <c r="C1670" s="60"/>
      <c r="D1670" s="60"/>
      <c r="E1670" s="11" t="s">
        <v>743</v>
      </c>
      <c r="G1670">
        <v>318.42500000000001</v>
      </c>
      <c r="H1670">
        <v>0.21087500000000001</v>
      </c>
      <c r="I1670">
        <v>0.20799999999999999</v>
      </c>
      <c r="J1670">
        <v>0.20499999999999999</v>
      </c>
      <c r="K1670">
        <v>0.14774999999999999</v>
      </c>
      <c r="L1670">
        <v>0.20774999999999999</v>
      </c>
      <c r="M1670">
        <v>0.22450000000000001</v>
      </c>
      <c r="N1670">
        <v>0.18375</v>
      </c>
      <c r="O1670">
        <v>0.20449999999999999</v>
      </c>
      <c r="X1670"/>
    </row>
    <row r="1671" spans="1:62" x14ac:dyDescent="0.35">
      <c r="A1671" s="2" t="s">
        <v>118</v>
      </c>
      <c r="B1671" s="31">
        <v>41544</v>
      </c>
      <c r="C1671" s="60"/>
      <c r="D1671" s="60"/>
      <c r="E1671" s="11" t="s">
        <v>743</v>
      </c>
      <c r="X1671"/>
      <c r="AD1671">
        <v>13.25</v>
      </c>
      <c r="AK1671">
        <v>12.15</v>
      </c>
    </row>
    <row r="1672" spans="1:62" x14ac:dyDescent="0.35">
      <c r="A1672" s="2" t="s">
        <v>118</v>
      </c>
      <c r="B1672" s="31">
        <v>41548</v>
      </c>
      <c r="C1672" s="60"/>
      <c r="D1672" s="60"/>
      <c r="E1672" s="11" t="s">
        <v>743</v>
      </c>
      <c r="G1672">
        <v>305.39999999999998</v>
      </c>
      <c r="H1672">
        <v>0.17</v>
      </c>
      <c r="I1672">
        <v>0.20674999999999999</v>
      </c>
      <c r="J1672">
        <v>0.19775000000000001</v>
      </c>
      <c r="K1672">
        <v>0.14174999999999999</v>
      </c>
      <c r="L1672">
        <v>0.20300000000000001</v>
      </c>
      <c r="M1672">
        <v>0.223</v>
      </c>
      <c r="N1672">
        <v>0.183</v>
      </c>
      <c r="O1672">
        <v>0.20175000000000001</v>
      </c>
      <c r="X1672"/>
    </row>
    <row r="1673" spans="1:62" x14ac:dyDescent="0.35">
      <c r="A1673" s="2" t="s">
        <v>118</v>
      </c>
      <c r="B1673" s="31">
        <v>41555</v>
      </c>
      <c r="C1673" s="60"/>
      <c r="D1673" s="60"/>
      <c r="E1673" s="11" t="s">
        <v>743</v>
      </c>
      <c r="G1673">
        <v>283.64999999999998</v>
      </c>
      <c r="H1673">
        <v>0.152</v>
      </c>
      <c r="I1673">
        <v>0.19025</v>
      </c>
      <c r="J1673">
        <v>0.17474999999999999</v>
      </c>
      <c r="K1673">
        <v>0.12375</v>
      </c>
      <c r="L1673">
        <v>0.19175</v>
      </c>
      <c r="M1673">
        <v>0.21249999999999999</v>
      </c>
      <c r="N1673">
        <v>0.17674999999999999</v>
      </c>
      <c r="O1673">
        <v>0.19650000000000001</v>
      </c>
      <c r="X1673"/>
    </row>
    <row r="1674" spans="1:62" x14ac:dyDescent="0.35">
      <c r="A1674" s="2" t="s">
        <v>118</v>
      </c>
      <c r="B1674" s="31">
        <v>41558</v>
      </c>
      <c r="C1674" s="60"/>
      <c r="D1674" s="60"/>
      <c r="E1674" s="11" t="s">
        <v>743</v>
      </c>
      <c r="X1674"/>
      <c r="AD1674">
        <v>14.35</v>
      </c>
      <c r="AK1674">
        <v>13.2</v>
      </c>
      <c r="AZ1674">
        <v>37.25</v>
      </c>
    </row>
    <row r="1675" spans="1:62" x14ac:dyDescent="0.35">
      <c r="A1675" s="2" t="s">
        <v>118</v>
      </c>
      <c r="B1675" s="31">
        <v>41562</v>
      </c>
      <c r="C1675" s="60"/>
      <c r="D1675" s="60"/>
      <c r="E1675" s="11" t="s">
        <v>743</v>
      </c>
      <c r="G1675">
        <v>270.75</v>
      </c>
      <c r="H1675">
        <v>0.13950000000000001</v>
      </c>
      <c r="I1675">
        <v>0.18049999999999999</v>
      </c>
      <c r="J1675">
        <v>0.16275000000000001</v>
      </c>
      <c r="K1675">
        <v>0.113</v>
      </c>
      <c r="L1675">
        <v>0.1855</v>
      </c>
      <c r="M1675">
        <v>0.20699999999999999</v>
      </c>
      <c r="N1675">
        <v>0.17150000000000001</v>
      </c>
      <c r="O1675">
        <v>0.19400000000000001</v>
      </c>
      <c r="X1675"/>
    </row>
    <row r="1676" spans="1:62" x14ac:dyDescent="0.35">
      <c r="A1676" s="2" t="s">
        <v>118</v>
      </c>
      <c r="B1676" s="31">
        <v>41563</v>
      </c>
      <c r="C1676" s="60"/>
      <c r="D1676" s="60"/>
      <c r="E1676" s="11" t="s">
        <v>743</v>
      </c>
      <c r="X1676"/>
      <c r="AE1676">
        <v>0.97410706721021501</v>
      </c>
    </row>
    <row r="1677" spans="1:62" x14ac:dyDescent="0.35">
      <c r="A1677" s="2" t="s">
        <v>118</v>
      </c>
      <c r="B1677" s="31">
        <v>41569</v>
      </c>
      <c r="C1677" s="60"/>
      <c r="D1677" s="60"/>
      <c r="E1677" s="11" t="s">
        <v>743</v>
      </c>
      <c r="G1677">
        <v>241.25</v>
      </c>
      <c r="H1677">
        <v>0.111</v>
      </c>
      <c r="I1677">
        <v>0.15975</v>
      </c>
      <c r="J1677">
        <v>0.13600000000000001</v>
      </c>
      <c r="K1677">
        <v>8.9249999999999996E-2</v>
      </c>
      <c r="L1677">
        <v>0.16350000000000001</v>
      </c>
      <c r="M1677">
        <v>0.19175</v>
      </c>
      <c r="N1677">
        <v>0.16625000000000001</v>
      </c>
      <c r="O1677">
        <v>0.18875</v>
      </c>
      <c r="T1677">
        <v>1362.8234278234299</v>
      </c>
      <c r="U1677">
        <v>0</v>
      </c>
      <c r="X1677"/>
      <c r="AC1677">
        <v>0</v>
      </c>
      <c r="AL1677">
        <v>7.7770623965616901</v>
      </c>
      <c r="AO1677">
        <v>380.587227265114</v>
      </c>
      <c r="AR1677">
        <f>AL1677*1000000/AO1677</f>
        <v>20434.375721033462</v>
      </c>
      <c r="BA1677">
        <v>160.71428571428601</v>
      </c>
      <c r="BD1677">
        <v>0</v>
      </c>
      <c r="BI1677">
        <v>774.78903753974203</v>
      </c>
      <c r="BJ1677">
        <v>801.66666666666697</v>
      </c>
    </row>
    <row r="1678" spans="1:62" x14ac:dyDescent="0.35">
      <c r="A1678" s="2" t="s">
        <v>118</v>
      </c>
      <c r="B1678" s="31">
        <v>41570</v>
      </c>
      <c r="C1678" s="60"/>
      <c r="D1678" s="60"/>
      <c r="E1678" s="11" t="s">
        <v>743</v>
      </c>
      <c r="X1678"/>
      <c r="AD1678">
        <v>14.4</v>
      </c>
      <c r="AK1678">
        <v>13.6</v>
      </c>
    </row>
    <row r="1679" spans="1:62" x14ac:dyDescent="0.35">
      <c r="A1679" s="2" t="s">
        <v>118</v>
      </c>
      <c r="B1679" s="31">
        <v>41576</v>
      </c>
      <c r="C1679" s="60"/>
      <c r="D1679" s="60"/>
      <c r="E1679" s="11" t="s">
        <v>743</v>
      </c>
      <c r="G1679">
        <v>221</v>
      </c>
      <c r="H1679">
        <v>9.8250000000000004E-2</v>
      </c>
      <c r="I1679">
        <v>0.14774999999999999</v>
      </c>
      <c r="J1679">
        <v>0.12175</v>
      </c>
      <c r="K1679">
        <v>7.7499999999999999E-2</v>
      </c>
      <c r="L1679">
        <v>0.14524999999999999</v>
      </c>
      <c r="M1679">
        <v>0.17549999999999999</v>
      </c>
      <c r="N1679">
        <v>0.15775</v>
      </c>
      <c r="O1679">
        <v>0.18124999999999999</v>
      </c>
      <c r="X1679"/>
      <c r="AD1679">
        <v>14.4</v>
      </c>
      <c r="AK1679">
        <v>14.4</v>
      </c>
      <c r="AZ1679">
        <v>43.5</v>
      </c>
    </row>
    <row r="1680" spans="1:62" x14ac:dyDescent="0.35">
      <c r="A1680" s="2" t="s">
        <v>118</v>
      </c>
      <c r="B1680" s="31">
        <v>41582</v>
      </c>
      <c r="C1680" s="60"/>
      <c r="D1680" s="60"/>
      <c r="E1680" s="11" t="s">
        <v>743</v>
      </c>
      <c r="T1680">
        <v>1620.5776179914001</v>
      </c>
      <c r="U1680">
        <v>108.037587496201</v>
      </c>
      <c r="X1680"/>
      <c r="AC1680">
        <v>0</v>
      </c>
      <c r="AL1680">
        <v>6.2177981873402501</v>
      </c>
      <c r="AO1680">
        <v>337.72940464559701</v>
      </c>
      <c r="AR1680">
        <f>AL1680*1000000/AO1680</f>
        <v>18410.591739457861</v>
      </c>
      <c r="AZ1680">
        <v>53.5</v>
      </c>
      <c r="BA1680">
        <v>147.02380952381</v>
      </c>
      <c r="BD1680">
        <v>108.037587496201</v>
      </c>
      <c r="BI1680">
        <v>968.93367032483002</v>
      </c>
      <c r="BJ1680">
        <v>657.55952380952397</v>
      </c>
    </row>
    <row r="1681" spans="1:62" x14ac:dyDescent="0.35">
      <c r="A1681" s="2" t="s">
        <v>118</v>
      </c>
      <c r="B1681" s="31">
        <v>41583</v>
      </c>
      <c r="C1681" s="60"/>
      <c r="D1681" s="60"/>
      <c r="E1681" s="11" t="s">
        <v>743</v>
      </c>
      <c r="G1681">
        <v>205.95</v>
      </c>
      <c r="H1681">
        <v>8.9749999999999996E-2</v>
      </c>
      <c r="I1681">
        <v>0.14099999999999999</v>
      </c>
      <c r="J1681">
        <v>0.11525000000000001</v>
      </c>
      <c r="K1681">
        <v>6.9500000000000006E-2</v>
      </c>
      <c r="L1681">
        <v>0.12875</v>
      </c>
      <c r="M1681">
        <v>0.16</v>
      </c>
      <c r="N1681">
        <v>0.14974999999999999</v>
      </c>
      <c r="O1681">
        <v>0.17574999999999999</v>
      </c>
      <c r="X1681"/>
    </row>
    <row r="1682" spans="1:62" x14ac:dyDescent="0.35">
      <c r="A1682" s="2" t="s">
        <v>118</v>
      </c>
      <c r="B1682" s="31">
        <v>41586</v>
      </c>
      <c r="C1682" s="60"/>
      <c r="D1682" s="60"/>
      <c r="E1682" s="11" t="s">
        <v>743</v>
      </c>
      <c r="X1682"/>
      <c r="AE1682">
        <v>0.96851917268705801</v>
      </c>
      <c r="AZ1682">
        <v>59.25</v>
      </c>
    </row>
    <row r="1683" spans="1:62" x14ac:dyDescent="0.35">
      <c r="A1683" s="2" t="s">
        <v>118</v>
      </c>
      <c r="B1683" s="31">
        <v>41590</v>
      </c>
      <c r="C1683" s="60"/>
      <c r="D1683" s="60"/>
      <c r="E1683" s="11" t="s">
        <v>743</v>
      </c>
      <c r="G1683">
        <v>194.85</v>
      </c>
      <c r="H1683">
        <v>8.3500000000000005E-2</v>
      </c>
      <c r="I1683">
        <v>0.13550000000000001</v>
      </c>
      <c r="J1683">
        <v>0.11025</v>
      </c>
      <c r="K1683">
        <v>6.6250000000000003E-2</v>
      </c>
      <c r="L1683">
        <v>0.11774999999999999</v>
      </c>
      <c r="M1683">
        <v>0.14749999999999999</v>
      </c>
      <c r="N1683">
        <v>0.14299999999999999</v>
      </c>
      <c r="O1683">
        <v>0.17050000000000001</v>
      </c>
      <c r="X1683"/>
    </row>
    <row r="1684" spans="1:62" x14ac:dyDescent="0.35">
      <c r="A1684" s="2" t="s">
        <v>118</v>
      </c>
      <c r="B1684" s="31">
        <v>41596</v>
      </c>
      <c r="C1684" s="60"/>
      <c r="D1684" s="60"/>
      <c r="E1684" s="11" t="s">
        <v>743</v>
      </c>
      <c r="T1684">
        <v>1948.06739988236</v>
      </c>
      <c r="U1684">
        <v>271.14874703958702</v>
      </c>
      <c r="X1684"/>
      <c r="AC1684">
        <v>13.9802400139942</v>
      </c>
      <c r="AL1684">
        <v>5.3198033883655</v>
      </c>
      <c r="AO1684">
        <v>316.34622536928202</v>
      </c>
      <c r="AR1684">
        <f>AL1684*1000000/AO1684</f>
        <v>16816.395966651751</v>
      </c>
      <c r="BA1684">
        <v>138.69047619047601</v>
      </c>
      <c r="BD1684">
        <v>257.16850702559202</v>
      </c>
      <c r="BI1684">
        <v>1078.18005071273</v>
      </c>
      <c r="BJ1684">
        <v>738.392857142857</v>
      </c>
    </row>
    <row r="1685" spans="1:62" x14ac:dyDescent="0.35">
      <c r="A1685" s="2" t="s">
        <v>118</v>
      </c>
      <c r="B1685" s="31">
        <v>41596</v>
      </c>
      <c r="C1685" s="60"/>
      <c r="D1685" s="60"/>
      <c r="E1685" s="11" t="s">
        <v>743</v>
      </c>
      <c r="X1685"/>
      <c r="AE1685">
        <v>0.96417049165882895</v>
      </c>
    </row>
    <row r="1686" spans="1:62" x14ac:dyDescent="0.35">
      <c r="A1686" s="2" t="s">
        <v>118</v>
      </c>
      <c r="B1686" s="31">
        <v>41597</v>
      </c>
      <c r="C1686" s="60"/>
      <c r="D1686" s="60"/>
      <c r="E1686" s="11" t="s">
        <v>743</v>
      </c>
      <c r="G1686">
        <v>186.35</v>
      </c>
      <c r="H1686">
        <v>8.7499999999999994E-2</v>
      </c>
      <c r="I1686">
        <v>0.13250000000000001</v>
      </c>
      <c r="J1686">
        <v>0.10775</v>
      </c>
      <c r="K1686">
        <v>6.3750000000000001E-2</v>
      </c>
      <c r="L1686">
        <v>0.10825</v>
      </c>
      <c r="M1686">
        <v>0.13700000000000001</v>
      </c>
      <c r="N1686">
        <v>0.13350000000000001</v>
      </c>
      <c r="O1686">
        <v>0.1615</v>
      </c>
      <c r="X1686"/>
    </row>
    <row r="1687" spans="1:62" x14ac:dyDescent="0.35">
      <c r="A1687" s="2" t="s">
        <v>118</v>
      </c>
      <c r="B1687" s="31">
        <v>41599</v>
      </c>
      <c r="C1687" s="60"/>
      <c r="D1687" s="60"/>
      <c r="E1687" s="11" t="s">
        <v>743</v>
      </c>
      <c r="X1687"/>
      <c r="AZ1687">
        <v>70.424999999999997</v>
      </c>
    </row>
    <row r="1688" spans="1:62" x14ac:dyDescent="0.35">
      <c r="A1688" s="2" t="s">
        <v>118</v>
      </c>
      <c r="B1688" s="31">
        <v>41604</v>
      </c>
      <c r="C1688" s="60"/>
      <c r="D1688" s="60"/>
      <c r="E1688" s="11" t="s">
        <v>743</v>
      </c>
      <c r="G1688">
        <v>180.1</v>
      </c>
      <c r="H1688">
        <v>8.1750000000000003E-2</v>
      </c>
      <c r="I1688">
        <v>0.13100000000000001</v>
      </c>
      <c r="J1688">
        <v>0.1065</v>
      </c>
      <c r="K1688">
        <v>6.1499999999999999E-2</v>
      </c>
      <c r="L1688">
        <v>0.10174999999999999</v>
      </c>
      <c r="M1688">
        <v>0.13</v>
      </c>
      <c r="N1688">
        <v>0.12925</v>
      </c>
      <c r="O1688">
        <v>0.15875</v>
      </c>
      <c r="X1688"/>
    </row>
    <row r="1689" spans="1:62" x14ac:dyDescent="0.35">
      <c r="A1689" s="2" t="s">
        <v>118</v>
      </c>
      <c r="B1689" s="31">
        <v>41607</v>
      </c>
      <c r="C1689" s="60"/>
      <c r="D1689" s="60"/>
      <c r="E1689" s="11" t="s">
        <v>743</v>
      </c>
      <c r="X1689"/>
      <c r="AZ1689">
        <v>70.8</v>
      </c>
    </row>
    <row r="1690" spans="1:62" x14ac:dyDescent="0.35">
      <c r="A1690" s="2" t="s">
        <v>118</v>
      </c>
      <c r="B1690" s="31">
        <v>41610</v>
      </c>
      <c r="C1690" s="60"/>
      <c r="D1690" s="60"/>
      <c r="E1690" s="11" t="s">
        <v>743</v>
      </c>
      <c r="T1690">
        <v>2109.7287606477498</v>
      </c>
      <c r="U1690">
        <v>455.553146100616</v>
      </c>
      <c r="X1690"/>
      <c r="AC1690">
        <v>190.56940146327699</v>
      </c>
      <c r="AL1690">
        <v>3.7765601968632301</v>
      </c>
      <c r="AO1690">
        <v>269.45820045230101</v>
      </c>
      <c r="AR1690">
        <f>AL1690*1000000/AO1690</f>
        <v>14015.384169136651</v>
      </c>
      <c r="BA1690">
        <v>149.40476190476201</v>
      </c>
      <c r="BD1690">
        <v>264.98374463733899</v>
      </c>
      <c r="BI1690">
        <v>1104.23025375682</v>
      </c>
      <c r="BJ1690">
        <v>657.5</v>
      </c>
    </row>
    <row r="1691" spans="1:62" x14ac:dyDescent="0.35">
      <c r="A1691" s="2" t="s">
        <v>118</v>
      </c>
      <c r="B1691" s="31">
        <v>41611</v>
      </c>
      <c r="C1691" s="60"/>
      <c r="D1691" s="60"/>
      <c r="E1691" s="11" t="s">
        <v>743</v>
      </c>
      <c r="G1691">
        <v>171.5</v>
      </c>
      <c r="H1691">
        <v>8.1750000000000003E-2</v>
      </c>
      <c r="I1691">
        <v>0.1275</v>
      </c>
      <c r="J1691">
        <v>0.10299999999999999</v>
      </c>
      <c r="K1691">
        <v>5.9499999999999997E-2</v>
      </c>
      <c r="L1691">
        <v>9.325E-2</v>
      </c>
      <c r="M1691">
        <v>0.1205</v>
      </c>
      <c r="N1691">
        <v>0.1225</v>
      </c>
      <c r="O1691">
        <v>0.14949999999999999</v>
      </c>
      <c r="X1691"/>
    </row>
    <row r="1692" spans="1:62" x14ac:dyDescent="0.35">
      <c r="A1692" s="2" t="s">
        <v>118</v>
      </c>
      <c r="B1692" s="31">
        <v>41613</v>
      </c>
      <c r="C1692" s="60"/>
      <c r="D1692" s="60"/>
      <c r="E1692" s="11" t="s">
        <v>743</v>
      </c>
      <c r="X1692"/>
      <c r="AE1692">
        <v>0.94900999890107895</v>
      </c>
    </row>
    <row r="1693" spans="1:62" x14ac:dyDescent="0.35">
      <c r="A1693" s="2" t="s">
        <v>118</v>
      </c>
      <c r="B1693" s="31">
        <v>41618</v>
      </c>
      <c r="C1693" s="60"/>
      <c r="D1693" s="60"/>
      <c r="E1693" s="11" t="s">
        <v>743</v>
      </c>
      <c r="G1693">
        <v>159.65</v>
      </c>
      <c r="H1693">
        <v>7.2249999999999995E-2</v>
      </c>
      <c r="I1693">
        <v>0.12175</v>
      </c>
      <c r="J1693">
        <v>9.9500000000000005E-2</v>
      </c>
      <c r="K1693">
        <v>5.425E-2</v>
      </c>
      <c r="L1693">
        <v>8.1000000000000003E-2</v>
      </c>
      <c r="M1693">
        <v>0.11175</v>
      </c>
      <c r="N1693">
        <v>0.11550000000000001</v>
      </c>
      <c r="O1693">
        <v>0.14224999999999999</v>
      </c>
      <c r="X1693"/>
    </row>
    <row r="1694" spans="1:62" x14ac:dyDescent="0.35">
      <c r="A1694" s="2" t="s">
        <v>118</v>
      </c>
      <c r="B1694" s="31">
        <v>41620</v>
      </c>
      <c r="C1694" s="60"/>
      <c r="D1694" s="60"/>
      <c r="E1694" s="11" t="s">
        <v>743</v>
      </c>
      <c r="X1694"/>
      <c r="AZ1694">
        <v>81</v>
      </c>
    </row>
    <row r="1695" spans="1:62" x14ac:dyDescent="0.35">
      <c r="A1695" s="2" t="s">
        <v>118</v>
      </c>
      <c r="B1695" s="31">
        <v>41625</v>
      </c>
      <c r="C1695" s="60"/>
      <c r="D1695" s="60"/>
      <c r="E1695" s="11" t="s">
        <v>743</v>
      </c>
      <c r="G1695">
        <v>149.05000000000001</v>
      </c>
      <c r="H1695">
        <v>6.8750000000000006E-2</v>
      </c>
      <c r="I1695">
        <v>0.11774999999999999</v>
      </c>
      <c r="J1695">
        <v>9.6500000000000002E-2</v>
      </c>
      <c r="K1695">
        <v>5.0250000000000003E-2</v>
      </c>
      <c r="L1695">
        <v>6.9750000000000006E-2</v>
      </c>
      <c r="M1695">
        <v>0.10125000000000001</v>
      </c>
      <c r="N1695">
        <v>0.107</v>
      </c>
      <c r="O1695">
        <v>0.13400000000000001</v>
      </c>
      <c r="T1695">
        <v>2370.9786599317099</v>
      </c>
      <c r="U1695">
        <v>855.54094425843402</v>
      </c>
      <c r="X1695"/>
      <c r="AC1695">
        <v>590.55719962109504</v>
      </c>
      <c r="AL1695">
        <v>2.0383446717260498</v>
      </c>
      <c r="AO1695">
        <v>162.57468853335899</v>
      </c>
      <c r="AR1695">
        <f>AL1695*1000000/AO1695</f>
        <v>12537.896828310997</v>
      </c>
      <c r="BA1695">
        <v>145.23809523809501</v>
      </c>
      <c r="BD1695">
        <v>264.98374463733899</v>
      </c>
      <c r="BI1695">
        <v>965.17603000641395</v>
      </c>
      <c r="BJ1695">
        <v>605.29761904761904</v>
      </c>
    </row>
    <row r="1696" spans="1:62" x14ac:dyDescent="0.35">
      <c r="A1696" s="2" t="s">
        <v>118</v>
      </c>
      <c r="B1696" s="31">
        <v>41627</v>
      </c>
      <c r="C1696" s="60"/>
      <c r="D1696" s="60"/>
      <c r="E1696" s="11" t="s">
        <v>743</v>
      </c>
      <c r="X1696"/>
      <c r="AZ1696">
        <v>83</v>
      </c>
    </row>
    <row r="1697" spans="1:78" x14ac:dyDescent="0.35">
      <c r="A1697" s="2" t="s">
        <v>118</v>
      </c>
      <c r="B1697" s="31">
        <v>41628</v>
      </c>
      <c r="C1697" s="60"/>
      <c r="D1697" s="60"/>
      <c r="E1697" s="11" t="s">
        <v>743</v>
      </c>
      <c r="X1697"/>
      <c r="AE1697">
        <v>0.80719004246637605</v>
      </c>
    </row>
    <row r="1698" spans="1:78" x14ac:dyDescent="0.35">
      <c r="A1698" s="2" t="s">
        <v>118</v>
      </c>
      <c r="B1698" s="31">
        <v>41632</v>
      </c>
      <c r="C1698" s="60"/>
      <c r="D1698" s="60"/>
      <c r="E1698" s="11" t="s">
        <v>743</v>
      </c>
      <c r="G1698">
        <v>145.05000000000001</v>
      </c>
      <c r="H1698">
        <v>7.2999999999999995E-2</v>
      </c>
      <c r="I1698">
        <v>0.11650000000000001</v>
      </c>
      <c r="J1698">
        <v>9.5500000000000002E-2</v>
      </c>
      <c r="K1698">
        <v>4.8750000000000002E-2</v>
      </c>
      <c r="L1698">
        <v>6.7000000000000004E-2</v>
      </c>
      <c r="M1698">
        <v>9.7500000000000003E-2</v>
      </c>
      <c r="N1698">
        <v>0.10150000000000001</v>
      </c>
      <c r="O1698">
        <v>0.1255</v>
      </c>
      <c r="X1698"/>
    </row>
    <row r="1699" spans="1:78" x14ac:dyDescent="0.35">
      <c r="A1699" s="2" t="s">
        <v>118</v>
      </c>
      <c r="B1699" s="31">
        <v>41638</v>
      </c>
      <c r="C1699" s="60"/>
      <c r="D1699" s="60"/>
      <c r="E1699" s="11" t="s">
        <v>743</v>
      </c>
      <c r="X1699"/>
      <c r="AZ1699">
        <v>87.5</v>
      </c>
    </row>
    <row r="1700" spans="1:78" x14ac:dyDescent="0.35">
      <c r="A1700" s="2" t="s">
        <v>118</v>
      </c>
      <c r="B1700" s="31">
        <v>41639</v>
      </c>
      <c r="C1700" s="60"/>
      <c r="D1700" s="60"/>
      <c r="E1700" s="11" t="s">
        <v>743</v>
      </c>
      <c r="G1700">
        <v>144.80000000000001</v>
      </c>
      <c r="H1700">
        <v>7.2499999999999995E-2</v>
      </c>
      <c r="I1700">
        <v>0.11475</v>
      </c>
      <c r="J1700">
        <v>9.425E-2</v>
      </c>
      <c r="K1700">
        <v>4.8500000000000001E-2</v>
      </c>
      <c r="L1700">
        <v>6.7000000000000004E-2</v>
      </c>
      <c r="M1700">
        <v>9.7750000000000004E-2</v>
      </c>
      <c r="N1700">
        <v>0.10299999999999999</v>
      </c>
      <c r="O1700">
        <v>0.12625</v>
      </c>
      <c r="X1700"/>
    </row>
    <row r="1701" spans="1:78" x14ac:dyDescent="0.35">
      <c r="A1701" s="2" t="s">
        <v>118</v>
      </c>
      <c r="B1701" s="31">
        <v>41645</v>
      </c>
      <c r="C1701" s="60"/>
      <c r="D1701" s="60"/>
      <c r="E1701" s="11" t="s">
        <v>743</v>
      </c>
      <c r="X1701"/>
      <c r="AE1701">
        <v>1.80002454505984E-2</v>
      </c>
      <c r="AZ1701">
        <v>91</v>
      </c>
    </row>
    <row r="1702" spans="1:78" x14ac:dyDescent="0.35">
      <c r="A1702" s="2" t="s">
        <v>118</v>
      </c>
      <c r="B1702" s="31">
        <v>41646</v>
      </c>
      <c r="C1702" s="60"/>
      <c r="D1702" s="60"/>
      <c r="E1702" s="11" t="s">
        <v>743</v>
      </c>
      <c r="G1702">
        <v>143.30000000000001</v>
      </c>
      <c r="H1702">
        <v>6.4250000000000002E-2</v>
      </c>
      <c r="I1702">
        <v>0.11475</v>
      </c>
      <c r="J1702">
        <v>9.5000000000000001E-2</v>
      </c>
      <c r="K1702">
        <v>4.9000000000000002E-2</v>
      </c>
      <c r="L1702">
        <v>6.8250000000000005E-2</v>
      </c>
      <c r="M1702">
        <v>9.9000000000000005E-2</v>
      </c>
      <c r="N1702">
        <v>0.10299999999999999</v>
      </c>
      <c r="O1702">
        <v>0.12325</v>
      </c>
      <c r="X1702"/>
    </row>
    <row r="1703" spans="1:78" x14ac:dyDescent="0.35">
      <c r="A1703" s="2" t="s">
        <v>118</v>
      </c>
      <c r="B1703" s="31">
        <v>41652</v>
      </c>
      <c r="C1703" s="60"/>
      <c r="D1703" s="60"/>
      <c r="E1703" s="11" t="s">
        <v>743</v>
      </c>
      <c r="X1703"/>
      <c r="AZ1703">
        <v>92</v>
      </c>
    </row>
    <row r="1704" spans="1:78" x14ac:dyDescent="0.35">
      <c r="A1704" s="2" t="s">
        <v>118</v>
      </c>
      <c r="B1704" s="31">
        <v>41653</v>
      </c>
      <c r="C1704" s="60"/>
      <c r="D1704" s="60"/>
      <c r="E1704" s="11" t="s">
        <v>743</v>
      </c>
      <c r="G1704">
        <v>144.80000000000001</v>
      </c>
      <c r="H1704">
        <v>6.225E-2</v>
      </c>
      <c r="I1704">
        <v>0.11425</v>
      </c>
      <c r="J1704">
        <v>9.4500000000000001E-2</v>
      </c>
      <c r="K1704">
        <v>4.9500000000000002E-2</v>
      </c>
      <c r="L1704">
        <v>7.1999999999999995E-2</v>
      </c>
      <c r="M1704">
        <v>0.10274999999999999</v>
      </c>
      <c r="N1704">
        <v>0.105</v>
      </c>
      <c r="O1704">
        <v>0.12375</v>
      </c>
      <c r="X1704"/>
      <c r="AE1704">
        <v>0</v>
      </c>
    </row>
    <row r="1705" spans="1:78" x14ac:dyDescent="0.35">
      <c r="A1705" s="2" t="s">
        <v>118</v>
      </c>
      <c r="B1705" s="31">
        <v>41660</v>
      </c>
      <c r="C1705" s="60"/>
      <c r="D1705" s="60"/>
      <c r="E1705" s="11" t="s">
        <v>743</v>
      </c>
      <c r="G1705">
        <v>146.69999999999999</v>
      </c>
      <c r="H1705">
        <v>6.0749999999999998E-2</v>
      </c>
      <c r="I1705">
        <v>0.11525000000000001</v>
      </c>
      <c r="J1705">
        <v>9.5750000000000002E-2</v>
      </c>
      <c r="K1705">
        <v>5.0999999999999997E-2</v>
      </c>
      <c r="L1705">
        <v>7.3499999999999996E-2</v>
      </c>
      <c r="M1705">
        <v>0.10525</v>
      </c>
      <c r="N1705">
        <v>0.107</v>
      </c>
      <c r="O1705">
        <v>0.125</v>
      </c>
      <c r="X1705"/>
    </row>
    <row r="1706" spans="1:78" x14ac:dyDescent="0.35">
      <c r="A1706" s="2" t="s">
        <v>118</v>
      </c>
      <c r="B1706" s="31">
        <v>41662</v>
      </c>
      <c r="C1706" s="60"/>
      <c r="D1706" s="60"/>
      <c r="E1706" s="11" t="s">
        <v>743</v>
      </c>
      <c r="X1706"/>
      <c r="AZ1706">
        <v>93</v>
      </c>
    </row>
    <row r="1707" spans="1:78" x14ac:dyDescent="0.35">
      <c r="A1707" s="2" t="s">
        <v>118</v>
      </c>
      <c r="B1707" s="31">
        <v>41664</v>
      </c>
      <c r="C1707" s="60"/>
      <c r="D1707" s="60"/>
      <c r="E1707" s="11" t="s">
        <v>743</v>
      </c>
      <c r="T1707">
        <v>2121.67460174898</v>
      </c>
      <c r="U1707">
        <v>947.294439637339</v>
      </c>
      <c r="X1707" s="12"/>
      <c r="Y1707">
        <v>3.1794556875000005E-2</v>
      </c>
      <c r="AA1707">
        <v>17324.2225803978</v>
      </c>
      <c r="AC1707">
        <v>682.31069500000001</v>
      </c>
      <c r="AS1707" t="s">
        <v>831</v>
      </c>
      <c r="BD1707">
        <v>264.98374463733899</v>
      </c>
      <c r="BI1707">
        <v>734.85205635114403</v>
      </c>
    </row>
    <row r="1708" spans="1:78" x14ac:dyDescent="0.35">
      <c r="A1708" s="2" t="s">
        <v>118</v>
      </c>
      <c r="B1708" s="31">
        <v>41667</v>
      </c>
      <c r="C1708" s="60"/>
      <c r="D1708" s="60"/>
      <c r="E1708" s="11" t="s">
        <v>743</v>
      </c>
      <c r="G1708">
        <v>11.85</v>
      </c>
      <c r="H1708">
        <v>5.9249999999999997E-2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X1708" s="12"/>
    </row>
    <row r="1709" spans="1:78" x14ac:dyDescent="0.35">
      <c r="A1709" s="13" t="s">
        <v>118</v>
      </c>
      <c r="E1709" s="11" t="s">
        <v>743</v>
      </c>
      <c r="X1709"/>
      <c r="AS1709" t="s">
        <v>831</v>
      </c>
      <c r="BL1709" s="14">
        <v>224.51049999999995</v>
      </c>
      <c r="BM1709" s="14">
        <v>435.66199999999998</v>
      </c>
      <c r="BN1709" s="14">
        <v>535.73250000000007</v>
      </c>
      <c r="BO1709" s="14">
        <v>622.32199999999989</v>
      </c>
      <c r="BP1709" s="14">
        <v>785.46649999999977</v>
      </c>
      <c r="BQ1709" s="14">
        <v>906.33799999999997</v>
      </c>
      <c r="BR1709" s="14">
        <v>1017.7850000000001</v>
      </c>
      <c r="BS1709" s="14">
        <v>1152.1680000000001</v>
      </c>
      <c r="BT1709" s="14">
        <v>1334.009</v>
      </c>
      <c r="BU1709" s="14">
        <v>1986.7394999999997</v>
      </c>
      <c r="BV1709" s="14">
        <v>2317.4205000000002</v>
      </c>
      <c r="BW1709" s="14">
        <v>2219.1189999999997</v>
      </c>
      <c r="BX1709" s="14">
        <v>2375.8584999999998</v>
      </c>
      <c r="BY1709" s="14">
        <v>2432.9544999999994</v>
      </c>
      <c r="BZ1709" s="14">
        <v>2149.25875</v>
      </c>
    </row>
    <row r="1710" spans="1:78" x14ac:dyDescent="0.35">
      <c r="A1710" s="2" t="s">
        <v>119</v>
      </c>
      <c r="B1710" s="31">
        <v>41386</v>
      </c>
      <c r="C1710" s="60"/>
      <c r="D1710" s="60"/>
      <c r="E1710" s="11" t="s">
        <v>743</v>
      </c>
      <c r="X1710"/>
      <c r="AD1710">
        <v>3.9</v>
      </c>
      <c r="AK1710">
        <v>2</v>
      </c>
      <c r="AZ1710">
        <v>15.75</v>
      </c>
    </row>
    <row r="1711" spans="1:78" x14ac:dyDescent="0.35">
      <c r="A1711" s="2" t="s">
        <v>119</v>
      </c>
      <c r="B1711" s="31">
        <v>41387</v>
      </c>
      <c r="C1711" s="60"/>
      <c r="D1711" s="60"/>
      <c r="E1711" s="11" t="s">
        <v>743</v>
      </c>
      <c r="G1711">
        <v>401.15</v>
      </c>
      <c r="H1711">
        <v>0.26924999999999999</v>
      </c>
      <c r="I1711">
        <v>0.28649999999999998</v>
      </c>
      <c r="J1711">
        <v>0.27600000000000002</v>
      </c>
      <c r="K1711">
        <v>0.27450000000000002</v>
      </c>
      <c r="L1711">
        <v>0.29125000000000001</v>
      </c>
      <c r="M1711">
        <v>0.22275</v>
      </c>
      <c r="N1711">
        <v>0.20374999999999999</v>
      </c>
      <c r="O1711">
        <v>0.18174999999999999</v>
      </c>
      <c r="X1711"/>
    </row>
    <row r="1712" spans="1:78" x14ac:dyDescent="0.35">
      <c r="A1712" s="2" t="s">
        <v>119</v>
      </c>
      <c r="B1712" s="31">
        <v>41394</v>
      </c>
      <c r="C1712" s="60"/>
      <c r="D1712" s="60"/>
      <c r="E1712" s="11" t="s">
        <v>743</v>
      </c>
      <c r="G1712">
        <v>395.25</v>
      </c>
      <c r="H1712">
        <v>0.253</v>
      </c>
      <c r="I1712">
        <v>0.28249999999999997</v>
      </c>
      <c r="J1712">
        <v>0.27374999999999999</v>
      </c>
      <c r="K1712">
        <v>0.27174999999999999</v>
      </c>
      <c r="L1712">
        <v>0.29149999999999998</v>
      </c>
      <c r="M1712">
        <v>0.2195</v>
      </c>
      <c r="N1712">
        <v>0.20300000000000001</v>
      </c>
      <c r="O1712">
        <v>0.18124999999999999</v>
      </c>
      <c r="X1712"/>
    </row>
    <row r="1713" spans="1:62" x14ac:dyDescent="0.35">
      <c r="A1713" s="2" t="s">
        <v>119</v>
      </c>
      <c r="B1713" s="31">
        <v>41396</v>
      </c>
      <c r="C1713" s="60"/>
      <c r="D1713" s="60"/>
      <c r="E1713" s="11" t="s">
        <v>743</v>
      </c>
      <c r="X1713"/>
      <c r="AD1713">
        <v>4.95</v>
      </c>
      <c r="AK1713">
        <v>3.8</v>
      </c>
      <c r="AZ1713">
        <v>21.75</v>
      </c>
    </row>
    <row r="1714" spans="1:62" x14ac:dyDescent="0.35">
      <c r="A1714" s="2" t="s">
        <v>119</v>
      </c>
      <c r="B1714" s="31">
        <v>41397</v>
      </c>
      <c r="C1714" s="60"/>
      <c r="D1714" s="60"/>
      <c r="E1714" s="11" t="s">
        <v>743</v>
      </c>
      <c r="X1714"/>
      <c r="AE1714">
        <v>0.22411051883682101</v>
      </c>
    </row>
    <row r="1715" spans="1:62" x14ac:dyDescent="0.35">
      <c r="A1715" s="2" t="s">
        <v>119</v>
      </c>
      <c r="B1715" s="31">
        <v>41408</v>
      </c>
      <c r="C1715" s="60"/>
      <c r="D1715" s="60"/>
      <c r="E1715" s="11" t="s">
        <v>743</v>
      </c>
      <c r="G1715">
        <v>387.22500000000002</v>
      </c>
      <c r="H1715">
        <v>0.24037500000000001</v>
      </c>
      <c r="I1715">
        <v>0.27575</v>
      </c>
      <c r="J1715">
        <v>0.26974999999999999</v>
      </c>
      <c r="K1715">
        <v>0.26474999999999999</v>
      </c>
      <c r="L1715">
        <v>0.28825000000000001</v>
      </c>
      <c r="M1715">
        <v>0.2175</v>
      </c>
      <c r="N1715">
        <v>0.20200000000000001</v>
      </c>
      <c r="O1715">
        <v>0.17774999999999999</v>
      </c>
      <c r="X1715"/>
      <c r="AE1715">
        <v>0.46861322112933401</v>
      </c>
    </row>
    <row r="1716" spans="1:62" x14ac:dyDescent="0.35">
      <c r="A1716" s="2" t="s">
        <v>119</v>
      </c>
      <c r="B1716" s="31">
        <v>41410</v>
      </c>
      <c r="C1716" s="60"/>
      <c r="D1716" s="60"/>
      <c r="E1716" s="11" t="s">
        <v>743</v>
      </c>
      <c r="X1716"/>
      <c r="AD1716">
        <v>5.95</v>
      </c>
      <c r="AK1716">
        <v>4.9000000000000004</v>
      </c>
      <c r="AZ1716">
        <v>24</v>
      </c>
    </row>
    <row r="1717" spans="1:62" x14ac:dyDescent="0.35">
      <c r="A1717" s="2" t="s">
        <v>119</v>
      </c>
      <c r="B1717" s="31">
        <v>41423</v>
      </c>
      <c r="C1717" s="60"/>
      <c r="D1717" s="60"/>
      <c r="E1717" s="11" t="s">
        <v>743</v>
      </c>
      <c r="G1717">
        <v>379.75</v>
      </c>
      <c r="H1717">
        <v>0.22900000000000001</v>
      </c>
      <c r="I1717">
        <v>0.26950000000000002</v>
      </c>
      <c r="J1717">
        <v>0.26300000000000001</v>
      </c>
      <c r="K1717">
        <v>0.25874999999999998</v>
      </c>
      <c r="L1717">
        <v>0.28299999999999997</v>
      </c>
      <c r="M1717">
        <v>0.2155</v>
      </c>
      <c r="N1717">
        <v>0.20125000000000001</v>
      </c>
      <c r="O1717">
        <v>0.17874999999999999</v>
      </c>
      <c r="X1717"/>
      <c r="AD1717">
        <v>7</v>
      </c>
      <c r="AK1717">
        <v>5.9</v>
      </c>
    </row>
    <row r="1718" spans="1:62" x14ac:dyDescent="0.35">
      <c r="A1718" s="2" t="s">
        <v>119</v>
      </c>
      <c r="B1718" s="31">
        <v>41425</v>
      </c>
      <c r="C1718" s="60"/>
      <c r="D1718" s="60"/>
      <c r="E1718" s="11" t="s">
        <v>743</v>
      </c>
      <c r="X1718"/>
      <c r="AE1718">
        <v>0.70510357668446499</v>
      </c>
      <c r="AZ1718">
        <v>24.75</v>
      </c>
    </row>
    <row r="1719" spans="1:62" x14ac:dyDescent="0.35">
      <c r="A1719" s="2" t="s">
        <v>119</v>
      </c>
      <c r="B1719" s="31">
        <v>41436</v>
      </c>
      <c r="C1719" s="60"/>
      <c r="D1719" s="60"/>
      <c r="E1719" s="11" t="s">
        <v>743</v>
      </c>
      <c r="G1719">
        <v>370.2</v>
      </c>
      <c r="H1719">
        <v>0.2175</v>
      </c>
      <c r="I1719">
        <v>0.26224999999999998</v>
      </c>
      <c r="J1719">
        <v>0.25724999999999998</v>
      </c>
      <c r="K1719">
        <v>0.25024999999999997</v>
      </c>
      <c r="L1719">
        <v>0.27875</v>
      </c>
      <c r="M1719">
        <v>0.21099999999999999</v>
      </c>
      <c r="N1719">
        <v>0.19775000000000001</v>
      </c>
      <c r="O1719">
        <v>0.17624999999999999</v>
      </c>
      <c r="X1719"/>
    </row>
    <row r="1720" spans="1:62" x14ac:dyDescent="0.35">
      <c r="A1720" s="2" t="s">
        <v>119</v>
      </c>
      <c r="B1720" s="31">
        <v>41438</v>
      </c>
      <c r="C1720" s="60"/>
      <c r="D1720" s="60"/>
      <c r="E1720" s="11" t="s">
        <v>743</v>
      </c>
      <c r="X1720"/>
      <c r="AD1720">
        <v>7.95</v>
      </c>
      <c r="AE1720">
        <v>0.774650813327591</v>
      </c>
      <c r="AK1720">
        <v>6.9</v>
      </c>
      <c r="AZ1720">
        <v>25.25</v>
      </c>
    </row>
    <row r="1721" spans="1:62" x14ac:dyDescent="0.35">
      <c r="A1721" s="2" t="s">
        <v>119</v>
      </c>
      <c r="B1721" s="31">
        <v>41450</v>
      </c>
      <c r="C1721" s="60"/>
      <c r="D1721" s="60"/>
      <c r="E1721" s="11" t="s">
        <v>743</v>
      </c>
      <c r="G1721">
        <v>422.07499999999999</v>
      </c>
      <c r="H1721">
        <v>0.29962499999999997</v>
      </c>
      <c r="I1721">
        <v>0.29375000000000001</v>
      </c>
      <c r="J1721">
        <v>0.27550000000000002</v>
      </c>
      <c r="K1721">
        <v>0.26974999999999999</v>
      </c>
      <c r="L1721">
        <v>0.29549999999999998</v>
      </c>
      <c r="M1721">
        <v>0.25674999999999998</v>
      </c>
      <c r="N1721">
        <v>0.22475000000000001</v>
      </c>
      <c r="O1721">
        <v>0.19475000000000001</v>
      </c>
      <c r="X1721"/>
      <c r="AD1721">
        <v>8.5500000000000007</v>
      </c>
      <c r="AE1721">
        <v>0.94385341631775599</v>
      </c>
      <c r="AK1721">
        <v>7.1</v>
      </c>
    </row>
    <row r="1722" spans="1:62" x14ac:dyDescent="0.35">
      <c r="A1722" s="2" t="s">
        <v>119</v>
      </c>
      <c r="B1722" s="31">
        <v>41457</v>
      </c>
      <c r="C1722" s="60"/>
      <c r="D1722" s="60"/>
      <c r="E1722" s="11" t="s">
        <v>743</v>
      </c>
      <c r="X1722"/>
      <c r="AZ1722">
        <v>27</v>
      </c>
    </row>
    <row r="1723" spans="1:62" x14ac:dyDescent="0.35">
      <c r="A1723" s="2" t="s">
        <v>119</v>
      </c>
      <c r="B1723" s="31">
        <v>41459</v>
      </c>
      <c r="C1723" s="60"/>
      <c r="D1723" s="60"/>
      <c r="E1723" s="11" t="s">
        <v>743</v>
      </c>
      <c r="T1723">
        <v>249.91249999999999</v>
      </c>
      <c r="U1723">
        <v>0</v>
      </c>
      <c r="X1723"/>
      <c r="AC1723">
        <v>0</v>
      </c>
      <c r="AL1723">
        <v>2.6411303739170742</v>
      </c>
      <c r="AO1723">
        <v>149.643660688804</v>
      </c>
      <c r="AR1723">
        <f>AL1723*1000000/AO1723</f>
        <v>17649.463811297133</v>
      </c>
      <c r="BA1723">
        <v>172.02380952381</v>
      </c>
      <c r="BD1723">
        <v>0</v>
      </c>
      <c r="BI1723">
        <v>96.235808744906095</v>
      </c>
      <c r="BJ1723">
        <v>1391.36904761905</v>
      </c>
    </row>
    <row r="1724" spans="1:62" x14ac:dyDescent="0.35">
      <c r="A1724" s="2" t="s">
        <v>119</v>
      </c>
      <c r="B1724" s="31">
        <v>41465</v>
      </c>
      <c r="C1724" s="60"/>
      <c r="D1724" s="60"/>
      <c r="E1724" s="11" t="s">
        <v>743</v>
      </c>
      <c r="X1724"/>
      <c r="AD1724">
        <v>9</v>
      </c>
      <c r="AK1724">
        <v>7.9</v>
      </c>
      <c r="AZ1724">
        <v>27.5</v>
      </c>
    </row>
    <row r="1725" spans="1:62" x14ac:dyDescent="0.35">
      <c r="A1725" s="2" t="s">
        <v>119</v>
      </c>
      <c r="B1725" s="31">
        <v>41466</v>
      </c>
      <c r="C1725" s="60"/>
      <c r="D1725" s="60"/>
      <c r="E1725" s="11" t="s">
        <v>743</v>
      </c>
      <c r="G1725">
        <v>417</v>
      </c>
      <c r="H1725">
        <v>0.25824999999999998</v>
      </c>
      <c r="I1725">
        <v>0.28575</v>
      </c>
      <c r="J1725">
        <v>0.27274999999999999</v>
      </c>
      <c r="K1725">
        <v>0.27200000000000002</v>
      </c>
      <c r="L1725">
        <v>0.29849999999999999</v>
      </c>
      <c r="M1725">
        <v>0.25700000000000001</v>
      </c>
      <c r="N1725">
        <v>0.23300000000000001</v>
      </c>
      <c r="O1725">
        <v>0.20774999999999999</v>
      </c>
      <c r="X1725"/>
      <c r="AE1725">
        <v>0.964076687328561</v>
      </c>
    </row>
    <row r="1726" spans="1:62" x14ac:dyDescent="0.35">
      <c r="A1726" s="2" t="s">
        <v>119</v>
      </c>
      <c r="B1726" s="31">
        <v>41481</v>
      </c>
      <c r="C1726" s="60"/>
      <c r="D1726" s="60"/>
      <c r="E1726" s="11" t="s">
        <v>743</v>
      </c>
      <c r="X1726"/>
      <c r="AZ1726">
        <v>30</v>
      </c>
    </row>
    <row r="1727" spans="1:62" x14ac:dyDescent="0.35">
      <c r="A1727" s="2" t="s">
        <v>119</v>
      </c>
      <c r="B1727" s="31">
        <v>41484</v>
      </c>
      <c r="C1727" s="60"/>
      <c r="D1727" s="60"/>
      <c r="E1727" s="11" t="s">
        <v>743</v>
      </c>
      <c r="X1727"/>
      <c r="AD1727">
        <v>9.9</v>
      </c>
      <c r="AE1727">
        <v>0.97984586789362804</v>
      </c>
      <c r="AK1727">
        <v>8.8000000000000007</v>
      </c>
    </row>
    <row r="1728" spans="1:62" x14ac:dyDescent="0.35">
      <c r="A1728" s="2" t="s">
        <v>119</v>
      </c>
      <c r="B1728" s="31">
        <v>41485</v>
      </c>
      <c r="C1728" s="60"/>
      <c r="D1728" s="60"/>
      <c r="E1728" s="11" t="s">
        <v>743</v>
      </c>
      <c r="G1728">
        <v>411</v>
      </c>
      <c r="H1728">
        <v>0.24625</v>
      </c>
      <c r="I1728">
        <v>0.27750000000000002</v>
      </c>
      <c r="J1728">
        <v>0.26724999999999999</v>
      </c>
      <c r="K1728">
        <v>0.26774999999999999</v>
      </c>
      <c r="L1728">
        <v>0.29375000000000001</v>
      </c>
      <c r="M1728">
        <v>0.25224999999999997</v>
      </c>
      <c r="N1728">
        <v>0.23350000000000001</v>
      </c>
      <c r="O1728">
        <v>0.21675</v>
      </c>
      <c r="X1728"/>
    </row>
    <row r="1729" spans="1:62" x14ac:dyDescent="0.35">
      <c r="A1729" s="2" t="s">
        <v>119</v>
      </c>
      <c r="B1729" s="31">
        <v>41495</v>
      </c>
      <c r="C1729" s="60"/>
      <c r="D1729" s="60"/>
      <c r="E1729" s="11" t="s">
        <v>743</v>
      </c>
      <c r="X1729"/>
      <c r="AZ1729">
        <v>31</v>
      </c>
    </row>
    <row r="1730" spans="1:62" x14ac:dyDescent="0.35">
      <c r="A1730" s="2" t="s">
        <v>119</v>
      </c>
      <c r="B1730" s="31">
        <v>41500</v>
      </c>
      <c r="C1730" s="60"/>
      <c r="D1730" s="60"/>
      <c r="E1730" s="11" t="s">
        <v>743</v>
      </c>
      <c r="X1730"/>
      <c r="AD1730">
        <v>10.65</v>
      </c>
      <c r="AK1730">
        <v>9.35</v>
      </c>
    </row>
    <row r="1731" spans="1:62" x14ac:dyDescent="0.35">
      <c r="A1731" s="2" t="s">
        <v>119</v>
      </c>
      <c r="B1731" s="31">
        <v>41515</v>
      </c>
      <c r="C1731" s="60"/>
      <c r="D1731" s="60"/>
      <c r="E1731" s="11" t="s">
        <v>743</v>
      </c>
      <c r="G1731">
        <v>383.97500000000002</v>
      </c>
      <c r="H1731">
        <v>0.198125</v>
      </c>
      <c r="I1731">
        <v>0.2505</v>
      </c>
      <c r="J1731">
        <v>0.252</v>
      </c>
      <c r="K1731">
        <v>0.24725</v>
      </c>
      <c r="L1731">
        <v>0.28675</v>
      </c>
      <c r="M1731">
        <v>0.24049999999999999</v>
      </c>
      <c r="N1731">
        <v>0.22975000000000001</v>
      </c>
      <c r="O1731">
        <v>0.215</v>
      </c>
      <c r="X1731"/>
    </row>
    <row r="1732" spans="1:62" x14ac:dyDescent="0.35">
      <c r="A1732" s="2" t="s">
        <v>119</v>
      </c>
      <c r="B1732" s="31">
        <v>41516</v>
      </c>
      <c r="C1732" s="60"/>
      <c r="D1732" s="60"/>
      <c r="E1732" s="11" t="s">
        <v>743</v>
      </c>
      <c r="X1732"/>
      <c r="AD1732">
        <v>11.8</v>
      </c>
      <c r="AE1732">
        <v>0.94595099617835499</v>
      </c>
      <c r="AK1732">
        <v>10.4</v>
      </c>
    </row>
    <row r="1733" spans="1:62" x14ac:dyDescent="0.35">
      <c r="A1733" s="2" t="s">
        <v>119</v>
      </c>
      <c r="B1733" s="31">
        <v>41520</v>
      </c>
      <c r="C1733" s="60"/>
      <c r="D1733" s="60"/>
      <c r="E1733" s="11" t="s">
        <v>743</v>
      </c>
      <c r="T1733">
        <v>627.47023809523796</v>
      </c>
      <c r="U1733">
        <v>0</v>
      </c>
      <c r="X1733"/>
      <c r="AC1733">
        <v>0</v>
      </c>
      <c r="AL1733">
        <v>6.2240336677711134</v>
      </c>
      <c r="AO1733">
        <v>279.77525061768</v>
      </c>
      <c r="AR1733">
        <f>AL1733*1000000/AO1733</f>
        <v>22246.548449263704</v>
      </c>
      <c r="BA1733">
        <v>154.166666666667</v>
      </c>
      <c r="BD1733">
        <v>0</v>
      </c>
      <c r="BI1733">
        <v>233.92020932238299</v>
      </c>
      <c r="BJ1733">
        <v>1076.7261904761899</v>
      </c>
    </row>
    <row r="1734" spans="1:62" x14ac:dyDescent="0.35">
      <c r="A1734" s="2" t="s">
        <v>119</v>
      </c>
      <c r="B1734" s="31">
        <v>41526</v>
      </c>
      <c r="C1734" s="60"/>
      <c r="D1734" s="60"/>
      <c r="E1734" s="11" t="s">
        <v>743</v>
      </c>
      <c r="X1734"/>
      <c r="AD1734">
        <v>12.15</v>
      </c>
      <c r="AK1734">
        <v>10.9</v>
      </c>
    </row>
    <row r="1735" spans="1:62" x14ac:dyDescent="0.35">
      <c r="A1735" s="2" t="s">
        <v>119</v>
      </c>
      <c r="B1735" s="31">
        <v>41527</v>
      </c>
      <c r="C1735" s="60"/>
      <c r="D1735" s="60"/>
      <c r="E1735" s="11" t="s">
        <v>743</v>
      </c>
      <c r="X1735"/>
      <c r="AE1735">
        <v>0.99021413656034096</v>
      </c>
    </row>
    <row r="1736" spans="1:62" x14ac:dyDescent="0.35">
      <c r="A1736" s="2" t="s">
        <v>119</v>
      </c>
      <c r="B1736" s="31">
        <v>41530</v>
      </c>
      <c r="C1736" s="60"/>
      <c r="D1736" s="60"/>
      <c r="E1736" s="11" t="s">
        <v>743</v>
      </c>
      <c r="X1736"/>
      <c r="AZ1736">
        <v>32</v>
      </c>
    </row>
    <row r="1737" spans="1:62" x14ac:dyDescent="0.35">
      <c r="A1737" s="2" t="s">
        <v>119</v>
      </c>
      <c r="B1737" s="31">
        <v>41533</v>
      </c>
      <c r="C1737" s="60"/>
      <c r="D1737" s="60"/>
      <c r="E1737" s="11" t="s">
        <v>743</v>
      </c>
      <c r="G1737">
        <v>345.77499999999998</v>
      </c>
      <c r="H1737">
        <v>0.15437500000000001</v>
      </c>
      <c r="I1737">
        <v>0.21174999999999999</v>
      </c>
      <c r="J1737">
        <v>0.21775</v>
      </c>
      <c r="K1737">
        <v>0.21775</v>
      </c>
      <c r="L1737">
        <v>0.27274999999999999</v>
      </c>
      <c r="M1737">
        <v>0.22650000000000001</v>
      </c>
      <c r="N1737">
        <v>0.21975</v>
      </c>
      <c r="O1737">
        <v>0.20824999999999999</v>
      </c>
      <c r="X1737"/>
    </row>
    <row r="1738" spans="1:62" x14ac:dyDescent="0.35">
      <c r="A1738" s="2" t="s">
        <v>119</v>
      </c>
      <c r="B1738" s="31">
        <v>41542</v>
      </c>
      <c r="C1738" s="60"/>
      <c r="D1738" s="60"/>
      <c r="E1738" s="11" t="s">
        <v>743</v>
      </c>
      <c r="G1738">
        <v>343.52499999999998</v>
      </c>
      <c r="H1738">
        <v>0.19437499999999999</v>
      </c>
      <c r="I1738">
        <v>0.20474999999999999</v>
      </c>
      <c r="J1738">
        <v>0.20774999999999999</v>
      </c>
      <c r="K1738">
        <v>0.20649999999999999</v>
      </c>
      <c r="L1738">
        <v>0.26150000000000001</v>
      </c>
      <c r="M1738">
        <v>0.2185</v>
      </c>
      <c r="N1738">
        <v>0.2175</v>
      </c>
      <c r="O1738">
        <v>0.20674999999999999</v>
      </c>
      <c r="X1738"/>
    </row>
    <row r="1739" spans="1:62" x14ac:dyDescent="0.35">
      <c r="A1739" s="2" t="s">
        <v>119</v>
      </c>
      <c r="B1739" s="31">
        <v>41544</v>
      </c>
      <c r="C1739" s="60"/>
      <c r="D1739" s="60"/>
      <c r="E1739" s="11" t="s">
        <v>743</v>
      </c>
      <c r="X1739"/>
      <c r="AD1739">
        <v>13.3</v>
      </c>
      <c r="AK1739">
        <v>12.15</v>
      </c>
    </row>
    <row r="1740" spans="1:62" x14ac:dyDescent="0.35">
      <c r="A1740" s="2" t="s">
        <v>119</v>
      </c>
      <c r="B1740" s="31">
        <v>41548</v>
      </c>
      <c r="C1740" s="60"/>
      <c r="D1740" s="60"/>
      <c r="E1740" s="11" t="s">
        <v>743</v>
      </c>
      <c r="G1740">
        <v>326.64999999999998</v>
      </c>
      <c r="H1740">
        <v>0.12875</v>
      </c>
      <c r="I1740">
        <v>0.20349999999999999</v>
      </c>
      <c r="J1740">
        <v>0.20624999999999999</v>
      </c>
      <c r="K1740">
        <v>0.20200000000000001</v>
      </c>
      <c r="L1740">
        <v>0.25824999999999998</v>
      </c>
      <c r="M1740">
        <v>0.21425</v>
      </c>
      <c r="N1740">
        <v>0.21525</v>
      </c>
      <c r="O1740">
        <v>0.20499999999999999</v>
      </c>
      <c r="X1740"/>
    </row>
    <row r="1741" spans="1:62" x14ac:dyDescent="0.35">
      <c r="A1741" s="2" t="s">
        <v>119</v>
      </c>
      <c r="B1741" s="31">
        <v>41555</v>
      </c>
      <c r="C1741" s="60"/>
      <c r="D1741" s="60"/>
      <c r="E1741" s="11" t="s">
        <v>743</v>
      </c>
      <c r="G1741">
        <v>306.64999999999998</v>
      </c>
      <c r="H1741">
        <v>0.113</v>
      </c>
      <c r="I1741">
        <v>0.1905</v>
      </c>
      <c r="J1741">
        <v>0.18575</v>
      </c>
      <c r="K1741">
        <v>0.1845</v>
      </c>
      <c r="L1741">
        <v>0.24675</v>
      </c>
      <c r="M1741">
        <v>0.20275000000000001</v>
      </c>
      <c r="N1741">
        <v>0.20974999999999999</v>
      </c>
      <c r="O1741">
        <v>0.20025000000000001</v>
      </c>
      <c r="X1741"/>
    </row>
    <row r="1742" spans="1:62" x14ac:dyDescent="0.35">
      <c r="A1742" s="2" t="s">
        <v>119</v>
      </c>
      <c r="B1742" s="31">
        <v>41558</v>
      </c>
      <c r="C1742" s="60"/>
      <c r="D1742" s="60"/>
      <c r="E1742" s="11" t="s">
        <v>743</v>
      </c>
      <c r="X1742"/>
      <c r="AD1742">
        <v>14.25</v>
      </c>
      <c r="AK1742">
        <v>13.05</v>
      </c>
      <c r="AZ1742">
        <v>37.75</v>
      </c>
    </row>
    <row r="1743" spans="1:62" x14ac:dyDescent="0.35">
      <c r="A1743" s="2" t="s">
        <v>119</v>
      </c>
      <c r="B1743" s="31">
        <v>41562</v>
      </c>
      <c r="C1743" s="60"/>
      <c r="D1743" s="60"/>
      <c r="E1743" s="11" t="s">
        <v>743</v>
      </c>
      <c r="G1743">
        <v>294.7</v>
      </c>
      <c r="H1743">
        <v>0.10125000000000001</v>
      </c>
      <c r="I1743">
        <v>0.18149999999999999</v>
      </c>
      <c r="J1743">
        <v>0.17574999999999999</v>
      </c>
      <c r="K1743">
        <v>0.17599999999999999</v>
      </c>
      <c r="L1743">
        <v>0.23824999999999999</v>
      </c>
      <c r="M1743">
        <v>0.19700000000000001</v>
      </c>
      <c r="N1743">
        <v>0.20424999999999999</v>
      </c>
      <c r="O1743">
        <v>0.19950000000000001</v>
      </c>
      <c r="X1743"/>
    </row>
    <row r="1744" spans="1:62" x14ac:dyDescent="0.35">
      <c r="A1744" s="2" t="s">
        <v>119</v>
      </c>
      <c r="B1744" s="31">
        <v>41563</v>
      </c>
      <c r="C1744" s="60"/>
      <c r="D1744" s="60"/>
      <c r="E1744" s="11" t="s">
        <v>743</v>
      </c>
      <c r="X1744"/>
      <c r="AE1744">
        <v>0.97848648001141603</v>
      </c>
    </row>
    <row r="1745" spans="1:62" x14ac:dyDescent="0.35">
      <c r="A1745" s="2" t="s">
        <v>119</v>
      </c>
      <c r="B1745" s="31">
        <v>41569</v>
      </c>
      <c r="C1745" s="60"/>
      <c r="D1745" s="60"/>
      <c r="E1745" s="11" t="s">
        <v>743</v>
      </c>
      <c r="G1745">
        <v>266.85000000000002</v>
      </c>
      <c r="H1745">
        <v>8.1500000000000003E-2</v>
      </c>
      <c r="I1745">
        <v>0.16450000000000001</v>
      </c>
      <c r="J1745">
        <v>0.1525</v>
      </c>
      <c r="K1745">
        <v>0.14849999999999999</v>
      </c>
      <c r="L1745">
        <v>0.21274999999999999</v>
      </c>
      <c r="M1745">
        <v>0.18375</v>
      </c>
      <c r="N1745">
        <v>0.19875000000000001</v>
      </c>
      <c r="O1745">
        <v>0.192</v>
      </c>
      <c r="T1745">
        <v>1264.4690685196199</v>
      </c>
      <c r="U1745">
        <v>0</v>
      </c>
      <c r="X1745"/>
      <c r="AC1745">
        <v>0</v>
      </c>
      <c r="AL1745">
        <v>7.6460656976249304</v>
      </c>
      <c r="AO1745">
        <v>360.01356189730001</v>
      </c>
      <c r="AR1745">
        <f>AL1745*1000000/AO1745</f>
        <v>21238.27129547442</v>
      </c>
      <c r="BA1745">
        <v>140.47619047619</v>
      </c>
      <c r="BD1745">
        <v>0</v>
      </c>
      <c r="BI1745">
        <v>740.75388452105904</v>
      </c>
      <c r="BJ1745">
        <v>646.30952380952397</v>
      </c>
    </row>
    <row r="1746" spans="1:62" x14ac:dyDescent="0.35">
      <c r="A1746" s="2" t="s">
        <v>119</v>
      </c>
      <c r="B1746" s="31">
        <v>41570</v>
      </c>
      <c r="C1746" s="60"/>
      <c r="D1746" s="60"/>
      <c r="E1746" s="11" t="s">
        <v>743</v>
      </c>
      <c r="X1746"/>
      <c r="AD1746">
        <v>14.4</v>
      </c>
      <c r="AK1746">
        <v>13.75</v>
      </c>
    </row>
    <row r="1747" spans="1:62" x14ac:dyDescent="0.35">
      <c r="A1747" s="2" t="s">
        <v>119</v>
      </c>
      <c r="B1747" s="31">
        <v>41576</v>
      </c>
      <c r="C1747" s="60"/>
      <c r="D1747" s="60"/>
      <c r="E1747" s="11" t="s">
        <v>743</v>
      </c>
      <c r="G1747">
        <v>247.75</v>
      </c>
      <c r="H1747">
        <v>7.0999999999999994E-2</v>
      </c>
      <c r="I1747">
        <v>0.15375</v>
      </c>
      <c r="J1747">
        <v>0.13900000000000001</v>
      </c>
      <c r="K1747">
        <v>0.12775</v>
      </c>
      <c r="L1747">
        <v>0.19025</v>
      </c>
      <c r="M1747">
        <v>0.16775000000000001</v>
      </c>
      <c r="N1747">
        <v>0.19525000000000001</v>
      </c>
      <c r="O1747">
        <v>0.19400000000000001</v>
      </c>
      <c r="X1747"/>
      <c r="AD1747">
        <v>14.4</v>
      </c>
      <c r="AK1747">
        <v>14.4</v>
      </c>
      <c r="AZ1747">
        <v>43.5</v>
      </c>
    </row>
    <row r="1748" spans="1:62" x14ac:dyDescent="0.35">
      <c r="A1748" s="2" t="s">
        <v>119</v>
      </c>
      <c r="B1748" s="31">
        <v>41582</v>
      </c>
      <c r="C1748" s="60"/>
      <c r="D1748" s="60"/>
      <c r="E1748" s="11" t="s">
        <v>743</v>
      </c>
      <c r="T1748">
        <v>1697.77490338695</v>
      </c>
      <c r="U1748">
        <v>90.914567003961295</v>
      </c>
      <c r="X1748"/>
      <c r="AC1748">
        <v>0</v>
      </c>
      <c r="AL1748">
        <v>6.49265726513367</v>
      </c>
      <c r="AO1748">
        <v>368.32647508461997</v>
      </c>
      <c r="AR1748">
        <f>AL1748*1000000/AO1748</f>
        <v>17627.45201425457</v>
      </c>
      <c r="AZ1748">
        <v>55</v>
      </c>
      <c r="BA1748">
        <v>152.97619047619</v>
      </c>
      <c r="BD1748">
        <v>90.914567003961295</v>
      </c>
      <c r="BI1748">
        <v>1006.0240635934</v>
      </c>
      <c r="BJ1748">
        <v>768.86904761904805</v>
      </c>
    </row>
    <row r="1749" spans="1:62" x14ac:dyDescent="0.35">
      <c r="A1749" s="2" t="s">
        <v>119</v>
      </c>
      <c r="B1749" s="31">
        <v>41583</v>
      </c>
      <c r="C1749" s="60"/>
      <c r="D1749" s="60"/>
      <c r="E1749" s="11" t="s">
        <v>743</v>
      </c>
      <c r="G1749">
        <v>227.05</v>
      </c>
      <c r="H1749">
        <v>6.4500000000000002E-2</v>
      </c>
      <c r="I1749">
        <v>0.14449999999999999</v>
      </c>
      <c r="J1749">
        <v>0.12825</v>
      </c>
      <c r="K1749">
        <v>0.1115</v>
      </c>
      <c r="L1749">
        <v>0.16675000000000001</v>
      </c>
      <c r="M1749">
        <v>0.14974999999999999</v>
      </c>
      <c r="N1749">
        <v>0.18375</v>
      </c>
      <c r="O1749">
        <v>0.18625</v>
      </c>
      <c r="X1749"/>
    </row>
    <row r="1750" spans="1:62" x14ac:dyDescent="0.35">
      <c r="A1750" s="2" t="s">
        <v>119</v>
      </c>
      <c r="B1750" s="31">
        <v>41586</v>
      </c>
      <c r="C1750" s="60"/>
      <c r="D1750" s="60"/>
      <c r="E1750" s="11" t="s">
        <v>743</v>
      </c>
      <c r="X1750"/>
      <c r="AE1750">
        <v>0.96273598520689396</v>
      </c>
      <c r="AZ1750">
        <v>59.75</v>
      </c>
    </row>
    <row r="1751" spans="1:62" x14ac:dyDescent="0.35">
      <c r="A1751" s="2" t="s">
        <v>119</v>
      </c>
      <c r="B1751" s="31">
        <v>41590</v>
      </c>
      <c r="C1751" s="60"/>
      <c r="D1751" s="60"/>
      <c r="E1751" s="11" t="s">
        <v>743</v>
      </c>
      <c r="G1751">
        <v>216.6</v>
      </c>
      <c r="H1751">
        <v>6.0749999999999998E-2</v>
      </c>
      <c r="I1751">
        <v>0.14199999999999999</v>
      </c>
      <c r="J1751">
        <v>0.12375</v>
      </c>
      <c r="K1751">
        <v>0.10475</v>
      </c>
      <c r="L1751">
        <v>0.15475</v>
      </c>
      <c r="M1751">
        <v>0.13675000000000001</v>
      </c>
      <c r="N1751">
        <v>0.17649999999999999</v>
      </c>
      <c r="O1751">
        <v>0.18375</v>
      </c>
      <c r="X1751"/>
    </row>
    <row r="1752" spans="1:62" x14ac:dyDescent="0.35">
      <c r="A1752" s="2" t="s">
        <v>119</v>
      </c>
      <c r="B1752" s="31">
        <v>41596</v>
      </c>
      <c r="C1752" s="60"/>
      <c r="D1752" s="60"/>
      <c r="E1752" s="11" t="s">
        <v>743</v>
      </c>
      <c r="T1752">
        <v>1996.7879625524299</v>
      </c>
      <c r="U1752">
        <v>280.92967238115</v>
      </c>
      <c r="X1752"/>
      <c r="AC1752">
        <v>11.1536805863099</v>
      </c>
      <c r="AL1752">
        <v>5.7135892885851502</v>
      </c>
      <c r="AO1752">
        <v>323.34682873755798</v>
      </c>
      <c r="AR1752">
        <f>AL1752*1000000/AO1752</f>
        <v>17670.157183519317</v>
      </c>
      <c r="BA1752">
        <v>138.69047619047601</v>
      </c>
      <c r="BD1752">
        <v>269.77599179484002</v>
      </c>
      <c r="BI1752">
        <v>1102.3813742232601</v>
      </c>
      <c r="BJ1752">
        <v>660.11904761904805</v>
      </c>
    </row>
    <row r="1753" spans="1:62" x14ac:dyDescent="0.35">
      <c r="A1753" s="2" t="s">
        <v>119</v>
      </c>
      <c r="B1753" s="31">
        <v>41596</v>
      </c>
      <c r="C1753" s="60"/>
      <c r="D1753" s="60"/>
      <c r="E1753" s="11" t="s">
        <v>743</v>
      </c>
      <c r="X1753"/>
      <c r="AE1753">
        <v>0.96327461063401798</v>
      </c>
    </row>
    <row r="1754" spans="1:62" x14ac:dyDescent="0.35">
      <c r="A1754" s="2" t="s">
        <v>119</v>
      </c>
      <c r="B1754" s="31">
        <v>41597</v>
      </c>
      <c r="C1754" s="60"/>
      <c r="D1754" s="60"/>
      <c r="E1754" s="11" t="s">
        <v>743</v>
      </c>
      <c r="G1754">
        <v>206.4</v>
      </c>
      <c r="H1754">
        <v>6.0249999999999998E-2</v>
      </c>
      <c r="I1754">
        <v>0.13950000000000001</v>
      </c>
      <c r="J1754">
        <v>0.12225</v>
      </c>
      <c r="K1754">
        <v>9.7250000000000003E-2</v>
      </c>
      <c r="L1754">
        <v>0.14074999999999999</v>
      </c>
      <c r="M1754">
        <v>0.1255</v>
      </c>
      <c r="N1754">
        <v>0.16875000000000001</v>
      </c>
      <c r="O1754">
        <v>0.17774999999999999</v>
      </c>
      <c r="X1754"/>
    </row>
    <row r="1755" spans="1:62" x14ac:dyDescent="0.35">
      <c r="A1755" s="2" t="s">
        <v>119</v>
      </c>
      <c r="B1755" s="31">
        <v>41599</v>
      </c>
      <c r="C1755" s="60"/>
      <c r="D1755" s="60"/>
      <c r="E1755" s="11" t="s">
        <v>743</v>
      </c>
      <c r="X1755"/>
      <c r="AZ1755">
        <v>70.424999999999997</v>
      </c>
    </row>
    <row r="1756" spans="1:62" x14ac:dyDescent="0.35">
      <c r="A1756" s="2" t="s">
        <v>119</v>
      </c>
      <c r="B1756" s="31">
        <v>41604</v>
      </c>
      <c r="C1756" s="60"/>
      <c r="D1756" s="60"/>
      <c r="E1756" s="11" t="s">
        <v>743</v>
      </c>
      <c r="G1756">
        <v>232.65</v>
      </c>
      <c r="H1756">
        <v>0.12275</v>
      </c>
      <c r="I1756">
        <v>0.18575</v>
      </c>
      <c r="J1756">
        <v>0.13375000000000001</v>
      </c>
      <c r="K1756">
        <v>0.10174999999999999</v>
      </c>
      <c r="L1756">
        <v>0.14424999999999999</v>
      </c>
      <c r="M1756">
        <v>0.1285</v>
      </c>
      <c r="N1756">
        <v>0.17</v>
      </c>
      <c r="O1756">
        <v>0.17649999999999999</v>
      </c>
      <c r="X1756"/>
    </row>
    <row r="1757" spans="1:62" x14ac:dyDescent="0.35">
      <c r="A1757" s="2" t="s">
        <v>119</v>
      </c>
      <c r="B1757" s="31">
        <v>41607</v>
      </c>
      <c r="C1757" s="60"/>
      <c r="D1757" s="60"/>
      <c r="E1757" s="11" t="s">
        <v>743</v>
      </c>
      <c r="X1757"/>
      <c r="AZ1757">
        <v>70.8</v>
      </c>
    </row>
    <row r="1758" spans="1:62" x14ac:dyDescent="0.35">
      <c r="A1758" s="2" t="s">
        <v>119</v>
      </c>
      <c r="B1758" s="31">
        <v>41610</v>
      </c>
      <c r="C1758" s="60"/>
      <c r="D1758" s="60"/>
      <c r="E1758" s="11" t="s">
        <v>743</v>
      </c>
      <c r="T1758">
        <v>2130.6560161990801</v>
      </c>
      <c r="U1758">
        <v>450.87699856339202</v>
      </c>
      <c r="X1758"/>
      <c r="AC1758">
        <v>168.78927445061501</v>
      </c>
      <c r="AL1758">
        <v>4.1477986688160398</v>
      </c>
      <c r="AO1758">
        <v>282.85263381032598</v>
      </c>
      <c r="AR1758">
        <f>AL1758*1000000/AO1758</f>
        <v>14664.168450336763</v>
      </c>
      <c r="BA1758">
        <v>134.52380952381</v>
      </c>
      <c r="BD1758">
        <v>282.08772411277698</v>
      </c>
      <c r="BI1758">
        <v>1103.5933025454101</v>
      </c>
      <c r="BJ1758">
        <v>752.32142857142901</v>
      </c>
    </row>
    <row r="1759" spans="1:62" x14ac:dyDescent="0.35">
      <c r="A1759" s="2" t="s">
        <v>119</v>
      </c>
      <c r="B1759" s="31">
        <v>41611</v>
      </c>
      <c r="C1759" s="60"/>
      <c r="D1759" s="60"/>
      <c r="E1759" s="11" t="s">
        <v>743</v>
      </c>
      <c r="G1759">
        <v>248</v>
      </c>
      <c r="H1759">
        <v>0.14549999999999999</v>
      </c>
      <c r="I1759">
        <v>0.21925</v>
      </c>
      <c r="J1759">
        <v>0.14774999999999999</v>
      </c>
      <c r="K1759">
        <v>0.10675</v>
      </c>
      <c r="L1759">
        <v>0.14974999999999999</v>
      </c>
      <c r="M1759">
        <v>0.12825</v>
      </c>
      <c r="N1759">
        <v>0.16900000000000001</v>
      </c>
      <c r="O1759">
        <v>0.17374999999999999</v>
      </c>
      <c r="X1759"/>
    </row>
    <row r="1760" spans="1:62" x14ac:dyDescent="0.35">
      <c r="A1760" s="2" t="s">
        <v>119</v>
      </c>
      <c r="B1760" s="31">
        <v>41613</v>
      </c>
      <c r="C1760" s="60"/>
      <c r="D1760" s="60"/>
      <c r="E1760" s="11" t="s">
        <v>743</v>
      </c>
      <c r="X1760"/>
      <c r="AE1760">
        <v>0.97775058173032803</v>
      </c>
    </row>
    <row r="1761" spans="1:62" x14ac:dyDescent="0.35">
      <c r="A1761" s="2" t="s">
        <v>119</v>
      </c>
      <c r="B1761" s="31">
        <v>41618</v>
      </c>
      <c r="C1761" s="60"/>
      <c r="D1761" s="60"/>
      <c r="E1761" s="11" t="s">
        <v>743</v>
      </c>
      <c r="G1761">
        <v>254.05</v>
      </c>
      <c r="H1761">
        <v>0.13100000000000001</v>
      </c>
      <c r="I1761">
        <v>0.23599999999999999</v>
      </c>
      <c r="J1761">
        <v>0.16500000000000001</v>
      </c>
      <c r="K1761">
        <v>0.11425</v>
      </c>
      <c r="L1761">
        <v>0.15275</v>
      </c>
      <c r="M1761">
        <v>0.13175000000000001</v>
      </c>
      <c r="N1761">
        <v>0.16800000000000001</v>
      </c>
      <c r="O1761">
        <v>0.17150000000000001</v>
      </c>
      <c r="X1761"/>
    </row>
    <row r="1762" spans="1:62" x14ac:dyDescent="0.35">
      <c r="A1762" s="2" t="s">
        <v>119</v>
      </c>
      <c r="B1762" s="31">
        <v>41620</v>
      </c>
      <c r="C1762" s="60"/>
      <c r="D1762" s="60"/>
      <c r="E1762" s="11" t="s">
        <v>743</v>
      </c>
      <c r="X1762"/>
      <c r="AZ1762">
        <v>81</v>
      </c>
    </row>
    <row r="1763" spans="1:62" x14ac:dyDescent="0.35">
      <c r="A1763" s="2" t="s">
        <v>119</v>
      </c>
      <c r="B1763" s="31">
        <v>41625</v>
      </c>
      <c r="C1763" s="60"/>
      <c r="D1763" s="60"/>
      <c r="E1763" s="11" t="s">
        <v>743</v>
      </c>
      <c r="G1763">
        <v>278.35000000000002</v>
      </c>
      <c r="H1763">
        <v>0.17374999999999999</v>
      </c>
      <c r="I1763">
        <v>0.26924999999999999</v>
      </c>
      <c r="J1763">
        <v>0.20250000000000001</v>
      </c>
      <c r="K1763">
        <v>0.125</v>
      </c>
      <c r="L1763">
        <v>0.15725</v>
      </c>
      <c r="M1763">
        <v>0.13175000000000001</v>
      </c>
      <c r="N1763">
        <v>0.16550000000000001</v>
      </c>
      <c r="O1763">
        <v>0.16675000000000001</v>
      </c>
      <c r="T1763">
        <v>2922.36627486731</v>
      </c>
      <c r="U1763">
        <v>1071.16734325886</v>
      </c>
      <c r="X1763"/>
      <c r="AC1763">
        <v>789.07961914608097</v>
      </c>
      <c r="AL1763">
        <v>4.95389238058047</v>
      </c>
      <c r="AO1763">
        <v>314.36554102984002</v>
      </c>
      <c r="AR1763">
        <f>AL1763*1000000/AO1763</f>
        <v>15758.382309816328</v>
      </c>
      <c r="BA1763">
        <v>172.61904761904799</v>
      </c>
      <c r="BD1763">
        <v>282.08772411277698</v>
      </c>
      <c r="BI1763">
        <v>1131.7014462442501</v>
      </c>
      <c r="BJ1763">
        <v>813.92857142857099</v>
      </c>
    </row>
    <row r="1764" spans="1:62" x14ac:dyDescent="0.35">
      <c r="A1764" s="2" t="s">
        <v>119</v>
      </c>
      <c r="B1764" s="31">
        <v>41627</v>
      </c>
      <c r="C1764" s="60"/>
      <c r="D1764" s="60"/>
      <c r="E1764" s="11" t="s">
        <v>743</v>
      </c>
      <c r="X1764"/>
      <c r="AZ1764">
        <v>83</v>
      </c>
    </row>
    <row r="1765" spans="1:62" x14ac:dyDescent="0.35">
      <c r="A1765" s="2" t="s">
        <v>119</v>
      </c>
      <c r="B1765" s="31">
        <v>41628</v>
      </c>
      <c r="C1765" s="60"/>
      <c r="D1765" s="60"/>
      <c r="E1765" s="11" t="s">
        <v>743</v>
      </c>
      <c r="X1765"/>
      <c r="AE1765">
        <v>0.98882777807271205</v>
      </c>
    </row>
    <row r="1766" spans="1:62" x14ac:dyDescent="0.35">
      <c r="A1766" s="2" t="s">
        <v>119</v>
      </c>
      <c r="B1766" s="31">
        <v>41632</v>
      </c>
      <c r="C1766" s="60"/>
      <c r="D1766" s="60"/>
      <c r="E1766" s="11" t="s">
        <v>743</v>
      </c>
      <c r="G1766">
        <v>300.55</v>
      </c>
      <c r="H1766">
        <v>0.20399999999999999</v>
      </c>
      <c r="I1766">
        <v>0.28225</v>
      </c>
      <c r="J1766">
        <v>0.24099999999999999</v>
      </c>
      <c r="K1766">
        <v>0.151</v>
      </c>
      <c r="L1766">
        <v>0.16400000000000001</v>
      </c>
      <c r="M1766">
        <v>0.13125000000000001</v>
      </c>
      <c r="N1766">
        <v>0.16375000000000001</v>
      </c>
      <c r="O1766">
        <v>0.16550000000000001</v>
      </c>
      <c r="X1766"/>
    </row>
    <row r="1767" spans="1:62" x14ac:dyDescent="0.35">
      <c r="A1767" s="2" t="s">
        <v>119</v>
      </c>
      <c r="B1767" s="31">
        <v>41638</v>
      </c>
      <c r="C1767" s="60"/>
      <c r="D1767" s="60"/>
      <c r="E1767" s="11" t="s">
        <v>743</v>
      </c>
      <c r="X1767"/>
      <c r="AZ1767">
        <v>87</v>
      </c>
    </row>
    <row r="1768" spans="1:62" x14ac:dyDescent="0.35">
      <c r="A1768" s="2" t="s">
        <v>119</v>
      </c>
      <c r="B1768" s="31">
        <v>41639</v>
      </c>
      <c r="C1768" s="60"/>
      <c r="D1768" s="60"/>
      <c r="E1768" s="11" t="s">
        <v>743</v>
      </c>
      <c r="G1768">
        <v>286.25</v>
      </c>
      <c r="H1768">
        <v>0.16475000000000001</v>
      </c>
      <c r="I1768">
        <v>0.26100000000000001</v>
      </c>
      <c r="J1768">
        <v>0.22650000000000001</v>
      </c>
      <c r="K1768">
        <v>0.15325</v>
      </c>
      <c r="L1768">
        <v>0.17100000000000001</v>
      </c>
      <c r="M1768">
        <v>0.13425000000000001</v>
      </c>
      <c r="N1768">
        <v>0.1605</v>
      </c>
      <c r="O1768">
        <v>0.16</v>
      </c>
      <c r="X1768"/>
    </row>
    <row r="1769" spans="1:62" x14ac:dyDescent="0.35">
      <c r="A1769" s="2" t="s">
        <v>119</v>
      </c>
      <c r="B1769" s="31">
        <v>41645</v>
      </c>
      <c r="C1769" s="60"/>
      <c r="D1769" s="60"/>
      <c r="E1769" s="11" t="s">
        <v>743</v>
      </c>
      <c r="X1769"/>
      <c r="AE1769">
        <v>0.78291666610608701</v>
      </c>
      <c r="AZ1769">
        <v>87.5</v>
      </c>
    </row>
    <row r="1770" spans="1:62" x14ac:dyDescent="0.35">
      <c r="A1770" s="2" t="s">
        <v>119</v>
      </c>
      <c r="B1770" s="31">
        <v>41646</v>
      </c>
      <c r="C1770" s="60"/>
      <c r="D1770" s="60"/>
      <c r="E1770" s="11" t="s">
        <v>743</v>
      </c>
      <c r="G1770">
        <v>243.8</v>
      </c>
      <c r="H1770">
        <v>7.5749999999999998E-2</v>
      </c>
      <c r="I1770">
        <v>0.20574999999999999</v>
      </c>
      <c r="J1770">
        <v>0.1915</v>
      </c>
      <c r="K1770">
        <v>0.13875000000000001</v>
      </c>
      <c r="L1770">
        <v>0.16425000000000001</v>
      </c>
      <c r="M1770">
        <v>0.129</v>
      </c>
      <c r="N1770">
        <v>0.157</v>
      </c>
      <c r="O1770">
        <v>0.157</v>
      </c>
      <c r="X1770"/>
    </row>
    <row r="1771" spans="1:62" x14ac:dyDescent="0.35">
      <c r="A1771" s="2" t="s">
        <v>119</v>
      </c>
      <c r="B1771" s="31">
        <v>41652</v>
      </c>
      <c r="C1771" s="60"/>
      <c r="D1771" s="60"/>
      <c r="E1771" s="11" t="s">
        <v>743</v>
      </c>
      <c r="X1771"/>
      <c r="AZ1771">
        <v>89.75</v>
      </c>
    </row>
    <row r="1772" spans="1:62" x14ac:dyDescent="0.35">
      <c r="A1772" s="2" t="s">
        <v>119</v>
      </c>
      <c r="B1772" s="31">
        <v>41653</v>
      </c>
      <c r="C1772" s="60"/>
      <c r="D1772" s="60"/>
      <c r="E1772" s="11" t="s">
        <v>743</v>
      </c>
      <c r="G1772">
        <v>226.2</v>
      </c>
      <c r="H1772">
        <v>6.5750000000000003E-2</v>
      </c>
      <c r="I1772">
        <v>0.18</v>
      </c>
      <c r="J1772">
        <v>0.16500000000000001</v>
      </c>
      <c r="K1772">
        <v>0.1265</v>
      </c>
      <c r="L1772">
        <v>0.15775</v>
      </c>
      <c r="M1772">
        <v>0.126</v>
      </c>
      <c r="N1772">
        <v>0.15475</v>
      </c>
      <c r="O1772">
        <v>0.15525</v>
      </c>
      <c r="X1772"/>
      <c r="AE1772">
        <v>0.30249058887758001</v>
      </c>
    </row>
    <row r="1773" spans="1:62" x14ac:dyDescent="0.35">
      <c r="A1773" s="2" t="s">
        <v>119</v>
      </c>
      <c r="B1773" s="31">
        <v>41660</v>
      </c>
      <c r="C1773" s="60"/>
      <c r="D1773" s="60"/>
      <c r="E1773" s="11" t="s">
        <v>743</v>
      </c>
      <c r="G1773">
        <v>216.4</v>
      </c>
      <c r="H1773">
        <v>0.06</v>
      </c>
      <c r="I1773">
        <v>0.16900000000000001</v>
      </c>
      <c r="J1773">
        <v>0.152</v>
      </c>
      <c r="K1773">
        <v>0.1195</v>
      </c>
      <c r="L1773">
        <v>0.154</v>
      </c>
      <c r="M1773">
        <v>0.12425</v>
      </c>
      <c r="N1773">
        <v>0.1525</v>
      </c>
      <c r="O1773">
        <v>0.15075</v>
      </c>
      <c r="X1773"/>
    </row>
    <row r="1774" spans="1:62" x14ac:dyDescent="0.35">
      <c r="A1774" s="2" t="s">
        <v>119</v>
      </c>
      <c r="B1774" s="31">
        <v>41662</v>
      </c>
      <c r="C1774" s="60"/>
      <c r="D1774" s="60"/>
      <c r="E1774" s="11" t="s">
        <v>743</v>
      </c>
      <c r="X1774"/>
      <c r="AE1774">
        <v>0</v>
      </c>
      <c r="AZ1774">
        <v>93</v>
      </c>
    </row>
    <row r="1775" spans="1:62" x14ac:dyDescent="0.35">
      <c r="A1775" s="2" t="s">
        <v>119</v>
      </c>
      <c r="B1775" s="31">
        <v>41664</v>
      </c>
      <c r="C1775" s="60"/>
      <c r="D1775" s="60"/>
      <c r="E1775" s="11" t="s">
        <v>743</v>
      </c>
      <c r="T1775">
        <v>2408.9480068087701</v>
      </c>
      <c r="U1775">
        <v>1221.2595441127801</v>
      </c>
      <c r="X1775"/>
      <c r="Y1775">
        <v>4.3304985000000004E-2</v>
      </c>
      <c r="AA1775">
        <v>21687.383565656499</v>
      </c>
      <c r="AC1775">
        <v>939.17182000000003</v>
      </c>
      <c r="AL1775">
        <v>0</v>
      </c>
      <c r="AS1775" t="s">
        <v>831</v>
      </c>
      <c r="BD1775">
        <v>282.08772411277698</v>
      </c>
      <c r="BI1775">
        <v>780.86968134003996</v>
      </c>
    </row>
    <row r="1776" spans="1:62" x14ac:dyDescent="0.35">
      <c r="A1776" s="2" t="s">
        <v>119</v>
      </c>
      <c r="B1776" s="31">
        <v>41667</v>
      </c>
      <c r="C1776" s="60"/>
      <c r="D1776" s="60"/>
      <c r="E1776" s="11" t="s">
        <v>743</v>
      </c>
      <c r="G1776">
        <v>214.8</v>
      </c>
      <c r="H1776">
        <v>5.7500000000000002E-2</v>
      </c>
      <c r="I1776">
        <v>0.16500000000000001</v>
      </c>
      <c r="J1776">
        <v>0.152</v>
      </c>
      <c r="K1776">
        <v>0.11975</v>
      </c>
      <c r="L1776">
        <v>0.157</v>
      </c>
      <c r="M1776">
        <v>0.1245</v>
      </c>
      <c r="N1776">
        <v>0.15049999999999999</v>
      </c>
      <c r="O1776">
        <v>0.14774999999999999</v>
      </c>
      <c r="X1776"/>
      <c r="AS1776" t="s">
        <v>831</v>
      </c>
    </row>
    <row r="1777" spans="1:78" x14ac:dyDescent="0.35">
      <c r="A1777" s="13" t="s">
        <v>119</v>
      </c>
      <c r="E1777" s="11" t="s">
        <v>743</v>
      </c>
      <c r="X1777"/>
      <c r="AS1777" t="s">
        <v>831</v>
      </c>
      <c r="BL1777" s="14">
        <v>226.61499999999995</v>
      </c>
      <c r="BM1777" s="14">
        <v>413.06149999999997</v>
      </c>
      <c r="BN1777" s="14">
        <v>490.745</v>
      </c>
      <c r="BO1777" s="14">
        <v>621.46800000000007</v>
      </c>
      <c r="BP1777" s="14">
        <v>762.01199999999994</v>
      </c>
      <c r="BQ1777" s="14">
        <v>807.51799999999992</v>
      </c>
      <c r="BR1777" s="14">
        <v>906.1244999999999</v>
      </c>
      <c r="BS1777" s="14">
        <v>1029.1309999999999</v>
      </c>
      <c r="BT1777" s="14">
        <v>1306.5894999999998</v>
      </c>
      <c r="BU1777" s="14">
        <v>2021.5399999999997</v>
      </c>
      <c r="BV1777" s="14">
        <v>2356.4605000000001</v>
      </c>
      <c r="BW1777" s="14">
        <v>2301.1945000000005</v>
      </c>
      <c r="BX1777" s="14">
        <v>2478.4910000000004</v>
      </c>
      <c r="BY1777" s="14">
        <v>2406.0839999999998</v>
      </c>
      <c r="BZ1777" s="14">
        <v>2193.1025</v>
      </c>
    </row>
    <row r="1778" spans="1:78" x14ac:dyDescent="0.35">
      <c r="A1778" s="2" t="s">
        <v>57</v>
      </c>
      <c r="B1778" s="31">
        <v>33483</v>
      </c>
      <c r="C1778" s="60"/>
      <c r="D1778" s="60"/>
      <c r="E1778" s="11"/>
      <c r="G1778">
        <v>416.53999999999996</v>
      </c>
      <c r="H1778">
        <v>0.27400000000000002</v>
      </c>
      <c r="I1778">
        <v>0.2954</v>
      </c>
      <c r="J1778">
        <v>0.28160000000000002</v>
      </c>
      <c r="K1778">
        <v>0.24840000000000001</v>
      </c>
      <c r="L1778">
        <v>0.23874999999999999</v>
      </c>
      <c r="M1778">
        <v>0.26919999999999999</v>
      </c>
      <c r="N1778">
        <v>0.26740000000000003</v>
      </c>
      <c r="O1778">
        <v>0.20795</v>
      </c>
      <c r="S1778" s="14"/>
      <c r="T1778" s="14"/>
      <c r="U1778" s="14"/>
      <c r="V1778" s="14"/>
      <c r="W1778" s="14"/>
      <c r="X1778"/>
      <c r="AC1778" s="14"/>
      <c r="AG1778" s="14"/>
      <c r="AH1778" s="14"/>
      <c r="AI1778" s="14"/>
      <c r="AM1778" s="14"/>
      <c r="AN1778" s="14"/>
      <c r="AO1778" s="14"/>
      <c r="AP1778" s="14"/>
      <c r="AQ1778" s="14"/>
      <c r="AR1778" s="14"/>
      <c r="BD1778" s="14"/>
      <c r="BE1778" s="14"/>
      <c r="BF1778" s="14"/>
      <c r="BG1778" s="14"/>
      <c r="BH1778" s="14"/>
      <c r="BI1778" s="14"/>
    </row>
    <row r="1779" spans="1:78" x14ac:dyDescent="0.35">
      <c r="A1779" s="2" t="s">
        <v>57</v>
      </c>
      <c r="B1779" s="31">
        <v>33491</v>
      </c>
      <c r="C1779" s="60"/>
      <c r="D1779" s="60"/>
      <c r="E1779" s="11"/>
      <c r="G1779">
        <v>418.79</v>
      </c>
      <c r="H1779">
        <v>0.28499999999999998</v>
      </c>
      <c r="I1779">
        <v>0.29925000000000002</v>
      </c>
      <c r="J1779">
        <v>0.28094999999999998</v>
      </c>
      <c r="K1779">
        <v>0.2487</v>
      </c>
      <c r="L1779">
        <v>0.2387</v>
      </c>
      <c r="M1779">
        <v>0.26615</v>
      </c>
      <c r="N1779">
        <v>0.26624999999999999</v>
      </c>
      <c r="O1779">
        <v>0.20895</v>
      </c>
      <c r="S1779" s="14"/>
      <c r="T1779" s="14"/>
      <c r="U1779" s="14"/>
      <c r="V1779" s="14"/>
      <c r="W1779" s="14"/>
      <c r="X1779"/>
      <c r="AC1779" s="14"/>
      <c r="AG1779" s="14"/>
      <c r="AH1779" s="14"/>
      <c r="AI1779" s="14"/>
      <c r="AM1779" s="14"/>
      <c r="AN1779" s="14"/>
      <c r="AO1779" s="14"/>
      <c r="AP1779" s="14"/>
      <c r="AQ1779" s="14"/>
      <c r="AR1779" s="14"/>
      <c r="BD1779" s="14"/>
      <c r="BE1779" s="14"/>
      <c r="BF1779" s="14"/>
      <c r="BG1779" s="14"/>
      <c r="BH1779" s="14"/>
      <c r="BI1779" s="14"/>
    </row>
    <row r="1780" spans="1:78" x14ac:dyDescent="0.35">
      <c r="A1780" s="2" t="s">
        <v>57</v>
      </c>
      <c r="B1780" s="31">
        <v>33497</v>
      </c>
      <c r="C1780" s="60"/>
      <c r="D1780" s="60"/>
      <c r="E1780" s="11"/>
      <c r="G1780">
        <v>431.30999999999995</v>
      </c>
      <c r="H1780">
        <v>0.30199999999999999</v>
      </c>
      <c r="I1780">
        <v>0.30235000000000001</v>
      </c>
      <c r="J1780">
        <v>0.28885</v>
      </c>
      <c r="K1780">
        <v>0.26255000000000001</v>
      </c>
      <c r="L1780">
        <v>0.25380000000000003</v>
      </c>
      <c r="M1780">
        <v>0.27260000000000001</v>
      </c>
      <c r="N1780">
        <v>0.26555000000000001</v>
      </c>
      <c r="O1780">
        <v>0.20885000000000001</v>
      </c>
      <c r="S1780" s="14"/>
      <c r="T1780" s="14"/>
      <c r="U1780" s="14"/>
      <c r="V1780" s="14"/>
      <c r="W1780" s="14"/>
      <c r="X1780"/>
      <c r="AC1780" s="14"/>
      <c r="AG1780" s="14"/>
      <c r="AH1780" s="14"/>
      <c r="AI1780" s="14"/>
      <c r="AM1780" s="14"/>
      <c r="AN1780" s="14"/>
      <c r="AO1780" s="14"/>
      <c r="AP1780" s="14"/>
      <c r="AQ1780" s="14"/>
      <c r="AR1780" s="14"/>
      <c r="BD1780" s="14"/>
      <c r="BE1780" s="14"/>
      <c r="BF1780" s="14"/>
      <c r="BG1780" s="14"/>
      <c r="BH1780" s="14"/>
      <c r="BI1780" s="14"/>
    </row>
    <row r="1781" spans="1:78" x14ac:dyDescent="0.35">
      <c r="A1781" s="2" t="s">
        <v>57</v>
      </c>
      <c r="B1781" s="31">
        <v>33504</v>
      </c>
      <c r="C1781" s="60"/>
      <c r="D1781" s="60"/>
      <c r="E1781" s="11"/>
      <c r="G1781">
        <v>429.45000000000005</v>
      </c>
      <c r="H1781">
        <v>0.29649999999999999</v>
      </c>
      <c r="I1781">
        <v>0.30175000000000002</v>
      </c>
      <c r="J1781">
        <v>0.2883</v>
      </c>
      <c r="K1781">
        <v>0.26200000000000001</v>
      </c>
      <c r="L1781">
        <v>0.25324999999999998</v>
      </c>
      <c r="M1781">
        <v>0.27205000000000001</v>
      </c>
      <c r="N1781">
        <v>0.26500000000000001</v>
      </c>
      <c r="O1781">
        <v>0.2084</v>
      </c>
      <c r="S1781" s="14"/>
      <c r="T1781" s="14"/>
      <c r="U1781" s="14"/>
      <c r="V1781" s="14"/>
      <c r="W1781" s="14"/>
      <c r="X1781"/>
      <c r="AC1781" s="14"/>
      <c r="AG1781" s="14"/>
      <c r="AH1781" s="14"/>
      <c r="AI1781" s="14"/>
      <c r="AM1781" s="14"/>
      <c r="AN1781" s="14"/>
      <c r="AO1781" s="14"/>
      <c r="AP1781" s="14"/>
      <c r="AQ1781" s="14"/>
      <c r="AR1781" s="14"/>
      <c r="BD1781" s="14"/>
      <c r="BE1781" s="14"/>
      <c r="BF1781" s="14"/>
      <c r="BG1781" s="14"/>
      <c r="BH1781" s="14"/>
      <c r="BI1781" s="14"/>
    </row>
    <row r="1782" spans="1:78" x14ac:dyDescent="0.35">
      <c r="A1782" s="2" t="s">
        <v>57</v>
      </c>
      <c r="B1782" s="31">
        <v>33505</v>
      </c>
      <c r="C1782" s="60"/>
      <c r="D1782" s="60"/>
      <c r="E1782" s="11"/>
      <c r="S1782" s="14"/>
      <c r="T1782" s="14">
        <v>176.9</v>
      </c>
      <c r="U1782" s="14"/>
      <c r="V1782" s="14"/>
      <c r="W1782" s="14"/>
      <c r="X1782"/>
      <c r="AC1782" s="14"/>
      <c r="AG1782" s="14"/>
      <c r="AH1782" s="14"/>
      <c r="AI1782" s="14"/>
      <c r="AL1782">
        <v>2.445180342</v>
      </c>
      <c r="AM1782" s="14"/>
      <c r="AN1782" s="14"/>
      <c r="AO1782" s="14">
        <v>107.97524296895159</v>
      </c>
      <c r="AP1782" s="14"/>
      <c r="AQ1782" s="14"/>
      <c r="AR1782" s="14">
        <v>223.73953576864537</v>
      </c>
      <c r="BA1782">
        <v>187.5</v>
      </c>
      <c r="BD1782" s="14"/>
      <c r="BE1782" s="14"/>
      <c r="BF1782" s="14"/>
      <c r="BG1782" s="14"/>
      <c r="BH1782" s="14"/>
      <c r="BI1782" s="14">
        <v>68.924757031048429</v>
      </c>
      <c r="BJ1782">
        <v>657.5</v>
      </c>
    </row>
    <row r="1783" spans="1:78" x14ac:dyDescent="0.35">
      <c r="A1783" s="2" t="s">
        <v>57</v>
      </c>
      <c r="B1783" s="31">
        <v>33512</v>
      </c>
      <c r="C1783" s="60"/>
      <c r="D1783" s="60"/>
      <c r="E1783" s="11"/>
      <c r="G1783">
        <v>406.59000000000003</v>
      </c>
      <c r="H1783">
        <v>0.25800000000000001</v>
      </c>
      <c r="I1783">
        <v>0.27200000000000002</v>
      </c>
      <c r="J1783">
        <v>0.27500000000000002</v>
      </c>
      <c r="K1783">
        <v>0.24745</v>
      </c>
      <c r="L1783">
        <v>0.24335000000000001</v>
      </c>
      <c r="M1783">
        <v>0.26784999999999998</v>
      </c>
      <c r="N1783">
        <v>0.26565</v>
      </c>
      <c r="O1783">
        <v>0.20365</v>
      </c>
      <c r="S1783" s="14"/>
      <c r="T1783" s="14"/>
      <c r="U1783" s="14"/>
      <c r="V1783" s="14"/>
      <c r="W1783" s="14"/>
      <c r="X1783"/>
      <c r="AC1783" s="14"/>
      <c r="AG1783" s="14"/>
      <c r="AH1783" s="14"/>
      <c r="AI1783" s="14"/>
      <c r="AM1783" s="14"/>
      <c r="AN1783" s="14"/>
      <c r="AO1783" s="14"/>
      <c r="AP1783" s="14"/>
      <c r="AQ1783" s="14"/>
      <c r="AR1783" s="14"/>
      <c r="BD1783" s="14"/>
      <c r="BE1783" s="14"/>
      <c r="BF1783" s="14"/>
      <c r="BG1783" s="14"/>
      <c r="BH1783" s="14"/>
      <c r="BI1783" s="14"/>
    </row>
    <row r="1784" spans="1:78" x14ac:dyDescent="0.35">
      <c r="A1784" s="2" t="s">
        <v>57</v>
      </c>
      <c r="B1784" s="31">
        <v>33519</v>
      </c>
      <c r="C1784" s="60"/>
      <c r="D1784" s="60"/>
      <c r="E1784" s="11"/>
      <c r="G1784">
        <v>415</v>
      </c>
      <c r="H1784">
        <v>0.27150000000000002</v>
      </c>
      <c r="I1784">
        <v>0.29335</v>
      </c>
      <c r="J1784">
        <v>0.27875</v>
      </c>
      <c r="K1784">
        <v>0.24575</v>
      </c>
      <c r="L1784">
        <v>0.24554999999999999</v>
      </c>
      <c r="M1784">
        <v>0.26590000000000003</v>
      </c>
      <c r="N1784">
        <v>0.26350000000000001</v>
      </c>
      <c r="O1784">
        <v>0.2107</v>
      </c>
      <c r="S1784" s="14"/>
      <c r="T1784" s="14"/>
      <c r="U1784" s="14"/>
      <c r="V1784" s="14"/>
      <c r="W1784" s="14"/>
      <c r="X1784"/>
      <c r="AC1784" s="14"/>
      <c r="AG1784" s="14"/>
      <c r="AH1784" s="14"/>
      <c r="AI1784" s="14"/>
      <c r="AM1784" s="14"/>
      <c r="AN1784" s="14"/>
      <c r="AO1784" s="14"/>
      <c r="AP1784" s="14"/>
      <c r="AQ1784" s="14"/>
      <c r="AR1784" s="14"/>
      <c r="BD1784" s="14"/>
      <c r="BE1784" s="14"/>
      <c r="BF1784" s="14"/>
      <c r="BG1784" s="14"/>
      <c r="BH1784" s="14"/>
      <c r="BI1784" s="14"/>
    </row>
    <row r="1785" spans="1:78" x14ac:dyDescent="0.35">
      <c r="A1785" s="2" t="s">
        <v>57</v>
      </c>
      <c r="B1785" s="31">
        <v>33521</v>
      </c>
      <c r="C1785" s="60"/>
      <c r="D1785" s="60"/>
      <c r="E1785" s="11"/>
      <c r="S1785" s="14"/>
      <c r="T1785" s="14">
        <v>419.20000000000005</v>
      </c>
      <c r="U1785" s="14"/>
      <c r="V1785" s="14"/>
      <c r="W1785" s="14"/>
      <c r="X1785"/>
      <c r="AC1785" s="14"/>
      <c r="AG1785" s="14"/>
      <c r="AH1785" s="14"/>
      <c r="AI1785" s="14"/>
      <c r="AL1785">
        <v>6.9373268399999999</v>
      </c>
      <c r="AM1785" s="14"/>
      <c r="AN1785" s="14"/>
      <c r="AO1785" s="14">
        <v>233.60221861471859</v>
      </c>
      <c r="AP1785" s="14"/>
      <c r="AQ1785" s="14"/>
      <c r="AR1785" s="14">
        <v>295.71342389847172</v>
      </c>
      <c r="BA1785">
        <v>235</v>
      </c>
      <c r="BD1785" s="14"/>
      <c r="BE1785" s="14"/>
      <c r="BF1785" s="14"/>
      <c r="BG1785" s="14"/>
      <c r="BH1785" s="14"/>
      <c r="BI1785" s="14">
        <v>185.59778138528139</v>
      </c>
      <c r="BJ1785">
        <v>760</v>
      </c>
    </row>
    <row r="1786" spans="1:78" x14ac:dyDescent="0.35">
      <c r="A1786" s="2" t="s">
        <v>57</v>
      </c>
      <c r="B1786" s="31">
        <v>33525</v>
      </c>
      <c r="C1786" s="60"/>
      <c r="D1786" s="60"/>
      <c r="E1786" s="11"/>
      <c r="G1786">
        <v>406.44000000000005</v>
      </c>
      <c r="H1786">
        <v>0.25700000000000001</v>
      </c>
      <c r="I1786">
        <v>0.27575</v>
      </c>
      <c r="J1786">
        <v>0.27565000000000001</v>
      </c>
      <c r="K1786">
        <v>0.24460000000000001</v>
      </c>
      <c r="L1786">
        <v>0.23769999999999999</v>
      </c>
      <c r="M1786">
        <v>0.26800000000000002</v>
      </c>
      <c r="N1786">
        <v>0.26374999999999998</v>
      </c>
      <c r="O1786">
        <v>0.20974999999999999</v>
      </c>
      <c r="S1786" s="14"/>
      <c r="T1786" s="14"/>
      <c r="U1786" s="14"/>
      <c r="V1786" s="14"/>
      <c r="W1786" s="14"/>
      <c r="X1786"/>
      <c r="AC1786" s="14"/>
      <c r="AG1786" s="14"/>
      <c r="AH1786" s="14"/>
      <c r="AI1786" s="14"/>
      <c r="AM1786" s="14"/>
      <c r="AN1786" s="14"/>
      <c r="AO1786" s="14"/>
      <c r="AP1786" s="14"/>
      <c r="AQ1786" s="14"/>
      <c r="AR1786" s="14"/>
      <c r="BD1786" s="14"/>
      <c r="BE1786" s="14"/>
      <c r="BF1786" s="14"/>
      <c r="BG1786" s="14"/>
      <c r="BH1786" s="14"/>
      <c r="BI1786" s="14"/>
    </row>
    <row r="1787" spans="1:78" x14ac:dyDescent="0.35">
      <c r="A1787" s="2" t="s">
        <v>57</v>
      </c>
      <c r="B1787" s="31">
        <v>33532</v>
      </c>
      <c r="C1787" s="60"/>
      <c r="D1787" s="60"/>
      <c r="E1787" s="11"/>
      <c r="G1787">
        <v>396.97</v>
      </c>
      <c r="H1787">
        <v>0.245</v>
      </c>
      <c r="I1787">
        <v>0.26755000000000001</v>
      </c>
      <c r="J1787">
        <v>0.26769999999999999</v>
      </c>
      <c r="K1787">
        <v>0.23874999999999999</v>
      </c>
      <c r="L1787">
        <v>0.23050000000000001</v>
      </c>
      <c r="M1787">
        <v>0.26269999999999999</v>
      </c>
      <c r="N1787">
        <v>0.26365</v>
      </c>
      <c r="O1787">
        <v>0.20899999999999999</v>
      </c>
      <c r="S1787" s="14"/>
      <c r="T1787" s="14"/>
      <c r="U1787" s="14"/>
      <c r="V1787" s="14"/>
      <c r="W1787" s="14"/>
      <c r="X1787"/>
      <c r="AC1787" s="14"/>
      <c r="AG1787" s="14"/>
      <c r="AH1787" s="14"/>
      <c r="AI1787" s="14"/>
      <c r="AM1787" s="14"/>
      <c r="AN1787" s="14"/>
      <c r="AO1787" s="14"/>
      <c r="AP1787" s="14"/>
      <c r="AQ1787" s="14"/>
      <c r="AR1787" s="14"/>
      <c r="BD1787" s="14"/>
      <c r="BE1787" s="14"/>
      <c r="BF1787" s="14"/>
      <c r="BG1787" s="14"/>
      <c r="BH1787" s="14"/>
      <c r="BI1787" s="14"/>
    </row>
    <row r="1788" spans="1:78" x14ac:dyDescent="0.35">
      <c r="A1788" s="2" t="s">
        <v>57</v>
      </c>
      <c r="B1788" s="31">
        <v>33533</v>
      </c>
      <c r="C1788" s="60"/>
      <c r="D1788" s="60"/>
      <c r="E1788" s="11"/>
      <c r="S1788" s="14"/>
      <c r="T1788" s="14">
        <v>589.625</v>
      </c>
      <c r="U1788" s="14"/>
      <c r="V1788" s="14"/>
      <c r="W1788" s="14"/>
      <c r="X1788"/>
      <c r="AC1788" s="14"/>
      <c r="AG1788" s="14"/>
      <c r="AH1788" s="14"/>
      <c r="AI1788" s="14"/>
      <c r="AL1788">
        <v>7.7521683020000003</v>
      </c>
      <c r="AM1788" s="14"/>
      <c r="AN1788" s="14"/>
      <c r="AO1788" s="14">
        <v>287.60125142533172</v>
      </c>
      <c r="AP1788" s="14"/>
      <c r="AQ1788" s="14"/>
      <c r="AR1788" s="14">
        <v>266.45650363924477</v>
      </c>
      <c r="BA1788">
        <v>205</v>
      </c>
      <c r="BD1788" s="14"/>
      <c r="BE1788" s="14"/>
      <c r="BF1788" s="14"/>
      <c r="BG1788" s="14"/>
      <c r="BH1788" s="14"/>
      <c r="BI1788" s="14">
        <v>302.02374857466822</v>
      </c>
      <c r="BJ1788">
        <v>650</v>
      </c>
    </row>
    <row r="1789" spans="1:78" x14ac:dyDescent="0.35">
      <c r="A1789" s="2" t="s">
        <v>57</v>
      </c>
      <c r="B1789" s="31">
        <v>33540</v>
      </c>
      <c r="C1789" s="60"/>
      <c r="D1789" s="60"/>
      <c r="E1789" s="11"/>
      <c r="G1789">
        <v>395.03</v>
      </c>
      <c r="H1789">
        <v>0.25800000000000001</v>
      </c>
      <c r="I1789">
        <v>0.27155000000000001</v>
      </c>
      <c r="J1789">
        <v>0.26369999999999999</v>
      </c>
      <c r="K1789">
        <v>0.2293</v>
      </c>
      <c r="L1789">
        <v>0.22635</v>
      </c>
      <c r="M1789">
        <v>0.25850000000000001</v>
      </c>
      <c r="N1789">
        <v>0.26200000000000001</v>
      </c>
      <c r="O1789">
        <v>0.20574999999999999</v>
      </c>
      <c r="S1789" s="14"/>
      <c r="T1789" s="14"/>
      <c r="U1789" s="14"/>
      <c r="V1789" s="14"/>
      <c r="W1789" s="14"/>
      <c r="X1789"/>
      <c r="AC1789" s="14"/>
      <c r="AG1789" s="14"/>
      <c r="AH1789" s="14"/>
      <c r="AI1789" s="14"/>
      <c r="AM1789" s="14"/>
      <c r="AN1789" s="14"/>
      <c r="AO1789" s="14"/>
      <c r="AP1789" s="14"/>
      <c r="AQ1789" s="14"/>
      <c r="AR1789" s="14"/>
      <c r="BD1789" s="14"/>
      <c r="BE1789" s="14"/>
      <c r="BF1789" s="14"/>
      <c r="BG1789" s="14"/>
      <c r="BH1789" s="14"/>
      <c r="BI1789" s="14"/>
    </row>
    <row r="1790" spans="1:78" x14ac:dyDescent="0.35">
      <c r="A1790" s="2" t="s">
        <v>57</v>
      </c>
      <c r="B1790" s="31">
        <v>33546</v>
      </c>
      <c r="C1790" s="60"/>
      <c r="D1790" s="60"/>
      <c r="E1790" s="11"/>
      <c r="G1790">
        <v>404.17999999999995</v>
      </c>
      <c r="H1790">
        <v>0.28449999999999998</v>
      </c>
      <c r="I1790">
        <v>0.29244999999999999</v>
      </c>
      <c r="J1790">
        <v>0.26755000000000001</v>
      </c>
      <c r="K1790">
        <v>0.23164999999999999</v>
      </c>
      <c r="L1790">
        <v>0.21845000000000001</v>
      </c>
      <c r="M1790">
        <v>0.2581</v>
      </c>
      <c r="N1790">
        <v>0.26095000000000002</v>
      </c>
      <c r="O1790">
        <v>0.20724999999999999</v>
      </c>
      <c r="S1790" s="14"/>
      <c r="T1790" s="14"/>
      <c r="U1790" s="14"/>
      <c r="V1790" s="14"/>
      <c r="W1790" s="14"/>
      <c r="X1790"/>
      <c r="AC1790" s="14"/>
      <c r="AG1790" s="14"/>
      <c r="AH1790" s="14"/>
      <c r="AI1790" s="14"/>
      <c r="AM1790" s="14"/>
      <c r="AN1790" s="14"/>
      <c r="AO1790" s="14"/>
      <c r="AP1790" s="14"/>
      <c r="AQ1790" s="14"/>
      <c r="AR1790" s="14"/>
      <c r="BD1790" s="14"/>
      <c r="BE1790" s="14"/>
      <c r="BF1790" s="14"/>
      <c r="BG1790" s="14"/>
      <c r="BH1790" s="14"/>
      <c r="BI1790" s="14"/>
    </row>
    <row r="1791" spans="1:78" x14ac:dyDescent="0.35">
      <c r="A1791" s="2" t="s">
        <v>57</v>
      </c>
      <c r="B1791" s="31">
        <v>33547</v>
      </c>
      <c r="C1791" s="60"/>
      <c r="D1791" s="60"/>
      <c r="E1791" s="11"/>
      <c r="S1791" s="14">
        <v>20.823239999999998</v>
      </c>
      <c r="T1791" s="14">
        <v>963.05</v>
      </c>
      <c r="U1791" s="14"/>
      <c r="V1791" s="14"/>
      <c r="W1791" s="14"/>
      <c r="X1791"/>
      <c r="AC1791" s="14"/>
      <c r="AG1791" s="14"/>
      <c r="AH1791" s="14"/>
      <c r="AI1791" s="14">
        <v>4.5250000000000341</v>
      </c>
      <c r="AL1791">
        <v>9.7284178820000005</v>
      </c>
      <c r="AM1791" s="14"/>
      <c r="AN1791" s="14"/>
      <c r="AO1791" s="14">
        <v>361.81232314506013</v>
      </c>
      <c r="AP1791" s="14"/>
      <c r="AQ1791" s="14"/>
      <c r="AR1791" s="14">
        <v>268.71847668964944</v>
      </c>
      <c r="BA1791">
        <v>252.5</v>
      </c>
      <c r="BD1791" s="14"/>
      <c r="BE1791" s="14"/>
      <c r="BF1791" s="14"/>
      <c r="BG1791" s="14"/>
      <c r="BH1791" s="14"/>
      <c r="BI1791" s="14">
        <v>596.7126768549399</v>
      </c>
      <c r="BJ1791">
        <v>702.5</v>
      </c>
    </row>
    <row r="1792" spans="1:78" x14ac:dyDescent="0.35">
      <c r="A1792" s="2" t="s">
        <v>57</v>
      </c>
      <c r="B1792" s="31">
        <v>33553</v>
      </c>
      <c r="C1792" s="60"/>
      <c r="D1792" s="60"/>
      <c r="E1792" s="11"/>
      <c r="G1792">
        <v>400.12</v>
      </c>
      <c r="H1792">
        <v>0.27200000000000002</v>
      </c>
      <c r="I1792">
        <v>0.28510000000000002</v>
      </c>
      <c r="J1792">
        <v>0.27155000000000001</v>
      </c>
      <c r="K1792">
        <v>0.23100000000000001</v>
      </c>
      <c r="L1792">
        <v>0.21820000000000001</v>
      </c>
      <c r="M1792">
        <v>0.25850000000000001</v>
      </c>
      <c r="N1792">
        <v>0.2586</v>
      </c>
      <c r="O1792">
        <v>0.20565</v>
      </c>
      <c r="S1792" s="14"/>
      <c r="T1792" s="14"/>
      <c r="U1792" s="14"/>
      <c r="V1792" s="14"/>
      <c r="W1792" s="14"/>
      <c r="X1792"/>
      <c r="AC1792" s="14"/>
      <c r="AG1792" s="14"/>
      <c r="AH1792" s="14"/>
      <c r="AI1792" s="14"/>
      <c r="AM1792" s="14"/>
      <c r="AN1792" s="14"/>
      <c r="AO1792" s="14"/>
      <c r="AP1792" s="14"/>
      <c r="AQ1792" s="14"/>
      <c r="AR1792" s="14"/>
      <c r="BD1792" s="14"/>
      <c r="BE1792" s="14"/>
      <c r="BF1792" s="14"/>
      <c r="BG1792" s="14"/>
      <c r="BH1792" s="14"/>
      <c r="BI1792" s="14"/>
    </row>
    <row r="1793" spans="1:62" x14ac:dyDescent="0.35">
      <c r="A1793" s="2" t="s">
        <v>57</v>
      </c>
      <c r="B1793" s="31">
        <v>33560</v>
      </c>
      <c r="C1793" s="60"/>
      <c r="D1793" s="60"/>
      <c r="E1793" s="11"/>
      <c r="G1793">
        <v>390.82</v>
      </c>
      <c r="H1793">
        <v>0.25950000000000001</v>
      </c>
      <c r="I1793">
        <v>0.27029999999999998</v>
      </c>
      <c r="J1793">
        <v>0.26085000000000003</v>
      </c>
      <c r="K1793">
        <v>0.22140000000000001</v>
      </c>
      <c r="L1793">
        <v>0.20974999999999999</v>
      </c>
      <c r="M1793">
        <v>0.25595000000000001</v>
      </c>
      <c r="N1793">
        <v>0.26624999999999999</v>
      </c>
      <c r="O1793">
        <v>0.21010000000000001</v>
      </c>
      <c r="S1793" s="14"/>
      <c r="T1793" s="14"/>
      <c r="U1793" s="14"/>
      <c r="V1793" s="14"/>
      <c r="W1793" s="14"/>
      <c r="X1793"/>
      <c r="AC1793" s="14"/>
      <c r="AG1793" s="14"/>
      <c r="AH1793" s="14"/>
      <c r="AI1793" s="14"/>
      <c r="AM1793" s="14"/>
      <c r="AN1793" s="14"/>
      <c r="AO1793" s="14"/>
      <c r="AP1793" s="14"/>
      <c r="AQ1793" s="14"/>
      <c r="AR1793" s="14"/>
      <c r="BD1793" s="14"/>
      <c r="BE1793" s="14"/>
      <c r="BF1793" s="14"/>
      <c r="BG1793" s="14"/>
      <c r="BH1793" s="14"/>
      <c r="BI1793" s="14"/>
    </row>
    <row r="1794" spans="1:62" x14ac:dyDescent="0.35">
      <c r="A1794" s="2" t="s">
        <v>57</v>
      </c>
      <c r="B1794" s="31">
        <v>33561</v>
      </c>
      <c r="C1794" s="60"/>
      <c r="D1794" s="60"/>
      <c r="E1794" s="11"/>
      <c r="S1794" s="14">
        <v>16.97469308980784</v>
      </c>
      <c r="T1794" s="14">
        <v>1307.0749999999998</v>
      </c>
      <c r="U1794" s="14">
        <v>209.2</v>
      </c>
      <c r="V1794" s="14">
        <v>1.5699999999999999E-2</v>
      </c>
      <c r="W1794" s="14">
        <v>3.3094000000000001</v>
      </c>
      <c r="X1794"/>
      <c r="AC1794" s="14">
        <v>0</v>
      </c>
      <c r="AG1794" s="14">
        <v>0.96</v>
      </c>
      <c r="AH1794" s="14">
        <v>3.7134999999999127E-2</v>
      </c>
      <c r="AI1794" s="14">
        <v>3.8499999999999091</v>
      </c>
      <c r="AL1794">
        <v>7.4438309</v>
      </c>
      <c r="AM1794" s="14">
        <v>2.75E-2</v>
      </c>
      <c r="AN1794" s="14">
        <v>8.2226707149549405</v>
      </c>
      <c r="AO1794" s="14">
        <v>296.78687799745808</v>
      </c>
      <c r="AP1794" s="14"/>
      <c r="AQ1794" s="14"/>
      <c r="AR1794" s="14">
        <v>252.25139523084727</v>
      </c>
      <c r="BA1794">
        <v>197.5</v>
      </c>
      <c r="BB1794">
        <v>3.28444</v>
      </c>
      <c r="BD1794" s="14">
        <v>254.63040113376925</v>
      </c>
      <c r="BE1794" s="14"/>
      <c r="BF1794" s="14">
        <v>7.0499999999999998E-3</v>
      </c>
      <c r="BG1794" s="14">
        <v>5.5456149833543886</v>
      </c>
      <c r="BH1794" s="14"/>
      <c r="BI1794" s="14">
        <v>797.23812200254201</v>
      </c>
      <c r="BJ1794">
        <v>622.5</v>
      </c>
    </row>
    <row r="1795" spans="1:62" x14ac:dyDescent="0.35">
      <c r="A1795" s="2" t="s">
        <v>57</v>
      </c>
      <c r="B1795" s="31">
        <v>33568</v>
      </c>
      <c r="C1795" s="60"/>
      <c r="D1795" s="60"/>
      <c r="E1795" s="11"/>
      <c r="S1795" s="14">
        <v>16.518178530475922</v>
      </c>
      <c r="T1795" s="14">
        <v>1501.2750000000001</v>
      </c>
      <c r="U1795" s="14">
        <v>216.97499999999999</v>
      </c>
      <c r="V1795" s="14">
        <v>1.37E-2</v>
      </c>
      <c r="W1795" s="14">
        <v>2.9288249999999998</v>
      </c>
      <c r="X1795"/>
      <c r="AC1795" s="14">
        <v>0</v>
      </c>
      <c r="AG1795" s="14">
        <v>0.90500000000000003</v>
      </c>
      <c r="AH1795" s="14">
        <v>6.7077500000000623E-2</v>
      </c>
      <c r="AI1795" s="14">
        <v>7.4250000000000682</v>
      </c>
      <c r="AL1795">
        <v>6.1079999999999997</v>
      </c>
      <c r="AM1795" s="14">
        <v>2.7199999999999998E-2</v>
      </c>
      <c r="AN1795" s="14">
        <v>6.8581049873941424</v>
      </c>
      <c r="AO1795" s="14">
        <v>252.83176271898637</v>
      </c>
      <c r="AP1795" s="14"/>
      <c r="AQ1795" s="14"/>
      <c r="AR1795" s="14">
        <v>242.00101999184005</v>
      </c>
      <c r="BA1795">
        <v>197.5</v>
      </c>
      <c r="BB1795">
        <v>2.9725575000000002</v>
      </c>
      <c r="BD1795" s="14">
        <v>254.63040113376925</v>
      </c>
      <c r="BE1795" s="14"/>
      <c r="BF1795" s="14">
        <v>6.6999999999999994E-3</v>
      </c>
      <c r="BG1795" s="14">
        <v>6.7700539087045062</v>
      </c>
      <c r="BH1795" s="14"/>
      <c r="BI1795" s="14">
        <v>1024.0432372810137</v>
      </c>
      <c r="BJ1795">
        <v>530</v>
      </c>
    </row>
    <row r="1796" spans="1:62" x14ac:dyDescent="0.35">
      <c r="A1796" s="2" t="s">
        <v>57</v>
      </c>
      <c r="B1796" s="31">
        <v>33574</v>
      </c>
      <c r="C1796" s="60"/>
      <c r="D1796" s="60"/>
      <c r="E1796" s="11"/>
      <c r="G1796">
        <v>388.13</v>
      </c>
      <c r="H1796">
        <v>0.2535</v>
      </c>
      <c r="I1796">
        <v>0.29060000000000002</v>
      </c>
      <c r="J1796">
        <v>0.26390000000000002</v>
      </c>
      <c r="K1796">
        <v>0.21995000000000001</v>
      </c>
      <c r="L1796">
        <v>0.2011</v>
      </c>
      <c r="M1796">
        <v>0.24995000000000001</v>
      </c>
      <c r="N1796">
        <v>0.25900000000000001</v>
      </c>
      <c r="O1796">
        <v>0.20265</v>
      </c>
      <c r="S1796" s="14">
        <v>23.224855658839076</v>
      </c>
      <c r="T1796" s="14">
        <v>1751.7750000000001</v>
      </c>
      <c r="U1796" s="14">
        <v>300.70000000000005</v>
      </c>
      <c r="V1796" s="14">
        <v>1.6800000000000002E-2</v>
      </c>
      <c r="W1796" s="14">
        <v>5.0774500000000007</v>
      </c>
      <c r="X1796"/>
      <c r="AC1796" s="14">
        <v>46.069598866230763</v>
      </c>
      <c r="AG1796" s="14">
        <v>1.0649999999999999</v>
      </c>
      <c r="AH1796" s="14">
        <v>5.7015000000000239E-2</v>
      </c>
      <c r="AI1796" s="14">
        <v>5.3500000000000227</v>
      </c>
      <c r="AL1796">
        <v>6.1319999999999997</v>
      </c>
      <c r="AM1796" s="14">
        <v>3.295E-2</v>
      </c>
      <c r="AN1796" s="14">
        <v>9.177757720799093</v>
      </c>
      <c r="AO1796" s="14">
        <v>278.80272160160933</v>
      </c>
      <c r="AP1796" s="14"/>
      <c r="AQ1796" s="14"/>
      <c r="AR1796" s="14">
        <v>220.28747782556923</v>
      </c>
      <c r="BA1796">
        <v>220</v>
      </c>
      <c r="BB1796">
        <v>5.0517599999999998</v>
      </c>
      <c r="BD1796" s="14">
        <v>254.63040113376925</v>
      </c>
      <c r="BE1796" s="14"/>
      <c r="BF1796" s="14">
        <v>7.8499999999999993E-3</v>
      </c>
      <c r="BG1796" s="14">
        <v>9.0130328521978242</v>
      </c>
      <c r="BH1796" s="14"/>
      <c r="BI1796" s="14">
        <v>1166.9222783983907</v>
      </c>
      <c r="BJ1796">
        <v>582.5</v>
      </c>
    </row>
    <row r="1797" spans="1:62" x14ac:dyDescent="0.35">
      <c r="A1797" s="2" t="s">
        <v>57</v>
      </c>
      <c r="B1797" s="31">
        <v>33581</v>
      </c>
      <c r="C1797" s="60"/>
      <c r="D1797" s="60"/>
      <c r="E1797" s="11"/>
      <c r="G1797">
        <v>398.44000000000005</v>
      </c>
      <c r="H1797">
        <v>0.29899999999999999</v>
      </c>
      <c r="I1797">
        <v>0.30330000000000001</v>
      </c>
      <c r="J1797">
        <v>0.27005000000000001</v>
      </c>
      <c r="K1797">
        <v>0.22195000000000001</v>
      </c>
      <c r="L1797">
        <v>0.19769999999999999</v>
      </c>
      <c r="M1797">
        <v>0.24579999999999999</v>
      </c>
      <c r="N1797">
        <v>0.25555</v>
      </c>
      <c r="O1797">
        <v>0.19885</v>
      </c>
      <c r="S1797" s="14">
        <v>30.176561076084887</v>
      </c>
      <c r="T1797" s="14">
        <v>2299.75</v>
      </c>
      <c r="U1797" s="14">
        <v>465</v>
      </c>
      <c r="V1797" s="14">
        <v>1.67E-2</v>
      </c>
      <c r="W1797" s="14">
        <v>7.8278999999999996</v>
      </c>
      <c r="X1797"/>
      <c r="AC1797" s="14">
        <v>210.36959886623072</v>
      </c>
      <c r="AG1797" s="14">
        <v>1.06</v>
      </c>
      <c r="AH1797" s="14">
        <v>5.2419999999999273E-2</v>
      </c>
      <c r="AI1797" s="14">
        <v>4.9499999999999318</v>
      </c>
      <c r="AL1797">
        <v>7.7640000000000002</v>
      </c>
      <c r="AM1797" s="14">
        <v>3.2599999999999997E-2</v>
      </c>
      <c r="AN1797" s="14">
        <v>10.742754078445811</v>
      </c>
      <c r="AO1797" s="14">
        <v>333.06652624967512</v>
      </c>
      <c r="AP1797" s="14"/>
      <c r="AQ1797" s="14"/>
      <c r="AR1797" s="14">
        <v>235.44298537234044</v>
      </c>
      <c r="BA1797">
        <v>270</v>
      </c>
      <c r="BB1797">
        <v>7.7655000000000003</v>
      </c>
      <c r="BD1797" s="14">
        <v>254.63040113376925</v>
      </c>
      <c r="BE1797" s="14"/>
      <c r="BF1797" s="14">
        <v>7.8499999999999993E-3</v>
      </c>
      <c r="BG1797" s="14">
        <v>11.662910979598024</v>
      </c>
      <c r="BH1797" s="14"/>
      <c r="BI1797" s="14">
        <v>1496.7334737503249</v>
      </c>
      <c r="BJ1797">
        <v>650</v>
      </c>
    </row>
    <row r="1798" spans="1:62" x14ac:dyDescent="0.35">
      <c r="A1798" s="2" t="s">
        <v>57</v>
      </c>
      <c r="B1798" s="31">
        <v>33585</v>
      </c>
      <c r="C1798" s="60"/>
      <c r="D1798" s="60"/>
      <c r="E1798" s="11"/>
      <c r="S1798" s="14">
        <v>26.043576015999484</v>
      </c>
      <c r="T1798" s="14">
        <v>2326.25</v>
      </c>
      <c r="U1798" s="14">
        <v>532.25</v>
      </c>
      <c r="V1798" s="14">
        <v>1.6400000000000001E-2</v>
      </c>
      <c r="W1798" s="14">
        <v>8.6236749999999986</v>
      </c>
      <c r="X1798"/>
      <c r="AC1798" s="14">
        <v>277.61959886623072</v>
      </c>
      <c r="AG1798" s="14">
        <v>1.0499999999999998</v>
      </c>
      <c r="AH1798" s="14">
        <v>8.3319999999999797E-2</v>
      </c>
      <c r="AI1798" s="14">
        <v>7.875</v>
      </c>
      <c r="AL1798">
        <v>6.4950000000000001</v>
      </c>
      <c r="AM1798" s="14">
        <v>3.0199999999999994E-2</v>
      </c>
      <c r="AN1798" s="14">
        <v>8.7302550265740848</v>
      </c>
      <c r="AO1798" s="14">
        <v>289.08332865692591</v>
      </c>
      <c r="AP1798" s="14"/>
      <c r="AQ1798" s="14"/>
      <c r="AR1798" s="14">
        <v>224.66223601170537</v>
      </c>
      <c r="BA1798">
        <v>332.5</v>
      </c>
      <c r="BB1798">
        <v>8.7288999999999994</v>
      </c>
      <c r="BD1798" s="14">
        <v>254.63040113376925</v>
      </c>
      <c r="BE1798" s="14"/>
      <c r="BF1798" s="14">
        <v>5.7499999999999999E-3</v>
      </c>
      <c r="BG1798" s="14">
        <v>8.5477346187346015</v>
      </c>
      <c r="BH1798" s="14"/>
      <c r="BI1798" s="14">
        <v>1497.0416713430739</v>
      </c>
      <c r="BJ1798">
        <v>660</v>
      </c>
    </row>
    <row r="1799" spans="1:62" x14ac:dyDescent="0.35">
      <c r="A1799" s="2" t="s">
        <v>57</v>
      </c>
      <c r="B1799" s="31">
        <v>33588</v>
      </c>
      <c r="C1799" s="60"/>
      <c r="D1799" s="60"/>
      <c r="E1799" s="11"/>
      <c r="G1799">
        <v>399.9</v>
      </c>
      <c r="H1799">
        <v>0.28249999999999997</v>
      </c>
      <c r="I1799">
        <v>0.30835000000000001</v>
      </c>
      <c r="J1799">
        <v>0.27955000000000002</v>
      </c>
      <c r="K1799">
        <v>0.22789999999999999</v>
      </c>
      <c r="L1799">
        <v>0.20144999999999999</v>
      </c>
      <c r="M1799">
        <v>0.24575</v>
      </c>
      <c r="N1799">
        <v>0.25390000000000001</v>
      </c>
      <c r="O1799">
        <v>0.2001</v>
      </c>
      <c r="S1799" s="14"/>
      <c r="T1799" s="14"/>
      <c r="U1799" s="14"/>
      <c r="V1799" s="14"/>
      <c r="W1799" s="14"/>
      <c r="X1799"/>
      <c r="AC1799" s="14"/>
      <c r="AG1799" s="14"/>
      <c r="AH1799" s="14"/>
      <c r="AI1799" s="14"/>
      <c r="AM1799" s="14"/>
      <c r="AN1799" s="14"/>
      <c r="AO1799" s="14"/>
      <c r="AP1799" s="14"/>
      <c r="AQ1799" s="14"/>
      <c r="AR1799" s="14"/>
      <c r="BD1799" s="14"/>
      <c r="BE1799" s="14"/>
      <c r="BF1799" s="14"/>
      <c r="BG1799" s="14"/>
      <c r="BH1799" s="14"/>
      <c r="BI1799" s="14"/>
    </row>
    <row r="1800" spans="1:62" x14ac:dyDescent="0.35">
      <c r="A1800" s="2" t="s">
        <v>57</v>
      </c>
      <c r="B1800" s="31">
        <v>33590</v>
      </c>
      <c r="C1800" s="60"/>
      <c r="D1800" s="60"/>
      <c r="E1800" s="11"/>
      <c r="S1800" s="14">
        <v>25.673543055451866</v>
      </c>
      <c r="T1800" s="14">
        <v>2224.7749999999996</v>
      </c>
      <c r="U1800" s="14">
        <v>552</v>
      </c>
      <c r="V1800" s="14">
        <v>1.5600000000000001E-2</v>
      </c>
      <c r="W1800" s="14">
        <v>8.6065500000000004</v>
      </c>
      <c r="X1800"/>
      <c r="AC1800" s="14">
        <v>297.36959886623072</v>
      </c>
      <c r="AG1800" s="14">
        <v>1.2650000000000001</v>
      </c>
      <c r="AH1800" s="14">
        <v>6.4599999999999949E-2</v>
      </c>
      <c r="AI1800" s="14">
        <v>5.125</v>
      </c>
      <c r="AL1800">
        <v>6.3639999999999999</v>
      </c>
      <c r="AM1800" s="14">
        <v>2.9649999999999999E-2</v>
      </c>
      <c r="AN1800" s="14">
        <v>8.9393535466453748</v>
      </c>
      <c r="AO1800" s="14">
        <v>301.05781254357851</v>
      </c>
      <c r="AP1800" s="14"/>
      <c r="AQ1800" s="14"/>
      <c r="AR1800" s="14">
        <v>211.87529539794821</v>
      </c>
      <c r="BB1800">
        <v>8.6112000000000002</v>
      </c>
      <c r="BD1800" s="14">
        <v>254.63040113376925</v>
      </c>
      <c r="BE1800" s="14"/>
      <c r="BF1800" s="14">
        <v>5.7999999999999996E-3</v>
      </c>
      <c r="BG1800" s="14">
        <v>7.926234687247244</v>
      </c>
      <c r="BH1800" s="14"/>
      <c r="BI1800" s="14">
        <v>1366.5921874564215</v>
      </c>
      <c r="BJ1800">
        <v>570</v>
      </c>
    </row>
    <row r="1801" spans="1:62" x14ac:dyDescent="0.35">
      <c r="A1801" s="2" t="s">
        <v>57</v>
      </c>
      <c r="B1801" s="31">
        <v>33595</v>
      </c>
      <c r="C1801" s="60"/>
      <c r="D1801" s="60"/>
      <c r="E1801" s="11"/>
      <c r="G1801">
        <v>380.27000000000004</v>
      </c>
      <c r="H1801">
        <v>0.24349999999999999</v>
      </c>
      <c r="I1801">
        <v>0.28225</v>
      </c>
      <c r="J1801">
        <v>0.26405000000000001</v>
      </c>
      <c r="K1801">
        <v>0.21815000000000001</v>
      </c>
      <c r="L1801">
        <v>0.19800000000000001</v>
      </c>
      <c r="M1801">
        <v>0.2422</v>
      </c>
      <c r="N1801">
        <v>0.25490000000000002</v>
      </c>
      <c r="O1801">
        <v>0.1983</v>
      </c>
      <c r="S1801" s="14">
        <v>26.051316182118509</v>
      </c>
      <c r="T1801" s="14">
        <v>2313.7000000000003</v>
      </c>
      <c r="U1801" s="14">
        <v>693.5</v>
      </c>
      <c r="V1801" s="14">
        <v>1.635E-2</v>
      </c>
      <c r="W1801" s="14">
        <v>11.215875</v>
      </c>
      <c r="X1801"/>
      <c r="AC1801" s="14">
        <v>438.86959886623072</v>
      </c>
      <c r="AG1801" s="14">
        <v>1.1400000000000001</v>
      </c>
      <c r="AH1801" s="14">
        <v>8.5525000000000406E-2</v>
      </c>
      <c r="AI1801" s="14">
        <v>7.3250000000000455</v>
      </c>
      <c r="AL1801">
        <v>5.93</v>
      </c>
      <c r="AM1801" s="14">
        <v>2.7800000000000002E-2</v>
      </c>
      <c r="AN1801" s="14">
        <v>7.42109459107769</v>
      </c>
      <c r="AO1801" s="14">
        <v>267.99170433129348</v>
      </c>
      <c r="AP1801" s="14"/>
      <c r="AQ1801" s="14"/>
      <c r="AR1801" s="14">
        <v>221.11453140161274</v>
      </c>
      <c r="BB1801">
        <v>11.338725</v>
      </c>
      <c r="BD1801" s="14">
        <v>254.63040113376925</v>
      </c>
      <c r="BE1801" s="14"/>
      <c r="BF1801" s="14">
        <v>5.4000000000000003E-3</v>
      </c>
      <c r="BG1801" s="14">
        <v>7.1923015260921126</v>
      </c>
      <c r="BH1801" s="14"/>
      <c r="BI1801" s="14">
        <v>1344.8832956687065</v>
      </c>
      <c r="BJ1801">
        <v>575</v>
      </c>
    </row>
    <row r="1802" spans="1:62" x14ac:dyDescent="0.35">
      <c r="A1802" s="2" t="s">
        <v>57</v>
      </c>
      <c r="B1802" s="31">
        <v>33602</v>
      </c>
      <c r="C1802" s="60"/>
      <c r="D1802" s="60"/>
      <c r="E1802" s="11"/>
      <c r="G1802">
        <v>385.9</v>
      </c>
      <c r="H1802">
        <v>0.28199999999999997</v>
      </c>
      <c r="I1802">
        <v>0.29239999999999999</v>
      </c>
      <c r="J1802">
        <v>0.26224999999999998</v>
      </c>
      <c r="K1802">
        <v>0.2107</v>
      </c>
      <c r="L1802">
        <v>0.19155</v>
      </c>
      <c r="M1802">
        <v>0.24015</v>
      </c>
      <c r="N1802">
        <v>0.25359999999999999</v>
      </c>
      <c r="O1802">
        <v>0.19685</v>
      </c>
      <c r="S1802" s="14">
        <v>20.07075129576306</v>
      </c>
      <c r="T1802" s="14">
        <v>2315.5499999999997</v>
      </c>
      <c r="U1802" s="14">
        <v>856.25</v>
      </c>
      <c r="V1802" s="14">
        <v>1.9050000000000001E-2</v>
      </c>
      <c r="W1802" s="14">
        <v>16.104225</v>
      </c>
      <c r="X1802"/>
      <c r="AC1802" s="14">
        <v>601.61959886623072</v>
      </c>
      <c r="AG1802" s="14">
        <v>1.08</v>
      </c>
      <c r="AH1802" s="14">
        <v>8.1269999999999759E-2</v>
      </c>
      <c r="AI1802" s="14">
        <v>12.999999999999886</v>
      </c>
      <c r="AL1802">
        <v>3.9769999999999999</v>
      </c>
      <c r="AM1802" s="14">
        <v>2.4700000000000003E-2</v>
      </c>
      <c r="AN1802" s="14">
        <v>1.427045399061033</v>
      </c>
      <c r="AO1802" s="14">
        <v>185.82946675982083</v>
      </c>
      <c r="AP1802" s="14"/>
      <c r="AQ1802" s="14"/>
      <c r="AR1802" s="14">
        <v>215.44985920610409</v>
      </c>
      <c r="BB1802">
        <v>16.311562500000001</v>
      </c>
      <c r="BD1802" s="14">
        <v>254.63040113376925</v>
      </c>
      <c r="BE1802" s="14"/>
      <c r="BF1802" s="14">
        <v>4.3E-3</v>
      </c>
      <c r="BG1802" s="14">
        <v>2.1789169953051641</v>
      </c>
      <c r="BH1802" s="14"/>
      <c r="BI1802" s="14">
        <v>1260.4705332401793</v>
      </c>
      <c r="BJ1802">
        <v>512.5</v>
      </c>
    </row>
    <row r="1803" spans="1:62" x14ac:dyDescent="0.35">
      <c r="A1803" s="2" t="s">
        <v>57</v>
      </c>
      <c r="B1803" s="31">
        <v>33609</v>
      </c>
      <c r="C1803" s="60"/>
      <c r="D1803" s="60"/>
      <c r="E1803" s="11"/>
      <c r="G1803">
        <v>388.87</v>
      </c>
      <c r="H1803">
        <v>0.26</v>
      </c>
      <c r="I1803">
        <v>0.29630000000000001</v>
      </c>
      <c r="J1803">
        <v>0.26565</v>
      </c>
      <c r="K1803">
        <v>0.22470000000000001</v>
      </c>
      <c r="L1803">
        <v>0.19844999999999999</v>
      </c>
      <c r="M1803">
        <v>0.24349999999999999</v>
      </c>
      <c r="N1803">
        <v>0.25390000000000001</v>
      </c>
      <c r="O1803">
        <v>0.20185</v>
      </c>
      <c r="S1803" s="14">
        <v>32.70966631327299</v>
      </c>
      <c r="T1803" s="14">
        <v>2595.6999999999998</v>
      </c>
      <c r="U1803" s="14">
        <v>1138</v>
      </c>
      <c r="V1803" s="14">
        <v>1.7899999999999999E-2</v>
      </c>
      <c r="W1803" s="14">
        <v>20.370200000000001</v>
      </c>
      <c r="X1803"/>
      <c r="AC1803" s="14">
        <v>883.36959886623072</v>
      </c>
      <c r="AG1803" s="14">
        <v>1.2949999999999999</v>
      </c>
      <c r="AH1803" s="14">
        <v>0.19930749999999947</v>
      </c>
      <c r="AI1803" s="14">
        <v>15.424999999999955</v>
      </c>
      <c r="AL1803">
        <v>3.72</v>
      </c>
      <c r="AM1803" s="14">
        <v>2.3250000000000003E-2</v>
      </c>
      <c r="AN1803" s="14">
        <v>4.286981455160376</v>
      </c>
      <c r="AO1803" s="14">
        <v>184.33694117584645</v>
      </c>
      <c r="AP1803" s="14"/>
      <c r="AQ1803" s="14"/>
      <c r="AR1803" s="14">
        <v>201.54768074630732</v>
      </c>
      <c r="BB1803">
        <v>20.370200000000001</v>
      </c>
      <c r="BD1803" s="14">
        <v>254.63040113376925</v>
      </c>
      <c r="BE1803" s="14"/>
      <c r="BF1803" s="14">
        <v>5.6000000000000008E-3</v>
      </c>
      <c r="BG1803" s="14">
        <v>6.972615289579509</v>
      </c>
      <c r="BH1803" s="14"/>
      <c r="BI1803" s="14">
        <v>1257.9380588241536</v>
      </c>
      <c r="BJ1803">
        <v>572.5</v>
      </c>
    </row>
    <row r="1804" spans="1:62" x14ac:dyDescent="0.35">
      <c r="A1804" s="2" t="s">
        <v>57</v>
      </c>
      <c r="B1804" s="31">
        <v>33613</v>
      </c>
      <c r="C1804" s="60"/>
      <c r="D1804" s="60"/>
      <c r="E1804" s="11"/>
      <c r="S1804" s="14"/>
      <c r="T1804" s="14">
        <v>2551.75</v>
      </c>
      <c r="U1804" s="14">
        <v>1214</v>
      </c>
      <c r="V1804" s="14">
        <v>2.0400000000000001E-2</v>
      </c>
      <c r="W1804" s="14">
        <v>24.576000000000001</v>
      </c>
      <c r="X1804"/>
      <c r="AC1804" s="14">
        <v>959.36959886623072</v>
      </c>
      <c r="AG1804" s="14"/>
      <c r="AH1804" s="14"/>
      <c r="AI1804" s="14">
        <v>10</v>
      </c>
      <c r="AL1804">
        <v>0.77400000000000002</v>
      </c>
      <c r="AM1804" s="14">
        <v>2.29E-2</v>
      </c>
      <c r="AN1804" s="14"/>
      <c r="AO1804" s="14"/>
      <c r="AP1804" s="14"/>
      <c r="AQ1804" s="14"/>
      <c r="AR1804" s="14">
        <v>126.66666666666666</v>
      </c>
      <c r="BB1804">
        <v>24.765599999999999</v>
      </c>
      <c r="BD1804" s="14">
        <v>254.63040113376925</v>
      </c>
      <c r="BE1804" s="14"/>
      <c r="BF1804" s="14">
        <v>5.1999999999999998E-3</v>
      </c>
      <c r="BG1804" s="14"/>
      <c r="BH1804" s="14"/>
      <c r="BI1804" s="14"/>
      <c r="BJ1804">
        <v>605</v>
      </c>
    </row>
    <row r="1805" spans="1:62" x14ac:dyDescent="0.35">
      <c r="A1805" s="2" t="s">
        <v>57</v>
      </c>
      <c r="B1805" s="31">
        <v>33616</v>
      </c>
      <c r="C1805" s="60"/>
      <c r="D1805" s="60"/>
      <c r="E1805" s="11"/>
      <c r="G1805">
        <v>382.33</v>
      </c>
      <c r="H1805">
        <v>0.2465</v>
      </c>
      <c r="I1805">
        <v>0.2964</v>
      </c>
      <c r="J1805">
        <v>0.26719999999999999</v>
      </c>
      <c r="K1805">
        <v>0.21909999999999999</v>
      </c>
      <c r="L1805">
        <v>0.19364999999999999</v>
      </c>
      <c r="M1805">
        <v>0.23945</v>
      </c>
      <c r="N1805">
        <v>0.25319999999999998</v>
      </c>
      <c r="O1805">
        <v>0.19614999999999999</v>
      </c>
      <c r="S1805" s="14"/>
      <c r="T1805" s="14"/>
      <c r="U1805" s="14"/>
      <c r="V1805" s="14"/>
      <c r="W1805" s="14"/>
      <c r="X1805"/>
      <c r="AC1805" s="14"/>
      <c r="AG1805" s="14"/>
      <c r="AH1805" s="14"/>
      <c r="AI1805" s="14"/>
      <c r="AM1805" s="14"/>
      <c r="AN1805" s="14"/>
      <c r="AO1805" s="14"/>
      <c r="AP1805" s="14"/>
      <c r="AQ1805" s="14"/>
      <c r="AR1805" s="14"/>
      <c r="BD1805" s="14"/>
      <c r="BE1805" s="14"/>
      <c r="BF1805" s="14"/>
      <c r="BG1805" s="14"/>
      <c r="BH1805" s="14"/>
      <c r="BI1805" s="14"/>
    </row>
    <row r="1806" spans="1:62" x14ac:dyDescent="0.35">
      <c r="A1806" s="2" t="s">
        <v>57</v>
      </c>
      <c r="B1806" s="31">
        <v>33618</v>
      </c>
      <c r="C1806" s="60"/>
      <c r="D1806" s="60"/>
      <c r="E1806" s="11"/>
      <c r="S1806" s="14"/>
      <c r="T1806" s="14">
        <v>2369.5</v>
      </c>
      <c r="U1806" s="14">
        <v>1161.5</v>
      </c>
      <c r="V1806" s="14">
        <v>0.02</v>
      </c>
      <c r="W1806" s="14">
        <v>23.261199999999999</v>
      </c>
      <c r="X1806"/>
      <c r="AC1806" s="14">
        <v>906.86959886623072</v>
      </c>
      <c r="AG1806" s="14"/>
      <c r="AH1806" s="14"/>
      <c r="AI1806" s="14"/>
      <c r="AM1806" s="14"/>
      <c r="AN1806" s="14"/>
      <c r="AO1806" s="14"/>
      <c r="AP1806" s="14"/>
      <c r="AQ1806" s="14"/>
      <c r="AR1806" s="14"/>
      <c r="BB1806">
        <v>23.23</v>
      </c>
      <c r="BD1806" s="14">
        <v>254.63040113376925</v>
      </c>
      <c r="BE1806" s="14"/>
      <c r="BF1806" s="14"/>
      <c r="BG1806" s="14"/>
      <c r="BH1806" s="14"/>
      <c r="BI1806" s="14"/>
    </row>
    <row r="1807" spans="1:62" x14ac:dyDescent="0.35">
      <c r="A1807" s="2" t="s">
        <v>57</v>
      </c>
      <c r="B1807" s="31">
        <v>33623</v>
      </c>
      <c r="C1807" s="60"/>
      <c r="D1807" s="60"/>
      <c r="E1807" s="11" t="s">
        <v>747</v>
      </c>
      <c r="G1807">
        <v>359.47</v>
      </c>
      <c r="H1807">
        <v>0.22450000000000001</v>
      </c>
      <c r="I1807">
        <v>0.26024999999999998</v>
      </c>
      <c r="J1807">
        <v>0.25109999999999999</v>
      </c>
      <c r="K1807">
        <v>0.20219999999999999</v>
      </c>
      <c r="L1807">
        <v>0.18315000000000001</v>
      </c>
      <c r="M1807">
        <v>0.2341</v>
      </c>
      <c r="N1807">
        <v>0.24909999999999999</v>
      </c>
      <c r="O1807">
        <v>0.19295000000000001</v>
      </c>
      <c r="S1807" s="14"/>
      <c r="T1807" s="29">
        <v>2164.5073807548588</v>
      </c>
      <c r="U1807" s="14"/>
      <c r="V1807" s="14"/>
      <c r="W1807" s="14"/>
      <c r="X1807"/>
      <c r="Y1807">
        <v>3.6534399999999995E-2</v>
      </c>
      <c r="AA1807">
        <v>21889.932467834005</v>
      </c>
      <c r="AC1807">
        <v>799.73554875283457</v>
      </c>
      <c r="AG1807" s="14"/>
      <c r="AH1807" s="14"/>
      <c r="AI1807" s="14"/>
      <c r="AM1807" s="14"/>
      <c r="AN1807" s="14"/>
      <c r="AO1807" s="14"/>
      <c r="AP1807" s="14"/>
      <c r="AQ1807" s="14"/>
      <c r="AR1807" s="14"/>
      <c r="AS1807" t="s">
        <v>831</v>
      </c>
      <c r="BD1807" s="14"/>
      <c r="BE1807" s="14"/>
      <c r="BF1807" s="14"/>
      <c r="BG1807" s="14"/>
      <c r="BH1807" s="14"/>
      <c r="BI1807" s="14"/>
    </row>
    <row r="1808" spans="1:62" x14ac:dyDescent="0.35">
      <c r="A1808" s="2" t="s">
        <v>255</v>
      </c>
      <c r="B1808" s="31">
        <v>33483</v>
      </c>
      <c r="C1808" s="60"/>
      <c r="D1808" s="60"/>
      <c r="E1808" s="11"/>
      <c r="G1808">
        <v>409.48</v>
      </c>
      <c r="H1808">
        <v>0.2485</v>
      </c>
      <c r="I1808">
        <v>0.24945000000000001</v>
      </c>
      <c r="J1808">
        <v>0.23794999999999999</v>
      </c>
      <c r="K1808">
        <v>0.25119999999999998</v>
      </c>
      <c r="L1808">
        <v>0.26669999999999999</v>
      </c>
      <c r="M1808">
        <v>0.26350000000000001</v>
      </c>
      <c r="N1808">
        <v>0.23130000000000001</v>
      </c>
      <c r="O1808">
        <v>0.29880000000000001</v>
      </c>
      <c r="S1808" s="14"/>
      <c r="T1808" s="29">
        <v>2266.290214209665</v>
      </c>
      <c r="U1808" s="14"/>
      <c r="V1808" s="14"/>
      <c r="W1808" s="14"/>
      <c r="X1808"/>
      <c r="AC1808" s="14"/>
      <c r="AG1808" s="14"/>
      <c r="AH1808" s="14"/>
      <c r="AI1808" s="14"/>
      <c r="AM1808" s="14"/>
      <c r="AN1808" s="14"/>
      <c r="AO1808" s="14"/>
      <c r="AP1808" s="14"/>
      <c r="AQ1808" s="14"/>
      <c r="AR1808" s="14"/>
      <c r="BD1808" s="14"/>
      <c r="BE1808" s="14"/>
      <c r="BF1808" s="14"/>
      <c r="BG1808" s="14"/>
      <c r="BH1808" s="14"/>
      <c r="BI1808" s="14"/>
    </row>
    <row r="1809" spans="1:62" x14ac:dyDescent="0.35">
      <c r="A1809" s="2" t="s">
        <v>255</v>
      </c>
      <c r="B1809" s="31">
        <v>33491</v>
      </c>
      <c r="C1809" s="60"/>
      <c r="D1809" s="60"/>
      <c r="E1809" s="11"/>
      <c r="G1809">
        <v>400.79</v>
      </c>
      <c r="H1809">
        <v>0.224</v>
      </c>
      <c r="I1809">
        <v>0.23915</v>
      </c>
      <c r="J1809">
        <v>0.23014999999999999</v>
      </c>
      <c r="K1809">
        <v>0.25059999999999999</v>
      </c>
      <c r="L1809">
        <v>0.26284999999999997</v>
      </c>
      <c r="M1809">
        <v>0.26540000000000002</v>
      </c>
      <c r="N1809">
        <v>0.23064999999999999</v>
      </c>
      <c r="O1809">
        <v>0.30114999999999997</v>
      </c>
      <c r="S1809" s="14"/>
      <c r="T1809" s="29">
        <v>2145.8417127916118</v>
      </c>
      <c r="U1809" s="14"/>
      <c r="V1809" s="14"/>
      <c r="W1809" s="14"/>
      <c r="X1809"/>
      <c r="AC1809" s="14"/>
      <c r="AG1809" s="14"/>
      <c r="AH1809" s="14"/>
      <c r="AI1809" s="14"/>
      <c r="AM1809" s="14"/>
      <c r="AN1809" s="14"/>
      <c r="AO1809" s="14"/>
      <c r="AP1809" s="14"/>
      <c r="AQ1809" s="14"/>
      <c r="AR1809" s="14"/>
      <c r="BD1809" s="14"/>
      <c r="BE1809" s="14"/>
      <c r="BF1809" s="14"/>
      <c r="BG1809" s="14"/>
      <c r="BH1809" s="14"/>
      <c r="BI1809" s="14"/>
    </row>
    <row r="1810" spans="1:62" x14ac:dyDescent="0.35">
      <c r="A1810" s="2" t="s">
        <v>255</v>
      </c>
      <c r="B1810" s="31">
        <v>33497</v>
      </c>
      <c r="C1810" s="60"/>
      <c r="D1810" s="60"/>
      <c r="E1810" s="11"/>
      <c r="G1810">
        <v>394.16999999999996</v>
      </c>
      <c r="H1810">
        <v>0.21149999999999999</v>
      </c>
      <c r="I1810">
        <v>0.23005</v>
      </c>
      <c r="J1810">
        <v>0.22935</v>
      </c>
      <c r="K1810">
        <v>0.24445</v>
      </c>
      <c r="L1810">
        <v>0.26079999999999998</v>
      </c>
      <c r="M1810">
        <v>0.26340000000000002</v>
      </c>
      <c r="N1810">
        <v>0.2291</v>
      </c>
      <c r="O1810">
        <v>0.30220000000000002</v>
      </c>
      <c r="S1810" s="14"/>
      <c r="T1810" s="29">
        <v>1620.1078994236957</v>
      </c>
      <c r="U1810" s="14"/>
      <c r="V1810" s="14"/>
      <c r="W1810" s="14"/>
      <c r="X1810"/>
      <c r="AC1810" s="14"/>
      <c r="AG1810" s="14"/>
      <c r="AH1810" s="14"/>
      <c r="AI1810" s="14"/>
      <c r="AM1810" s="14"/>
      <c r="AN1810" s="14"/>
      <c r="AO1810" s="14"/>
      <c r="AP1810" s="14"/>
      <c r="AQ1810" s="14"/>
      <c r="AR1810" s="14"/>
      <c r="BD1810" s="14"/>
      <c r="BE1810" s="14"/>
      <c r="BF1810" s="14"/>
      <c r="BG1810" s="14"/>
      <c r="BH1810" s="14"/>
      <c r="BI1810" s="14"/>
    </row>
    <row r="1811" spans="1:62" x14ac:dyDescent="0.35">
      <c r="A1811" s="2" t="s">
        <v>255</v>
      </c>
      <c r="B1811" s="31">
        <v>33504</v>
      </c>
      <c r="C1811" s="60"/>
      <c r="D1811" s="60"/>
      <c r="E1811" s="11"/>
      <c r="G1811">
        <v>391.14000000000004</v>
      </c>
      <c r="H1811">
        <v>0.2</v>
      </c>
      <c r="I1811">
        <v>0.22955</v>
      </c>
      <c r="J1811">
        <v>0.22885</v>
      </c>
      <c r="K1811">
        <v>0.24390000000000001</v>
      </c>
      <c r="L1811">
        <v>0.26029999999999998</v>
      </c>
      <c r="M1811">
        <v>0.26284999999999997</v>
      </c>
      <c r="N1811">
        <v>0.22864999999999999</v>
      </c>
      <c r="O1811">
        <v>0.30159999999999998</v>
      </c>
      <c r="S1811" s="14"/>
      <c r="T1811" s="29">
        <v>1243.8978697201424</v>
      </c>
      <c r="U1811" s="14"/>
      <c r="V1811" s="14"/>
      <c r="W1811" s="14"/>
      <c r="X1811"/>
      <c r="AC1811" s="14"/>
      <c r="AG1811" s="14"/>
      <c r="AH1811" s="14"/>
      <c r="AI1811" s="14"/>
      <c r="AM1811" s="14"/>
      <c r="AN1811" s="14"/>
      <c r="AO1811" s="14"/>
      <c r="AP1811" s="14"/>
      <c r="AQ1811" s="14"/>
      <c r="AR1811" s="14"/>
      <c r="BD1811" s="14"/>
      <c r="BE1811" s="14"/>
      <c r="BF1811" s="14"/>
      <c r="BG1811" s="14"/>
      <c r="BH1811" s="14"/>
      <c r="BI1811" s="14"/>
    </row>
    <row r="1812" spans="1:62" x14ac:dyDescent="0.35">
      <c r="A1812" s="2" t="s">
        <v>255</v>
      </c>
      <c r="B1812" s="31">
        <v>33505</v>
      </c>
      <c r="C1812" s="60"/>
      <c r="D1812" s="60"/>
      <c r="E1812" s="11"/>
      <c r="S1812" s="14"/>
      <c r="T1812" s="29">
        <v>1338.9072283163516</v>
      </c>
      <c r="U1812" s="14"/>
      <c r="V1812" s="14"/>
      <c r="W1812" s="14"/>
      <c r="X1812"/>
      <c r="AC1812" s="14"/>
      <c r="AG1812" s="14"/>
      <c r="AH1812" s="14"/>
      <c r="AI1812" s="14"/>
      <c r="AL1812">
        <v>2.3896118820000001</v>
      </c>
      <c r="AM1812" s="14"/>
      <c r="AN1812" s="14"/>
      <c r="AO1812" s="14">
        <v>111.5107745138039</v>
      </c>
      <c r="AP1812" s="14"/>
      <c r="AQ1812" s="14"/>
      <c r="AR1812" s="14">
        <v>214.08289068135616</v>
      </c>
      <c r="BA1812">
        <v>212.5</v>
      </c>
      <c r="BD1812" s="14"/>
      <c r="BE1812" s="14"/>
      <c r="BF1812" s="14"/>
      <c r="BG1812" s="14"/>
      <c r="BH1812" s="14"/>
      <c r="BI1812" s="14">
        <v>72.189225486196108</v>
      </c>
      <c r="BJ1812">
        <v>695</v>
      </c>
    </row>
    <row r="1813" spans="1:62" x14ac:dyDescent="0.35">
      <c r="A1813" s="2" t="s">
        <v>255</v>
      </c>
      <c r="B1813" s="31">
        <v>33512</v>
      </c>
      <c r="C1813" s="60"/>
      <c r="D1813" s="60"/>
      <c r="E1813" s="11"/>
      <c r="G1813">
        <v>370.48</v>
      </c>
      <c r="H1813">
        <v>0.17899999999999999</v>
      </c>
      <c r="I1813">
        <v>0.1966</v>
      </c>
      <c r="J1813">
        <v>0.21099999999999999</v>
      </c>
      <c r="K1813">
        <v>0.2326</v>
      </c>
      <c r="L1813">
        <v>0.24975</v>
      </c>
      <c r="M1813">
        <v>0.25779999999999997</v>
      </c>
      <c r="N1813">
        <v>0.2261</v>
      </c>
      <c r="O1813">
        <v>0.29954999999999998</v>
      </c>
      <c r="S1813" s="14"/>
      <c r="T1813" s="29">
        <v>1569.5531299082804</v>
      </c>
      <c r="U1813" s="14"/>
      <c r="V1813" s="14"/>
      <c r="W1813" s="14"/>
      <c r="X1813"/>
      <c r="AC1813" s="14"/>
      <c r="AG1813" s="14"/>
      <c r="AH1813" s="14"/>
      <c r="AI1813" s="14"/>
      <c r="AM1813" s="14"/>
      <c r="AN1813" s="14"/>
      <c r="AO1813" s="14"/>
      <c r="AP1813" s="14"/>
      <c r="AQ1813" s="14"/>
      <c r="AR1813" s="14"/>
      <c r="BD1813" s="14"/>
      <c r="BE1813" s="14"/>
      <c r="BF1813" s="14"/>
      <c r="BG1813" s="14"/>
      <c r="BH1813" s="14"/>
      <c r="BI1813" s="14"/>
    </row>
    <row r="1814" spans="1:62" x14ac:dyDescent="0.35">
      <c r="A1814" s="2" t="s">
        <v>255</v>
      </c>
      <c r="B1814" s="31">
        <v>33519</v>
      </c>
      <c r="C1814" s="60"/>
      <c r="D1814" s="60"/>
      <c r="E1814" s="11"/>
      <c r="G1814">
        <v>358.56000000000006</v>
      </c>
      <c r="H1814">
        <v>0.15</v>
      </c>
      <c r="I1814">
        <v>0.18285000000000001</v>
      </c>
      <c r="J1814">
        <v>0.19885</v>
      </c>
      <c r="K1814">
        <v>0.23200000000000001</v>
      </c>
      <c r="L1814">
        <v>0.24629999999999999</v>
      </c>
      <c r="M1814">
        <v>0.25714999999999999</v>
      </c>
      <c r="N1814">
        <v>0.2233</v>
      </c>
      <c r="O1814">
        <v>0.30235000000000001</v>
      </c>
      <c r="S1814" s="14"/>
      <c r="T1814" s="29">
        <v>1952.1901740426151</v>
      </c>
      <c r="U1814" s="14"/>
      <c r="V1814" s="14"/>
      <c r="W1814" s="14"/>
      <c r="X1814"/>
      <c r="AC1814" s="14"/>
      <c r="AG1814" s="14"/>
      <c r="AH1814" s="14"/>
      <c r="AI1814" s="14"/>
      <c r="AM1814" s="14"/>
      <c r="AN1814" s="14"/>
      <c r="AO1814" s="14"/>
      <c r="AP1814" s="14"/>
      <c r="AQ1814" s="14"/>
      <c r="AR1814" s="14"/>
      <c r="BD1814" s="14"/>
      <c r="BE1814" s="14"/>
      <c r="BF1814" s="14"/>
      <c r="BG1814" s="14"/>
      <c r="BH1814" s="14"/>
      <c r="BI1814" s="14"/>
    </row>
    <row r="1815" spans="1:62" x14ac:dyDescent="0.35">
      <c r="A1815" s="2" t="s">
        <v>255</v>
      </c>
      <c r="B1815" s="31">
        <v>33521</v>
      </c>
      <c r="C1815" s="60"/>
      <c r="D1815" s="60"/>
      <c r="E1815" s="11"/>
      <c r="S1815" s="14"/>
      <c r="T1815" s="29">
        <v>2179.6248573955354</v>
      </c>
      <c r="U1815" s="14"/>
      <c r="V1815" s="14"/>
      <c r="W1815" s="14"/>
      <c r="X1815"/>
      <c r="AC1815" s="14"/>
      <c r="AG1815" s="14"/>
      <c r="AH1815" s="14"/>
      <c r="AI1815" s="14"/>
      <c r="AL1815">
        <v>5.2471551649999997</v>
      </c>
      <c r="AM1815" s="14"/>
      <c r="AN1815" s="14"/>
      <c r="AO1815" s="14">
        <v>190.03289930555553</v>
      </c>
      <c r="AP1815" s="14"/>
      <c r="AQ1815" s="14"/>
      <c r="AR1815" s="14">
        <v>274.41318926974668</v>
      </c>
      <c r="BA1815">
        <v>222.5</v>
      </c>
      <c r="BD1815" s="14"/>
      <c r="BE1815" s="14"/>
      <c r="BF1815" s="14"/>
      <c r="BG1815" s="14"/>
      <c r="BH1815" s="14"/>
      <c r="BI1815" s="14">
        <v>182.16710069444446</v>
      </c>
      <c r="BJ1815">
        <v>687.5</v>
      </c>
    </row>
    <row r="1816" spans="1:62" x14ac:dyDescent="0.35">
      <c r="A1816" s="2" t="s">
        <v>255</v>
      </c>
      <c r="B1816" s="31">
        <v>33525</v>
      </c>
      <c r="C1816" s="60"/>
      <c r="D1816" s="60"/>
      <c r="E1816" s="11"/>
      <c r="G1816">
        <v>362.49</v>
      </c>
      <c r="H1816">
        <v>0.18049999999999999</v>
      </c>
      <c r="I1816">
        <v>0.19175</v>
      </c>
      <c r="J1816">
        <v>0.19700000000000001</v>
      </c>
      <c r="K1816">
        <v>0.22575000000000001</v>
      </c>
      <c r="L1816">
        <v>0.24049999999999999</v>
      </c>
      <c r="M1816">
        <v>0.25380000000000003</v>
      </c>
      <c r="N1816">
        <v>0.22245000000000001</v>
      </c>
      <c r="O1816">
        <v>0.30070000000000002</v>
      </c>
      <c r="S1816" s="14"/>
      <c r="T1816" s="29">
        <v>2117.0510892814873</v>
      </c>
      <c r="U1816" s="14"/>
      <c r="V1816" s="14"/>
      <c r="W1816" s="14"/>
      <c r="X1816"/>
      <c r="AC1816" s="14"/>
      <c r="AG1816" s="14"/>
      <c r="AH1816" s="14"/>
      <c r="AI1816" s="14"/>
      <c r="AM1816" s="14"/>
      <c r="AN1816" s="14"/>
      <c r="AO1816" s="14"/>
      <c r="AP1816" s="14"/>
      <c r="AQ1816" s="14"/>
      <c r="AR1816" s="14"/>
      <c r="BD1816" s="14"/>
      <c r="BE1816" s="14"/>
      <c r="BF1816" s="14"/>
      <c r="BG1816" s="14"/>
      <c r="BH1816" s="14"/>
      <c r="BI1816" s="14"/>
    </row>
    <row r="1817" spans="1:62" x14ac:dyDescent="0.35">
      <c r="A1817" s="2" t="s">
        <v>255</v>
      </c>
      <c r="B1817" s="31">
        <v>33532</v>
      </c>
      <c r="C1817" s="60"/>
      <c r="D1817" s="60"/>
      <c r="E1817" s="11"/>
      <c r="G1817">
        <v>373.46000000000004</v>
      </c>
      <c r="H1817">
        <v>0.20499999999999999</v>
      </c>
      <c r="I1817">
        <v>0.22775000000000001</v>
      </c>
      <c r="J1817">
        <v>0.2019</v>
      </c>
      <c r="K1817">
        <v>0.22445000000000001</v>
      </c>
      <c r="L1817">
        <v>0.2364</v>
      </c>
      <c r="M1817">
        <v>0.2525</v>
      </c>
      <c r="N1817">
        <v>0.21959999999999999</v>
      </c>
      <c r="O1817">
        <v>0.29970000000000002</v>
      </c>
      <c r="S1817" s="14"/>
      <c r="T1817" s="29">
        <v>969.87855784618216</v>
      </c>
      <c r="U1817" s="14"/>
      <c r="V1817" s="14"/>
      <c r="W1817" s="14"/>
      <c r="X1817"/>
      <c r="AC1817" s="14"/>
      <c r="AG1817" s="14"/>
      <c r="AH1817" s="14"/>
      <c r="AI1817" s="14"/>
      <c r="AM1817" s="14"/>
      <c r="AN1817" s="14"/>
      <c r="AO1817" s="14"/>
      <c r="AP1817" s="14"/>
      <c r="AQ1817" s="14"/>
      <c r="AR1817" s="14"/>
      <c r="BD1817" s="14"/>
      <c r="BE1817" s="14"/>
      <c r="BF1817" s="14"/>
      <c r="BG1817" s="14"/>
      <c r="BH1817" s="14"/>
      <c r="BI1817" s="14"/>
    </row>
    <row r="1818" spans="1:62" x14ac:dyDescent="0.35">
      <c r="A1818" s="2" t="s">
        <v>255</v>
      </c>
      <c r="B1818" s="31">
        <v>33533</v>
      </c>
      <c r="C1818" s="60"/>
      <c r="D1818" s="60"/>
      <c r="E1818" s="11"/>
      <c r="S1818" s="14"/>
      <c r="T1818" s="29">
        <v>1962.8623815778597</v>
      </c>
      <c r="U1818" s="14"/>
      <c r="V1818" s="14"/>
      <c r="W1818" s="14"/>
      <c r="X1818"/>
      <c r="AC1818" s="14"/>
      <c r="AG1818" s="14"/>
      <c r="AH1818" s="14"/>
      <c r="AI1818" s="14"/>
      <c r="AL1818">
        <v>6.5258925049999998</v>
      </c>
      <c r="AM1818" s="14"/>
      <c r="AN1818" s="14"/>
      <c r="AO1818" s="14">
        <v>258.45360260376964</v>
      </c>
      <c r="AP1818" s="14"/>
      <c r="AQ1818" s="14"/>
      <c r="AR1818" s="14">
        <v>251.67745027558112</v>
      </c>
      <c r="BA1818">
        <v>265</v>
      </c>
      <c r="BD1818" s="14"/>
      <c r="BE1818" s="14"/>
      <c r="BF1818" s="14"/>
      <c r="BG1818" s="14"/>
      <c r="BH1818" s="14"/>
      <c r="BI1818" s="14">
        <v>360.02139739623038</v>
      </c>
      <c r="BJ1818">
        <v>727.5</v>
      </c>
    </row>
    <row r="1819" spans="1:62" x14ac:dyDescent="0.35">
      <c r="A1819" s="2" t="s">
        <v>255</v>
      </c>
      <c r="B1819" s="31">
        <v>33540</v>
      </c>
      <c r="C1819" s="60"/>
      <c r="D1819" s="60"/>
      <c r="E1819" s="11"/>
      <c r="G1819">
        <v>381.44</v>
      </c>
      <c r="H1819">
        <v>0.23200000000000001</v>
      </c>
      <c r="I1819">
        <v>0.24475</v>
      </c>
      <c r="J1819">
        <v>0.20845</v>
      </c>
      <c r="K1819">
        <v>0.2271</v>
      </c>
      <c r="L1819">
        <v>0.22925000000000001</v>
      </c>
      <c r="M1819">
        <v>0.2485</v>
      </c>
      <c r="N1819">
        <v>0.21859999999999999</v>
      </c>
      <c r="O1819">
        <v>0.29854999999999998</v>
      </c>
      <c r="S1819" s="14"/>
      <c r="T1819" s="14"/>
      <c r="U1819" s="14"/>
      <c r="V1819" s="14"/>
      <c r="W1819" s="14"/>
      <c r="X1819"/>
      <c r="AC1819" s="14"/>
      <c r="AG1819" s="14"/>
      <c r="AH1819" s="14"/>
      <c r="AI1819" s="14"/>
      <c r="AM1819" s="14"/>
      <c r="AN1819" s="14"/>
      <c r="AO1819" s="14"/>
      <c r="AP1819" s="14"/>
      <c r="AQ1819" s="14"/>
      <c r="AR1819" s="14"/>
      <c r="BD1819" s="14"/>
      <c r="BE1819" s="14"/>
      <c r="BF1819" s="14"/>
      <c r="BG1819" s="14"/>
      <c r="BH1819" s="14"/>
      <c r="BI1819" s="14"/>
    </row>
    <row r="1820" spans="1:62" x14ac:dyDescent="0.35">
      <c r="A1820" s="2" t="s">
        <v>255</v>
      </c>
      <c r="B1820" s="31">
        <v>33546</v>
      </c>
      <c r="C1820" s="60"/>
      <c r="D1820" s="60"/>
      <c r="E1820" s="11"/>
      <c r="G1820">
        <v>391.71999999999997</v>
      </c>
      <c r="H1820">
        <v>0.27</v>
      </c>
      <c r="I1820">
        <v>0.25824999999999998</v>
      </c>
      <c r="J1820">
        <v>0.21804999999999999</v>
      </c>
      <c r="K1820">
        <v>0.22359999999999999</v>
      </c>
      <c r="L1820">
        <v>0.22969999999999999</v>
      </c>
      <c r="M1820">
        <v>0.2467</v>
      </c>
      <c r="N1820">
        <v>0.21410000000000001</v>
      </c>
      <c r="O1820">
        <v>0.29820000000000002</v>
      </c>
      <c r="S1820" s="14"/>
      <c r="T1820" s="14"/>
      <c r="U1820" s="14"/>
      <c r="V1820" s="14"/>
      <c r="W1820" s="14"/>
      <c r="X1820"/>
      <c r="AC1820" s="14"/>
      <c r="AG1820" s="14"/>
      <c r="AH1820" s="14"/>
      <c r="AI1820" s="14"/>
      <c r="AM1820" s="14"/>
      <c r="AN1820" s="14"/>
      <c r="AO1820" s="14"/>
      <c r="AP1820" s="14"/>
      <c r="AQ1820" s="14"/>
      <c r="AR1820" s="14"/>
      <c r="BD1820" s="14"/>
      <c r="BE1820" s="14"/>
      <c r="BF1820" s="14"/>
      <c r="BG1820" s="14"/>
      <c r="BH1820" s="14"/>
      <c r="BI1820" s="14"/>
    </row>
    <row r="1821" spans="1:62" x14ac:dyDescent="0.35">
      <c r="A1821" s="2" t="s">
        <v>255</v>
      </c>
      <c r="B1821" s="31">
        <v>33547</v>
      </c>
      <c r="C1821" s="60"/>
      <c r="D1821" s="60"/>
      <c r="E1821" s="11"/>
      <c r="S1821" s="14">
        <v>15.971</v>
      </c>
      <c r="T1821" s="14">
        <v>862.875</v>
      </c>
      <c r="U1821" s="14"/>
      <c r="V1821" s="14"/>
      <c r="W1821" s="14"/>
      <c r="X1821"/>
      <c r="AC1821" s="14"/>
      <c r="AG1821" s="14"/>
      <c r="AH1821" s="14"/>
      <c r="AI1821" s="14">
        <v>2.0749999999999886</v>
      </c>
      <c r="AL1821">
        <v>6.0510919300000001</v>
      </c>
      <c r="AM1821" s="14"/>
      <c r="AN1821" s="14"/>
      <c r="AO1821" s="14">
        <v>245.94302995733085</v>
      </c>
      <c r="AP1821" s="14"/>
      <c r="AQ1821" s="14"/>
      <c r="AR1821" s="14">
        <v>242.12543053960962</v>
      </c>
      <c r="BA1821">
        <v>197.5</v>
      </c>
      <c r="BD1821" s="14"/>
      <c r="BE1821" s="14"/>
      <c r="BF1821" s="14"/>
      <c r="BG1821" s="14"/>
      <c r="BH1821" s="14"/>
      <c r="BI1821" s="14">
        <v>614.85697004266922</v>
      </c>
      <c r="BJ1821">
        <v>592.5</v>
      </c>
    </row>
    <row r="1822" spans="1:62" x14ac:dyDescent="0.35">
      <c r="A1822" s="2" t="s">
        <v>255</v>
      </c>
      <c r="B1822" s="31">
        <v>33553</v>
      </c>
      <c r="C1822" s="60"/>
      <c r="D1822" s="60"/>
      <c r="E1822" s="11"/>
      <c r="G1822">
        <v>391.24</v>
      </c>
      <c r="H1822">
        <v>0.26050000000000001</v>
      </c>
      <c r="I1822">
        <v>0.25819999999999999</v>
      </c>
      <c r="J1822">
        <v>0.22055</v>
      </c>
      <c r="K1822">
        <v>0.23005</v>
      </c>
      <c r="L1822">
        <v>0.23175000000000001</v>
      </c>
      <c r="M1822">
        <v>0.24395</v>
      </c>
      <c r="N1822">
        <v>0.21609999999999999</v>
      </c>
      <c r="O1822">
        <v>0.29509999999999997</v>
      </c>
      <c r="S1822" s="14"/>
      <c r="T1822" s="14"/>
      <c r="U1822" s="14"/>
      <c r="V1822" s="14"/>
      <c r="W1822" s="14"/>
      <c r="X1822"/>
      <c r="AC1822" s="14"/>
      <c r="AG1822" s="14"/>
      <c r="AH1822" s="14"/>
      <c r="AI1822" s="14"/>
      <c r="AM1822" s="14"/>
      <c r="AN1822" s="14"/>
      <c r="AO1822" s="14"/>
      <c r="AP1822" s="14"/>
      <c r="AQ1822" s="14"/>
      <c r="AR1822" s="14"/>
      <c r="BD1822" s="14"/>
      <c r="BE1822" s="14"/>
      <c r="BF1822" s="14"/>
      <c r="BG1822" s="14"/>
      <c r="BH1822" s="14"/>
      <c r="BI1822" s="14"/>
    </row>
    <row r="1823" spans="1:62" x14ac:dyDescent="0.35">
      <c r="A1823" s="2" t="s">
        <v>255</v>
      </c>
      <c r="B1823" s="31">
        <v>33560</v>
      </c>
      <c r="C1823" s="60"/>
      <c r="D1823" s="60"/>
      <c r="E1823" s="11"/>
      <c r="G1823">
        <v>389.46000000000004</v>
      </c>
      <c r="H1823">
        <v>0.255</v>
      </c>
      <c r="I1823">
        <v>0.2495</v>
      </c>
      <c r="J1823">
        <v>0.22145000000000001</v>
      </c>
      <c r="K1823">
        <v>0.23164999999999999</v>
      </c>
      <c r="L1823">
        <v>0.23185</v>
      </c>
      <c r="M1823">
        <v>0.24374999999999999</v>
      </c>
      <c r="N1823">
        <v>0.21834999999999999</v>
      </c>
      <c r="O1823">
        <v>0.29575000000000001</v>
      </c>
      <c r="S1823" s="14"/>
      <c r="T1823" s="14"/>
      <c r="U1823" s="14"/>
      <c r="V1823" s="14"/>
      <c r="W1823" s="14"/>
      <c r="X1823"/>
      <c r="AC1823" s="14"/>
      <c r="AG1823" s="14"/>
      <c r="AH1823" s="14"/>
      <c r="AI1823" s="14"/>
      <c r="AM1823" s="14"/>
      <c r="AN1823" s="14"/>
      <c r="AO1823" s="14"/>
      <c r="AP1823" s="14"/>
      <c r="AQ1823" s="14"/>
      <c r="AR1823" s="14"/>
      <c r="BD1823" s="14"/>
      <c r="BE1823" s="14"/>
      <c r="BF1823" s="14"/>
      <c r="BG1823" s="14"/>
      <c r="BH1823" s="14"/>
      <c r="BI1823" s="14"/>
    </row>
    <row r="1824" spans="1:62" x14ac:dyDescent="0.35">
      <c r="A1824" s="2" t="s">
        <v>255</v>
      </c>
      <c r="B1824" s="31">
        <v>33561</v>
      </c>
      <c r="C1824" s="60"/>
      <c r="D1824" s="60"/>
      <c r="E1824" s="11"/>
      <c r="S1824" s="14">
        <v>19.244575495718735</v>
      </c>
      <c r="T1824" s="14">
        <v>1501.1</v>
      </c>
      <c r="U1824" s="14">
        <v>236.42500000000001</v>
      </c>
      <c r="V1824" s="14">
        <v>1.5899999999999997E-2</v>
      </c>
      <c r="W1824" s="14">
        <v>3.76132</v>
      </c>
      <c r="X1824"/>
      <c r="AC1824" s="14">
        <v>0</v>
      </c>
      <c r="AG1824" s="14">
        <v>0.82499999999999996</v>
      </c>
      <c r="AH1824" s="14">
        <v>2.6969999999999571E-2</v>
      </c>
      <c r="AI1824" s="14">
        <v>3.1749999999999545</v>
      </c>
      <c r="AL1824">
        <v>6.9612062379999999</v>
      </c>
      <c r="AM1824" s="14">
        <v>2.9050000000000003E-2</v>
      </c>
      <c r="AN1824" s="14">
        <v>7.9268047718503833</v>
      </c>
      <c r="AO1824" s="14">
        <v>273.72788012706405</v>
      </c>
      <c r="AP1824" s="14"/>
      <c r="AQ1824" s="14"/>
      <c r="AR1824" s="14">
        <v>251.41345485440644</v>
      </c>
      <c r="BA1824">
        <v>257.5</v>
      </c>
      <c r="BB1824">
        <v>3.7591575000000002</v>
      </c>
      <c r="BD1824" s="14">
        <v>264.11945836444204</v>
      </c>
      <c r="BE1824" s="14"/>
      <c r="BF1824" s="14">
        <v>8.0000000000000002E-3</v>
      </c>
      <c r="BG1824" s="14">
        <v>7.7393693415415283</v>
      </c>
      <c r="BH1824" s="14"/>
      <c r="BI1824" s="14">
        <v>987.77211987293595</v>
      </c>
      <c r="BJ1824">
        <v>727.5</v>
      </c>
    </row>
    <row r="1825" spans="1:62" x14ac:dyDescent="0.35">
      <c r="A1825" s="2" t="s">
        <v>255</v>
      </c>
      <c r="B1825" s="31">
        <v>33568</v>
      </c>
      <c r="C1825" s="60"/>
      <c r="D1825" s="60"/>
      <c r="E1825" s="11"/>
      <c r="S1825" s="14">
        <v>19.868761666002214</v>
      </c>
      <c r="T1825" s="14">
        <v>1662.8</v>
      </c>
      <c r="U1825" s="14">
        <v>254.7</v>
      </c>
      <c r="V1825" s="14">
        <v>1.37E-2</v>
      </c>
      <c r="W1825" s="14">
        <v>3.5285899999999994</v>
      </c>
      <c r="X1825"/>
      <c r="AC1825" s="14">
        <v>14.890270817778969</v>
      </c>
      <c r="AG1825" s="14">
        <v>0.875</v>
      </c>
      <c r="AH1825" s="14">
        <v>4.4655000000000195E-2</v>
      </c>
      <c r="AI1825" s="14">
        <v>5.1000000000000227</v>
      </c>
      <c r="AL1825">
        <v>6.3319999999999999</v>
      </c>
      <c r="AM1825" s="14">
        <v>2.895E-2</v>
      </c>
      <c r="AN1825" s="14">
        <v>7.7737768853193829</v>
      </c>
      <c r="AO1825" s="14">
        <v>265.55880836785877</v>
      </c>
      <c r="AP1825" s="14"/>
      <c r="AQ1825" s="14"/>
      <c r="AR1825" s="14">
        <v>240.4960418513698</v>
      </c>
      <c r="BA1825">
        <v>227.5</v>
      </c>
      <c r="BB1825">
        <v>3.4893900000000002</v>
      </c>
      <c r="BD1825" s="14">
        <v>264.11945836444204</v>
      </c>
      <c r="BE1825" s="14"/>
      <c r="BF1825" s="14">
        <v>7.6500000000000005E-3</v>
      </c>
      <c r="BG1825" s="14">
        <v>8.708143640663085</v>
      </c>
      <c r="BH1825" s="14"/>
      <c r="BI1825" s="14">
        <v>1137.4411916321412</v>
      </c>
      <c r="BJ1825">
        <v>630</v>
      </c>
    </row>
    <row r="1826" spans="1:62" x14ac:dyDescent="0.35">
      <c r="A1826" s="2" t="s">
        <v>255</v>
      </c>
      <c r="B1826" s="31">
        <v>33574</v>
      </c>
      <c r="C1826" s="60"/>
      <c r="D1826" s="60"/>
      <c r="E1826" s="11"/>
      <c r="G1826">
        <v>392.51</v>
      </c>
      <c r="H1826">
        <v>0.25700000000000001</v>
      </c>
      <c r="I1826">
        <v>0.26315</v>
      </c>
      <c r="J1826">
        <v>0.23205000000000001</v>
      </c>
      <c r="K1826">
        <v>0.24679999999999999</v>
      </c>
      <c r="L1826">
        <v>0.22750000000000001</v>
      </c>
      <c r="M1826">
        <v>0.23995</v>
      </c>
      <c r="N1826">
        <v>0.20635000000000001</v>
      </c>
      <c r="O1826">
        <v>0.28975000000000001</v>
      </c>
      <c r="S1826" s="14">
        <v>19.247639641735489</v>
      </c>
      <c r="T1826" s="14">
        <v>1647.375</v>
      </c>
      <c r="U1826" s="14">
        <v>302.45000000000005</v>
      </c>
      <c r="V1826" s="14">
        <v>1.7299999999999999E-2</v>
      </c>
      <c r="W1826" s="14">
        <v>5.20228</v>
      </c>
      <c r="X1826"/>
      <c r="AC1826" s="14">
        <v>38.330541635557978</v>
      </c>
      <c r="AG1826" s="14">
        <v>0.89</v>
      </c>
      <c r="AH1826" s="14">
        <v>4.227999999999979E-2</v>
      </c>
      <c r="AI1826" s="14">
        <v>4.7749999999999773</v>
      </c>
      <c r="AL1826">
        <v>4.3860000000000001</v>
      </c>
      <c r="AM1826" s="14">
        <v>3.0899999999999997E-2</v>
      </c>
      <c r="AN1826" s="14">
        <v>7.1482068964781531</v>
      </c>
      <c r="AO1826" s="14">
        <v>230.77319509325852</v>
      </c>
      <c r="AP1826" s="14"/>
      <c r="AQ1826" s="14"/>
      <c r="AR1826" s="14">
        <v>192.84074910975193</v>
      </c>
      <c r="BA1826">
        <v>192.5</v>
      </c>
      <c r="BB1826">
        <v>5.2323849999999998</v>
      </c>
      <c r="BD1826" s="14">
        <v>264.11945836444204</v>
      </c>
      <c r="BE1826" s="14"/>
      <c r="BF1826" s="14">
        <v>6.2999999999999992E-3</v>
      </c>
      <c r="BG1826" s="14">
        <v>6.9355202469848187</v>
      </c>
      <c r="BH1826" s="14"/>
      <c r="BI1826" s="14">
        <v>1109.3768049067412</v>
      </c>
      <c r="BJ1826">
        <v>577.5</v>
      </c>
    </row>
    <row r="1827" spans="1:62" x14ac:dyDescent="0.35">
      <c r="A1827" s="2" t="s">
        <v>255</v>
      </c>
      <c r="B1827" s="31">
        <v>33581</v>
      </c>
      <c r="C1827" s="60"/>
      <c r="D1827" s="60"/>
      <c r="E1827" s="11"/>
      <c r="G1827">
        <v>402.39</v>
      </c>
      <c r="H1827">
        <v>0.29199999999999998</v>
      </c>
      <c r="I1827">
        <v>0.2707</v>
      </c>
      <c r="J1827">
        <v>0.2407</v>
      </c>
      <c r="K1827">
        <v>0.25314999999999999</v>
      </c>
      <c r="L1827">
        <v>0.22739999999999999</v>
      </c>
      <c r="M1827">
        <v>0.23594999999999999</v>
      </c>
      <c r="N1827">
        <v>0.20699999999999999</v>
      </c>
      <c r="O1827">
        <v>0.28505000000000003</v>
      </c>
      <c r="S1827" s="14">
        <v>24.971693497375327</v>
      </c>
      <c r="T1827" s="14">
        <v>2025.9749999999999</v>
      </c>
      <c r="U1827" s="14">
        <v>459.92499999999995</v>
      </c>
      <c r="V1827" s="14">
        <v>1.5650000000000001E-2</v>
      </c>
      <c r="W1827" s="14">
        <v>7.2045199999999987</v>
      </c>
      <c r="X1827"/>
      <c r="AC1827" s="14">
        <v>195.80554163555794</v>
      </c>
      <c r="AG1827" s="14">
        <v>1.1299999999999999</v>
      </c>
      <c r="AH1827" s="14">
        <v>3.4182499999999741E-2</v>
      </c>
      <c r="AI1827" s="14">
        <v>3.0249999999999773</v>
      </c>
      <c r="AL1827">
        <v>5.1829999999999998</v>
      </c>
      <c r="AM1827" s="14">
        <v>3.1449999999999999E-2</v>
      </c>
      <c r="AN1827" s="14">
        <v>7.8083759646422379</v>
      </c>
      <c r="AO1827" s="14">
        <v>247.74128911554553</v>
      </c>
      <c r="AP1827" s="14"/>
      <c r="AQ1827" s="14"/>
      <c r="AR1827" s="14">
        <v>207.43286148315309</v>
      </c>
      <c r="BA1827">
        <v>260</v>
      </c>
      <c r="BB1827">
        <v>7.1978262500000003</v>
      </c>
      <c r="BD1827" s="14">
        <v>264.11945836444204</v>
      </c>
      <c r="BE1827" s="14"/>
      <c r="BF1827" s="14">
        <v>7.5500000000000003E-3</v>
      </c>
      <c r="BG1827" s="14">
        <v>9.9251242352591529</v>
      </c>
      <c r="BH1827" s="14"/>
      <c r="BI1827" s="14">
        <v>1315.2837108844546</v>
      </c>
      <c r="BJ1827">
        <v>637.5</v>
      </c>
    </row>
    <row r="1828" spans="1:62" x14ac:dyDescent="0.35">
      <c r="A1828" s="2" t="s">
        <v>255</v>
      </c>
      <c r="B1828" s="31">
        <v>33585</v>
      </c>
      <c r="C1828" s="60"/>
      <c r="D1828" s="60"/>
      <c r="E1828" s="11"/>
      <c r="S1828" s="14">
        <v>19.286051434383435</v>
      </c>
      <c r="T1828" s="14">
        <v>1656.9749999999999</v>
      </c>
      <c r="U1828" s="14">
        <v>413.75</v>
      </c>
      <c r="V1828" s="14">
        <v>1.8349999999999998E-2</v>
      </c>
      <c r="W1828" s="14">
        <v>7.5866249999999997</v>
      </c>
      <c r="X1828"/>
      <c r="AC1828" s="14">
        <v>149.63054163555796</v>
      </c>
      <c r="AG1828" s="14">
        <v>0.95500000000000007</v>
      </c>
      <c r="AH1828" s="14">
        <v>4.6664999999999832E-2</v>
      </c>
      <c r="AI1828" s="14">
        <v>4.8999999999999773</v>
      </c>
      <c r="AL1828">
        <v>4.3479999999999999</v>
      </c>
      <c r="AM1828" s="14">
        <v>2.9300000000000003E-2</v>
      </c>
      <c r="AN1828" s="14">
        <v>5.6507923525217505</v>
      </c>
      <c r="AO1828" s="14">
        <v>192.85980725330205</v>
      </c>
      <c r="AP1828" s="14"/>
      <c r="AQ1828" s="14"/>
      <c r="AR1828" s="14">
        <v>224.75238025923159</v>
      </c>
      <c r="BA1828">
        <v>205</v>
      </c>
      <c r="BB1828">
        <v>7.5923125000000002</v>
      </c>
      <c r="BD1828" s="14">
        <v>264.11945836444204</v>
      </c>
      <c r="BE1828" s="14"/>
      <c r="BF1828" s="14">
        <v>5.7499999999999999E-3</v>
      </c>
      <c r="BG1828" s="14">
        <v>5.9973547713720547</v>
      </c>
      <c r="BH1828" s="14"/>
      <c r="BI1828" s="14">
        <v>1045.465192746698</v>
      </c>
      <c r="BJ1828">
        <v>540</v>
      </c>
    </row>
    <row r="1829" spans="1:62" x14ac:dyDescent="0.35">
      <c r="A1829" s="2" t="s">
        <v>255</v>
      </c>
      <c r="B1829" s="31">
        <v>33588</v>
      </c>
      <c r="C1829" s="60"/>
      <c r="D1829" s="60"/>
      <c r="E1829" s="11"/>
      <c r="G1829">
        <v>408.15</v>
      </c>
      <c r="H1829">
        <v>0.28199999999999997</v>
      </c>
      <c r="I1829">
        <v>0.27825</v>
      </c>
      <c r="J1829">
        <v>0.24890000000000001</v>
      </c>
      <c r="K1829">
        <v>0.26640000000000003</v>
      </c>
      <c r="L1829">
        <v>0.2336</v>
      </c>
      <c r="M1829">
        <v>0.23715</v>
      </c>
      <c r="N1829">
        <v>0.20910000000000001</v>
      </c>
      <c r="O1829">
        <v>0.28534999999999999</v>
      </c>
      <c r="S1829" s="14"/>
      <c r="T1829" s="14"/>
      <c r="U1829" s="14"/>
      <c r="V1829" s="14"/>
      <c r="W1829" s="14"/>
      <c r="X1829"/>
      <c r="AC1829" s="14"/>
      <c r="AG1829" s="14"/>
      <c r="AH1829" s="14"/>
      <c r="AI1829" s="14"/>
      <c r="AM1829" s="14"/>
      <c r="AN1829" s="14"/>
      <c r="AO1829" s="14"/>
      <c r="AP1829" s="14"/>
      <c r="AQ1829" s="14"/>
      <c r="AR1829" s="14"/>
      <c r="BD1829" s="14"/>
      <c r="BE1829" s="14"/>
      <c r="BF1829" s="14"/>
      <c r="BG1829" s="14"/>
      <c r="BH1829" s="14"/>
      <c r="BI1829" s="14"/>
    </row>
    <row r="1830" spans="1:62" x14ac:dyDescent="0.35">
      <c r="A1830" s="2" t="s">
        <v>255</v>
      </c>
      <c r="B1830" s="31">
        <v>33590</v>
      </c>
      <c r="C1830" s="60"/>
      <c r="D1830" s="60"/>
      <c r="E1830" s="11"/>
      <c r="S1830" s="14">
        <v>23.245946960515795</v>
      </c>
      <c r="T1830" s="14">
        <v>2054.3500000000004</v>
      </c>
      <c r="U1830" s="14">
        <v>610.25</v>
      </c>
      <c r="V1830" s="14">
        <v>1.575E-2</v>
      </c>
      <c r="W1830" s="14">
        <v>9.6717999999999993</v>
      </c>
      <c r="X1830"/>
      <c r="AC1830" s="14">
        <v>346.13054163555796</v>
      </c>
      <c r="AG1830" s="14">
        <v>1.1950000000000001</v>
      </c>
      <c r="AH1830" s="14">
        <v>4.7117499999999216E-2</v>
      </c>
      <c r="AI1830" s="14">
        <v>3.8249999999999318</v>
      </c>
      <c r="AL1830">
        <v>4.5510000000000002</v>
      </c>
      <c r="AM1830" s="14">
        <v>2.7999999999999997E-2</v>
      </c>
      <c r="AN1830" s="14">
        <v>6.2953610939268208</v>
      </c>
      <c r="AO1830" s="14">
        <v>226.34073934364392</v>
      </c>
      <c r="AP1830" s="14"/>
      <c r="AQ1830" s="14"/>
      <c r="AR1830" s="14">
        <v>202.11429446912825</v>
      </c>
      <c r="BB1830">
        <v>9.6114374999999992</v>
      </c>
      <c r="BD1830" s="14">
        <v>264.11945836444204</v>
      </c>
      <c r="BE1830" s="14"/>
      <c r="BF1830" s="14">
        <v>5.9000000000000007E-3</v>
      </c>
      <c r="BG1830" s="14">
        <v>7.1267681252357606</v>
      </c>
      <c r="BH1830" s="14"/>
      <c r="BI1830" s="14">
        <v>1213.9342606563562</v>
      </c>
      <c r="BJ1830">
        <v>575</v>
      </c>
    </row>
    <row r="1831" spans="1:62" x14ac:dyDescent="0.35">
      <c r="A1831" s="2" t="s">
        <v>255</v>
      </c>
      <c r="B1831" s="31">
        <v>33595</v>
      </c>
      <c r="C1831" s="60"/>
      <c r="D1831" s="60"/>
      <c r="E1831" s="11"/>
      <c r="G1831">
        <v>391.45999999999992</v>
      </c>
      <c r="H1831">
        <v>0.23499999999999999</v>
      </c>
      <c r="I1831">
        <v>0.2591</v>
      </c>
      <c r="J1831">
        <v>0.24049999999999999</v>
      </c>
      <c r="K1831">
        <v>0.26064999999999999</v>
      </c>
      <c r="L1831">
        <v>0.23485</v>
      </c>
      <c r="M1831">
        <v>0.23719999999999999</v>
      </c>
      <c r="N1831">
        <v>0.20610000000000001</v>
      </c>
      <c r="O1831">
        <v>0.28389999999999999</v>
      </c>
      <c r="S1831" s="14">
        <v>26.967721420228639</v>
      </c>
      <c r="T1831" s="14">
        <v>2337.1999999999998</v>
      </c>
      <c r="U1831" s="14">
        <v>799.25</v>
      </c>
      <c r="V1831" s="14">
        <v>1.7849999999999998E-2</v>
      </c>
      <c r="W1831" s="14">
        <v>14.188649999999999</v>
      </c>
      <c r="X1831"/>
      <c r="AC1831" s="14">
        <v>535.13054163555796</v>
      </c>
      <c r="AG1831" s="14">
        <v>1.145</v>
      </c>
      <c r="AH1831" s="14">
        <v>8.8304999999999551E-2</v>
      </c>
      <c r="AI1831" s="14">
        <v>8.1749999999999545</v>
      </c>
      <c r="AL1831">
        <v>4.1820000000000004</v>
      </c>
      <c r="AM1831" s="14">
        <v>2.7050000000000001E-2</v>
      </c>
      <c r="AN1831" s="14">
        <v>5.1995652115081299</v>
      </c>
      <c r="AO1831" s="14">
        <v>193.64214936309909</v>
      </c>
      <c r="AP1831" s="14"/>
      <c r="AQ1831" s="14"/>
      <c r="AR1831" s="14">
        <v>217.48538011695908</v>
      </c>
      <c r="BB1831">
        <v>14.266612500000001</v>
      </c>
      <c r="BD1831" s="14">
        <v>264.11945836444204</v>
      </c>
      <c r="BE1831" s="14"/>
      <c r="BF1831" s="14">
        <v>5.4000000000000003E-3</v>
      </c>
      <c r="BG1831" s="14">
        <v>7.1973416986690291</v>
      </c>
      <c r="BH1831" s="14"/>
      <c r="BI1831" s="14">
        <v>1336.1328506369009</v>
      </c>
      <c r="BJ1831">
        <v>605</v>
      </c>
    </row>
    <row r="1832" spans="1:62" x14ac:dyDescent="0.35">
      <c r="A1832" s="2" t="s">
        <v>255</v>
      </c>
      <c r="B1832" s="31">
        <v>33602</v>
      </c>
      <c r="C1832" s="60"/>
      <c r="D1832" s="60"/>
      <c r="E1832" s="11"/>
      <c r="G1832">
        <v>400.39</v>
      </c>
      <c r="H1832">
        <v>0.29749999999999999</v>
      </c>
      <c r="I1832">
        <v>0.26555000000000001</v>
      </c>
      <c r="J1832">
        <v>0.2369</v>
      </c>
      <c r="K1832">
        <v>0.25559999999999999</v>
      </c>
      <c r="L1832">
        <v>0.22689999999999999</v>
      </c>
      <c r="M1832">
        <v>0.23599999999999999</v>
      </c>
      <c r="N1832">
        <v>0.20369999999999999</v>
      </c>
      <c r="O1832">
        <v>0.27979999999999999</v>
      </c>
      <c r="S1832" s="14">
        <v>31.731592550041995</v>
      </c>
      <c r="T1832" s="14">
        <v>2457.375</v>
      </c>
      <c r="U1832" s="14">
        <v>1034</v>
      </c>
      <c r="V1832" s="14">
        <v>1.9349999999999999E-2</v>
      </c>
      <c r="W1832" s="14">
        <v>20.0321</v>
      </c>
      <c r="X1832"/>
      <c r="AC1832" s="14">
        <v>769.88054163555796</v>
      </c>
      <c r="AG1832" s="14">
        <v>0.98499999999999999</v>
      </c>
      <c r="AH1832" s="14">
        <v>0.14101500000000045</v>
      </c>
      <c r="AI1832" s="14">
        <v>14.325000000000045</v>
      </c>
      <c r="AL1832">
        <v>4.3250000000000002</v>
      </c>
      <c r="AM1832" s="14">
        <v>2.69E-2</v>
      </c>
      <c r="AN1832" s="14">
        <v>5.0520374735514846</v>
      </c>
      <c r="AO1832" s="14">
        <v>184.86973214913647</v>
      </c>
      <c r="AP1832" s="14"/>
      <c r="AQ1832" s="14"/>
      <c r="AR1832" s="14">
        <v>234.12543792190036</v>
      </c>
      <c r="BB1832">
        <v>20.007899999999999</v>
      </c>
      <c r="BD1832" s="14">
        <v>264.11945836444204</v>
      </c>
      <c r="BE1832" s="14"/>
      <c r="BF1832" s="14">
        <v>5.0499999999999998E-3</v>
      </c>
      <c r="BG1832" s="14">
        <v>6.1852416786894793</v>
      </c>
      <c r="BH1832" s="14"/>
      <c r="BI1832" s="14">
        <v>1224.1802678508634</v>
      </c>
      <c r="BJ1832">
        <v>615</v>
      </c>
    </row>
    <row r="1833" spans="1:62" x14ac:dyDescent="0.35">
      <c r="A1833" s="2" t="s">
        <v>255</v>
      </c>
      <c r="B1833" s="31">
        <v>33609</v>
      </c>
      <c r="C1833" s="60"/>
      <c r="D1833" s="60"/>
      <c r="E1833" s="11"/>
      <c r="G1833">
        <v>408.41</v>
      </c>
      <c r="H1833">
        <v>0.27200000000000002</v>
      </c>
      <c r="I1833">
        <v>0.28110000000000002</v>
      </c>
      <c r="J1833">
        <v>0.25524999999999998</v>
      </c>
      <c r="K1833">
        <v>0.27834999999999999</v>
      </c>
      <c r="L1833">
        <v>0.23624999999999999</v>
      </c>
      <c r="M1833">
        <v>0.2346</v>
      </c>
      <c r="N1833">
        <v>0.20424999999999999</v>
      </c>
      <c r="O1833">
        <v>0.28025</v>
      </c>
      <c r="S1833" s="14">
        <v>29.345517664236638</v>
      </c>
      <c r="T1833" s="14">
        <v>2505.4499999999998</v>
      </c>
      <c r="U1833" s="14">
        <v>1215.5</v>
      </c>
      <c r="V1833" s="14">
        <v>1.8550000000000001E-2</v>
      </c>
      <c r="W1833" s="14">
        <v>22.411349999999999</v>
      </c>
      <c r="X1833"/>
      <c r="AC1833" s="14">
        <v>951.38054163555807</v>
      </c>
      <c r="AG1833" s="14">
        <v>1.0150000000000001</v>
      </c>
      <c r="AH1833" s="14">
        <v>0.1787824999999989</v>
      </c>
      <c r="AI1833" s="14">
        <v>18.224999999999909</v>
      </c>
      <c r="AL1833">
        <v>1.1870000000000001</v>
      </c>
      <c r="AM1833" s="14">
        <v>1.8749999999999999E-2</v>
      </c>
      <c r="AN1833" s="14">
        <v>1.2834838845822567</v>
      </c>
      <c r="AO1833" s="14">
        <v>64.090848406546087</v>
      </c>
      <c r="AP1833" s="14"/>
      <c r="AQ1833" s="14"/>
      <c r="AR1833" s="14">
        <v>190.1994301994302</v>
      </c>
      <c r="BB1833">
        <v>22.547525</v>
      </c>
      <c r="BD1833" s="14">
        <v>264.11945836444204</v>
      </c>
      <c r="BE1833" s="14"/>
      <c r="BF1833" s="14">
        <v>3.4999999999999996E-3</v>
      </c>
      <c r="BG1833" s="14">
        <v>4.3921430663221361</v>
      </c>
      <c r="BH1833" s="14"/>
      <c r="BI1833" s="14">
        <v>1207.6341515934541</v>
      </c>
      <c r="BJ1833">
        <v>587.5</v>
      </c>
    </row>
    <row r="1834" spans="1:62" x14ac:dyDescent="0.35">
      <c r="A1834" s="2" t="s">
        <v>255</v>
      </c>
      <c r="B1834" s="31">
        <v>33613</v>
      </c>
      <c r="C1834" s="60"/>
      <c r="D1834" s="60"/>
      <c r="E1834" s="11"/>
      <c r="S1834" s="14">
        <v>27.187290481437451</v>
      </c>
      <c r="T1834" s="14">
        <v>2200.0749999999998</v>
      </c>
      <c r="U1834" s="14">
        <v>1170.75</v>
      </c>
      <c r="V1834" s="14">
        <v>2.06E-2</v>
      </c>
      <c r="W1834" s="14">
        <v>24.057950000000002</v>
      </c>
      <c r="X1834"/>
      <c r="AC1834" s="14">
        <v>906.63054163555807</v>
      </c>
      <c r="AG1834" s="14"/>
      <c r="AH1834" s="14"/>
      <c r="AI1834" s="14">
        <v>15.849999999999909</v>
      </c>
      <c r="AL1834">
        <v>0.57499999999999996</v>
      </c>
      <c r="AM1834" s="14">
        <v>2.3499999999999997E-2</v>
      </c>
      <c r="AN1834" s="14">
        <v>0.6890717978440144</v>
      </c>
      <c r="AO1834" s="14">
        <v>31.217008121463032</v>
      </c>
      <c r="AP1834" s="14"/>
      <c r="AQ1834" s="14"/>
      <c r="AR1834" s="14">
        <v>188.33333333333334</v>
      </c>
      <c r="BB1834">
        <v>24.117450000000002</v>
      </c>
      <c r="BD1834" s="14">
        <v>264.11945836444204</v>
      </c>
      <c r="BE1834" s="14"/>
      <c r="BF1834" s="14">
        <v>3.0000000000000005E-3</v>
      </c>
      <c r="BG1834" s="14">
        <v>3.0193956299559286</v>
      </c>
      <c r="BH1834" s="14"/>
      <c r="BI1834" s="14">
        <v>982.25799187853704</v>
      </c>
      <c r="BJ1834">
        <v>575</v>
      </c>
    </row>
    <row r="1835" spans="1:62" x14ac:dyDescent="0.35">
      <c r="A1835" s="2" t="s">
        <v>255</v>
      </c>
      <c r="B1835" s="31">
        <v>33616</v>
      </c>
      <c r="C1835" s="60"/>
      <c r="D1835" s="60"/>
      <c r="E1835" s="11"/>
      <c r="G1835">
        <v>417.24999999999994</v>
      </c>
      <c r="H1835">
        <v>0.28599999999999998</v>
      </c>
      <c r="I1835">
        <v>0.28179999999999999</v>
      </c>
      <c r="J1835">
        <v>0.2591</v>
      </c>
      <c r="K1835">
        <v>0.28725000000000001</v>
      </c>
      <c r="L1835">
        <v>0.24790000000000001</v>
      </c>
      <c r="M1835">
        <v>0.23794999999999999</v>
      </c>
      <c r="N1835">
        <v>0.20715</v>
      </c>
      <c r="O1835">
        <v>0.27910000000000001</v>
      </c>
      <c r="S1835" s="14"/>
      <c r="T1835" s="14"/>
      <c r="U1835" s="14"/>
      <c r="V1835" s="14"/>
      <c r="W1835" s="14"/>
      <c r="X1835"/>
      <c r="AC1835" s="14"/>
      <c r="AG1835" s="14"/>
      <c r="AH1835" s="14"/>
      <c r="AI1835" s="14"/>
      <c r="AM1835" s="14"/>
      <c r="AN1835" s="14"/>
      <c r="AO1835" s="14"/>
      <c r="AP1835" s="14"/>
      <c r="AQ1835" s="14"/>
      <c r="AR1835" s="14"/>
      <c r="BD1835" s="14"/>
      <c r="BE1835" s="14"/>
      <c r="BF1835" s="14"/>
      <c r="BG1835" s="14"/>
      <c r="BH1835" s="14"/>
      <c r="BI1835" s="14"/>
    </row>
    <row r="1836" spans="1:62" x14ac:dyDescent="0.35">
      <c r="A1836" s="2" t="s">
        <v>255</v>
      </c>
      <c r="B1836" s="31">
        <v>33618</v>
      </c>
      <c r="C1836" s="60"/>
      <c r="D1836" s="60"/>
      <c r="E1836" s="11"/>
      <c r="S1836" s="14"/>
      <c r="T1836" s="14">
        <v>2680.25</v>
      </c>
      <c r="U1836" s="14">
        <v>1410.25</v>
      </c>
      <c r="V1836" s="14">
        <v>2.0899999999999998E-2</v>
      </c>
      <c r="W1836" s="14">
        <v>29.63505</v>
      </c>
      <c r="X1836"/>
      <c r="AC1836" s="14">
        <v>1146.1305416355581</v>
      </c>
      <c r="AG1836" s="14"/>
      <c r="AH1836" s="14"/>
      <c r="AI1836" s="14"/>
      <c r="AM1836" s="14"/>
      <c r="AN1836" s="14"/>
      <c r="AO1836" s="14"/>
      <c r="AP1836" s="14"/>
      <c r="AQ1836" s="14"/>
      <c r="AR1836" s="14"/>
      <c r="BB1836">
        <v>29.474225000000001</v>
      </c>
      <c r="BD1836" s="14">
        <v>264.11945836444204</v>
      </c>
      <c r="BE1836" s="14"/>
      <c r="BF1836" s="14"/>
      <c r="BG1836" s="14"/>
      <c r="BH1836" s="14"/>
      <c r="BI1836" s="14"/>
    </row>
    <row r="1837" spans="1:62" x14ac:dyDescent="0.35">
      <c r="A1837" s="2" t="s">
        <v>255</v>
      </c>
      <c r="B1837" s="31">
        <v>33623</v>
      </c>
      <c r="C1837" s="60"/>
      <c r="D1837" s="60"/>
      <c r="E1837" s="11" t="s">
        <v>747</v>
      </c>
      <c r="G1837">
        <v>396.12999999999994</v>
      </c>
      <c r="H1837">
        <v>0.25600000000000001</v>
      </c>
      <c r="I1837">
        <v>0.26119999999999999</v>
      </c>
      <c r="J1837">
        <v>0.24195</v>
      </c>
      <c r="K1837">
        <v>0.26600000000000001</v>
      </c>
      <c r="L1837">
        <v>0.23880000000000001</v>
      </c>
      <c r="M1837">
        <v>0.2384</v>
      </c>
      <c r="N1837">
        <v>0.20505000000000001</v>
      </c>
      <c r="O1837">
        <v>0.27324999999999999</v>
      </c>
      <c r="S1837" s="14"/>
      <c r="T1837" s="29">
        <v>2266.290214209665</v>
      </c>
      <c r="U1837" s="14"/>
      <c r="V1837" s="14"/>
      <c r="W1837" s="14"/>
      <c r="X1837"/>
      <c r="Y1837">
        <v>3.7764525E-2</v>
      </c>
      <c r="AA1837">
        <v>23279.599261858508</v>
      </c>
      <c r="AC1837">
        <v>879.14300831443711</v>
      </c>
      <c r="AG1837" s="14"/>
      <c r="AH1837" s="14"/>
      <c r="AI1837" s="14"/>
      <c r="AM1837" s="14"/>
      <c r="AN1837" s="14"/>
      <c r="AO1837" s="14"/>
      <c r="AP1837" s="14"/>
      <c r="AQ1837" s="14"/>
      <c r="AR1837" s="14"/>
      <c r="AS1837" t="s">
        <v>831</v>
      </c>
      <c r="BD1837" s="14"/>
      <c r="BE1837" s="14"/>
      <c r="BF1837" s="14"/>
      <c r="BG1837" s="14"/>
      <c r="BH1837" s="14"/>
      <c r="BI1837" s="14"/>
    </row>
    <row r="1838" spans="1:62" x14ac:dyDescent="0.35">
      <c r="A1838" s="2" t="s">
        <v>58</v>
      </c>
      <c r="B1838" s="31">
        <v>33483</v>
      </c>
      <c r="C1838" s="60"/>
      <c r="D1838" s="60"/>
      <c r="E1838" s="11"/>
      <c r="G1838">
        <v>409.86999999999995</v>
      </c>
      <c r="H1838">
        <v>0.27900000000000003</v>
      </c>
      <c r="I1838">
        <v>0.26769999999999999</v>
      </c>
      <c r="J1838">
        <v>0.24909999999999999</v>
      </c>
      <c r="K1838">
        <v>0.27045000000000002</v>
      </c>
      <c r="L1838">
        <v>0.311</v>
      </c>
      <c r="M1838">
        <v>0.25355</v>
      </c>
      <c r="N1838">
        <v>0.27634999999999998</v>
      </c>
      <c r="O1838">
        <v>0.14219999999999999</v>
      </c>
      <c r="S1838" s="14"/>
      <c r="T1838" s="14"/>
      <c r="U1838" s="14"/>
      <c r="V1838" s="14"/>
      <c r="W1838" s="14"/>
      <c r="X1838"/>
      <c r="AC1838" s="14"/>
      <c r="AG1838" s="14"/>
      <c r="AH1838" s="14"/>
      <c r="AI1838" s="14"/>
      <c r="AM1838" s="14"/>
      <c r="AN1838" s="14"/>
      <c r="AO1838" s="14"/>
      <c r="AP1838" s="14"/>
      <c r="AQ1838" s="14"/>
      <c r="AR1838" s="14"/>
      <c r="BD1838" s="14"/>
      <c r="BE1838" s="14"/>
      <c r="BF1838" s="14"/>
      <c r="BG1838" s="14"/>
      <c r="BH1838" s="14"/>
      <c r="BI1838" s="14"/>
    </row>
    <row r="1839" spans="1:62" x14ac:dyDescent="0.35">
      <c r="A1839" s="2" t="s">
        <v>58</v>
      </c>
      <c r="B1839" s="31">
        <v>33491</v>
      </c>
      <c r="C1839" s="60"/>
      <c r="D1839" s="60"/>
      <c r="E1839" s="11"/>
      <c r="G1839">
        <v>398.62</v>
      </c>
      <c r="H1839">
        <v>0.26050000000000001</v>
      </c>
      <c r="I1839">
        <v>0.25159999999999999</v>
      </c>
      <c r="J1839">
        <v>0.2442</v>
      </c>
      <c r="K1839">
        <v>0.2631</v>
      </c>
      <c r="L1839">
        <v>0.30745</v>
      </c>
      <c r="M1839">
        <v>0.25169999999999998</v>
      </c>
      <c r="N1839">
        <v>0.2722</v>
      </c>
      <c r="O1839">
        <v>0.14235</v>
      </c>
      <c r="S1839" s="14"/>
      <c r="T1839" s="14"/>
      <c r="U1839" s="14"/>
      <c r="V1839" s="14"/>
      <c r="W1839" s="14"/>
      <c r="X1839"/>
      <c r="AC1839" s="14"/>
      <c r="AG1839" s="14"/>
      <c r="AH1839" s="14"/>
      <c r="AI1839" s="14"/>
      <c r="AM1839" s="14"/>
      <c r="AN1839" s="14"/>
      <c r="AO1839" s="14"/>
      <c r="AP1839" s="14"/>
      <c r="AQ1839" s="14"/>
      <c r="AR1839" s="14"/>
      <c r="BD1839" s="14"/>
      <c r="BE1839" s="14"/>
      <c r="BF1839" s="14"/>
      <c r="BG1839" s="14"/>
      <c r="BH1839" s="14"/>
      <c r="BI1839" s="14"/>
    </row>
    <row r="1840" spans="1:62" x14ac:dyDescent="0.35">
      <c r="A1840" s="2" t="s">
        <v>58</v>
      </c>
      <c r="B1840" s="31">
        <v>33497</v>
      </c>
      <c r="C1840" s="60"/>
      <c r="D1840" s="60"/>
      <c r="E1840" s="11"/>
      <c r="G1840">
        <v>389.05999999999995</v>
      </c>
      <c r="H1840">
        <v>0.25</v>
      </c>
      <c r="I1840">
        <v>0.23565</v>
      </c>
      <c r="J1840">
        <v>0.23350000000000001</v>
      </c>
      <c r="K1840">
        <v>0.25669999999999998</v>
      </c>
      <c r="L1840">
        <v>0.30399999999999999</v>
      </c>
      <c r="M1840">
        <v>0.25130000000000002</v>
      </c>
      <c r="N1840">
        <v>0.27310000000000001</v>
      </c>
      <c r="O1840">
        <v>0.14105000000000001</v>
      </c>
      <c r="S1840" s="14"/>
      <c r="T1840" s="14"/>
      <c r="U1840" s="14"/>
      <c r="V1840" s="14"/>
      <c r="W1840" s="14"/>
      <c r="X1840"/>
      <c r="AC1840" s="14"/>
      <c r="AG1840" s="14"/>
      <c r="AH1840" s="14"/>
      <c r="AI1840" s="14"/>
      <c r="AM1840" s="14"/>
      <c r="AN1840" s="14"/>
      <c r="AO1840" s="14"/>
      <c r="AP1840" s="14"/>
      <c r="AQ1840" s="14"/>
      <c r="AR1840" s="14"/>
      <c r="BD1840" s="14"/>
      <c r="BE1840" s="14"/>
      <c r="BF1840" s="14"/>
      <c r="BG1840" s="14"/>
      <c r="BH1840" s="14"/>
      <c r="BI1840" s="14"/>
    </row>
    <row r="1841" spans="1:62" x14ac:dyDescent="0.35">
      <c r="A1841" s="2" t="s">
        <v>58</v>
      </c>
      <c r="B1841" s="31">
        <v>33504</v>
      </c>
      <c r="C1841" s="60"/>
      <c r="D1841" s="60"/>
      <c r="E1841" s="11"/>
      <c r="G1841">
        <v>385.94999999999993</v>
      </c>
      <c r="H1841">
        <v>0.23799999999999999</v>
      </c>
      <c r="I1841">
        <v>0.23515</v>
      </c>
      <c r="J1841">
        <v>0.23300000000000001</v>
      </c>
      <c r="K1841">
        <v>0.25619999999999998</v>
      </c>
      <c r="L1841">
        <v>0.3034</v>
      </c>
      <c r="M1841">
        <v>0.25074999999999997</v>
      </c>
      <c r="N1841">
        <v>0.27255000000000001</v>
      </c>
      <c r="O1841">
        <v>0.14069999999999999</v>
      </c>
      <c r="S1841" s="14"/>
      <c r="T1841" s="14"/>
      <c r="U1841" s="14"/>
      <c r="V1841" s="14"/>
      <c r="W1841" s="14"/>
      <c r="X1841"/>
      <c r="AC1841" s="14"/>
      <c r="AG1841" s="14"/>
      <c r="AH1841" s="14"/>
      <c r="AI1841" s="14"/>
      <c r="AM1841" s="14"/>
      <c r="AN1841" s="14"/>
      <c r="AO1841" s="14"/>
      <c r="AP1841" s="14"/>
      <c r="AQ1841" s="14"/>
      <c r="AR1841" s="14"/>
      <c r="BD1841" s="14"/>
      <c r="BE1841" s="14"/>
      <c r="BF1841" s="14"/>
      <c r="BG1841" s="14"/>
      <c r="BH1841" s="14"/>
      <c r="BI1841" s="14"/>
    </row>
    <row r="1842" spans="1:62" x14ac:dyDescent="0.35">
      <c r="A1842" s="2" t="s">
        <v>58</v>
      </c>
      <c r="B1842" s="31">
        <v>33505</v>
      </c>
      <c r="C1842" s="60"/>
      <c r="D1842" s="60"/>
      <c r="E1842" s="11"/>
      <c r="S1842" s="14"/>
      <c r="T1842" s="14">
        <v>216.97500000000002</v>
      </c>
      <c r="U1842" s="14"/>
      <c r="V1842" s="14"/>
      <c r="W1842" s="14"/>
      <c r="X1842"/>
      <c r="AC1842" s="14"/>
      <c r="AG1842" s="14"/>
      <c r="AH1842" s="14"/>
      <c r="AI1842" s="14"/>
      <c r="AL1842">
        <v>2.9656581260000001</v>
      </c>
      <c r="AM1842" s="14"/>
      <c r="AN1842" s="14"/>
      <c r="AO1842" s="14">
        <v>132.82012987012988</v>
      </c>
      <c r="AP1842" s="14"/>
      <c r="AQ1842" s="14"/>
      <c r="AR1842" s="14">
        <v>222.77380952380952</v>
      </c>
      <c r="BA1842">
        <v>217.5</v>
      </c>
      <c r="BD1842" s="14"/>
      <c r="BE1842" s="14"/>
      <c r="BF1842" s="14"/>
      <c r="BG1842" s="14"/>
      <c r="BH1842" s="14"/>
      <c r="BI1842" s="14">
        <v>84.154870129870133</v>
      </c>
      <c r="BJ1842">
        <v>745</v>
      </c>
    </row>
    <row r="1843" spans="1:62" x14ac:dyDescent="0.35">
      <c r="A1843" s="2" t="s">
        <v>58</v>
      </c>
      <c r="B1843" s="31">
        <v>33512</v>
      </c>
      <c r="C1843" s="60"/>
      <c r="D1843" s="60"/>
      <c r="E1843" s="11"/>
      <c r="G1843">
        <v>362.2</v>
      </c>
      <c r="H1843">
        <v>0.21099999999999999</v>
      </c>
      <c r="I1843">
        <v>0.20305000000000001</v>
      </c>
      <c r="J1843">
        <v>0.21879999999999999</v>
      </c>
      <c r="K1843">
        <v>0.23494999999999999</v>
      </c>
      <c r="L1843">
        <v>0.28715000000000002</v>
      </c>
      <c r="M1843">
        <v>0.24725</v>
      </c>
      <c r="N1843">
        <v>0.26945000000000002</v>
      </c>
      <c r="O1843">
        <v>0.13935</v>
      </c>
      <c r="S1843" s="14"/>
      <c r="T1843" s="14"/>
      <c r="U1843" s="14"/>
      <c r="V1843" s="14"/>
      <c r="W1843" s="14"/>
      <c r="X1843"/>
      <c r="AC1843" s="14"/>
      <c r="AG1843" s="14"/>
      <c r="AH1843" s="14"/>
      <c r="AI1843" s="14"/>
      <c r="AM1843" s="14"/>
      <c r="AN1843" s="14"/>
      <c r="AO1843" s="14"/>
      <c r="AP1843" s="14"/>
      <c r="AQ1843" s="14"/>
      <c r="AR1843" s="14"/>
      <c r="BD1843" s="14"/>
      <c r="BE1843" s="14"/>
      <c r="BF1843" s="14"/>
      <c r="BG1843" s="14"/>
      <c r="BH1843" s="14"/>
      <c r="BI1843" s="14"/>
    </row>
    <row r="1844" spans="1:62" x14ac:dyDescent="0.35">
      <c r="A1844" s="2" t="s">
        <v>58</v>
      </c>
      <c r="B1844" s="31">
        <v>33519</v>
      </c>
      <c r="C1844" s="60"/>
      <c r="D1844" s="60"/>
      <c r="E1844" s="11"/>
      <c r="G1844">
        <v>344.48999999999995</v>
      </c>
      <c r="H1844">
        <v>0.182</v>
      </c>
      <c r="I1844">
        <v>0.18049999999999999</v>
      </c>
      <c r="J1844">
        <v>0.2039</v>
      </c>
      <c r="K1844">
        <v>0.22595000000000001</v>
      </c>
      <c r="L1844">
        <v>0.28149999999999997</v>
      </c>
      <c r="M1844">
        <v>0.2422</v>
      </c>
      <c r="N1844">
        <v>0.26545000000000002</v>
      </c>
      <c r="O1844">
        <v>0.14094999999999999</v>
      </c>
      <c r="S1844" s="14"/>
      <c r="T1844" s="14"/>
      <c r="U1844" s="14"/>
      <c r="V1844" s="14"/>
      <c r="W1844" s="14"/>
      <c r="X1844"/>
      <c r="AC1844" s="14"/>
      <c r="AG1844" s="14"/>
      <c r="AH1844" s="14"/>
      <c r="AI1844" s="14"/>
      <c r="AM1844" s="14"/>
      <c r="AN1844" s="14"/>
      <c r="AO1844" s="14"/>
      <c r="AP1844" s="14"/>
      <c r="AQ1844" s="14"/>
      <c r="AR1844" s="14"/>
      <c r="BD1844" s="14"/>
      <c r="BE1844" s="14"/>
      <c r="BF1844" s="14"/>
      <c r="BG1844" s="14"/>
      <c r="BH1844" s="14"/>
      <c r="BI1844" s="14"/>
    </row>
    <row r="1845" spans="1:62" x14ac:dyDescent="0.35">
      <c r="A1845" s="2" t="s">
        <v>58</v>
      </c>
      <c r="B1845" s="31">
        <v>33521</v>
      </c>
      <c r="C1845" s="60"/>
      <c r="D1845" s="60"/>
      <c r="E1845" s="11"/>
      <c r="S1845" s="14"/>
      <c r="T1845" s="14">
        <v>497.47500000000002</v>
      </c>
      <c r="U1845" s="14"/>
      <c r="V1845" s="14"/>
      <c r="W1845" s="14"/>
      <c r="X1845"/>
      <c r="AC1845" s="14"/>
      <c r="AG1845" s="14"/>
      <c r="AH1845" s="14"/>
      <c r="AI1845" s="14"/>
      <c r="AL1845">
        <v>6.4143086829999998</v>
      </c>
      <c r="AM1845" s="14"/>
      <c r="AN1845" s="14"/>
      <c r="AO1845" s="14">
        <v>250.58668067226887</v>
      </c>
      <c r="AP1845" s="14"/>
      <c r="AQ1845" s="14"/>
      <c r="AR1845" s="14">
        <v>257.07803873742739</v>
      </c>
      <c r="BA1845">
        <v>302.5</v>
      </c>
      <c r="BD1845" s="14"/>
      <c r="BE1845" s="14"/>
      <c r="BF1845" s="14"/>
      <c r="BG1845" s="14"/>
      <c r="BH1845" s="14"/>
      <c r="BI1845" s="14">
        <v>246.8883193277311</v>
      </c>
      <c r="BJ1845">
        <v>852.5</v>
      </c>
    </row>
    <row r="1846" spans="1:62" x14ac:dyDescent="0.35">
      <c r="A1846" s="2" t="s">
        <v>58</v>
      </c>
      <c r="B1846" s="31">
        <v>33525</v>
      </c>
      <c r="C1846" s="60"/>
      <c r="D1846" s="60"/>
      <c r="E1846" s="11"/>
      <c r="G1846">
        <v>326.23</v>
      </c>
      <c r="H1846">
        <v>0.14699999999999999</v>
      </c>
      <c r="I1846">
        <v>0.15654999999999999</v>
      </c>
      <c r="J1846">
        <v>0.1895</v>
      </c>
      <c r="K1846">
        <v>0.21395</v>
      </c>
      <c r="L1846">
        <v>0.27265</v>
      </c>
      <c r="M1846">
        <v>0.23945</v>
      </c>
      <c r="N1846">
        <v>0.27150000000000002</v>
      </c>
      <c r="O1846">
        <v>0.14055000000000001</v>
      </c>
      <c r="S1846" s="14"/>
      <c r="T1846" s="14"/>
      <c r="U1846" s="14"/>
      <c r="V1846" s="14"/>
      <c r="W1846" s="14"/>
      <c r="X1846"/>
      <c r="AC1846" s="14"/>
      <c r="AG1846" s="14"/>
      <c r="AH1846" s="14"/>
      <c r="AI1846" s="14"/>
      <c r="AM1846" s="14"/>
      <c r="AN1846" s="14"/>
      <c r="AO1846" s="14"/>
      <c r="AP1846" s="14"/>
      <c r="AQ1846" s="14"/>
      <c r="AR1846" s="14"/>
      <c r="BD1846" s="14"/>
      <c r="BE1846" s="14"/>
      <c r="BF1846" s="14"/>
      <c r="BG1846" s="14"/>
      <c r="BH1846" s="14"/>
      <c r="BI1846" s="14"/>
    </row>
    <row r="1847" spans="1:62" x14ac:dyDescent="0.35">
      <c r="A1847" s="2" t="s">
        <v>58</v>
      </c>
      <c r="B1847" s="31">
        <v>33532</v>
      </c>
      <c r="C1847" s="60"/>
      <c r="D1847" s="60"/>
      <c r="E1847" s="11"/>
      <c r="G1847">
        <v>298.59000000000003</v>
      </c>
      <c r="H1847">
        <v>9.5500000000000002E-2</v>
      </c>
      <c r="I1847">
        <v>0.13425000000000001</v>
      </c>
      <c r="J1847">
        <v>0.1663</v>
      </c>
      <c r="K1847">
        <v>0.19450000000000001</v>
      </c>
      <c r="L1847">
        <v>0.25945000000000001</v>
      </c>
      <c r="M1847">
        <v>0.2366</v>
      </c>
      <c r="N1847">
        <v>0.26679999999999998</v>
      </c>
      <c r="O1847">
        <v>0.13955000000000001</v>
      </c>
      <c r="S1847" s="14"/>
      <c r="T1847" s="14"/>
      <c r="U1847" s="14"/>
      <c r="V1847" s="14"/>
      <c r="W1847" s="14"/>
      <c r="X1847"/>
      <c r="AC1847" s="14"/>
      <c r="AG1847" s="14"/>
      <c r="AH1847" s="14"/>
      <c r="AI1847" s="14"/>
      <c r="AM1847" s="14"/>
      <c r="AN1847" s="14"/>
      <c r="AO1847" s="14"/>
      <c r="AP1847" s="14"/>
      <c r="AQ1847" s="14"/>
      <c r="AR1847" s="14"/>
      <c r="BD1847" s="14"/>
      <c r="BE1847" s="14"/>
      <c r="BF1847" s="14"/>
      <c r="BG1847" s="14"/>
      <c r="BH1847" s="14"/>
      <c r="BI1847" s="14"/>
    </row>
    <row r="1848" spans="1:62" x14ac:dyDescent="0.35">
      <c r="A1848" s="2" t="s">
        <v>58</v>
      </c>
      <c r="B1848" s="31">
        <v>33533</v>
      </c>
      <c r="C1848" s="60"/>
      <c r="D1848" s="60"/>
      <c r="E1848" s="11"/>
      <c r="S1848" s="14"/>
      <c r="T1848" s="14">
        <v>781.45</v>
      </c>
      <c r="U1848" s="14"/>
      <c r="V1848" s="14"/>
      <c r="W1848" s="14"/>
      <c r="X1848"/>
      <c r="AC1848" s="14"/>
      <c r="AG1848" s="14"/>
      <c r="AH1848" s="14"/>
      <c r="AI1848" s="14"/>
      <c r="AL1848">
        <v>6.3268816770000003</v>
      </c>
      <c r="AM1848" s="14"/>
      <c r="AN1848" s="14"/>
      <c r="AO1848" s="14">
        <v>304.78339933674613</v>
      </c>
      <c r="AP1848" s="14"/>
      <c r="AQ1848" s="14"/>
      <c r="AR1848" s="14">
        <v>207.48566893024076</v>
      </c>
      <c r="BA1848">
        <v>305</v>
      </c>
      <c r="BD1848" s="14"/>
      <c r="BE1848" s="14"/>
      <c r="BF1848" s="14"/>
      <c r="BG1848" s="14"/>
      <c r="BH1848" s="14"/>
      <c r="BI1848" s="14">
        <v>476.6666006632538</v>
      </c>
      <c r="BJ1848">
        <v>812.5</v>
      </c>
    </row>
    <row r="1849" spans="1:62" x14ac:dyDescent="0.35">
      <c r="A1849" s="2" t="s">
        <v>58</v>
      </c>
      <c r="B1849" s="31">
        <v>33540</v>
      </c>
      <c r="C1849" s="60"/>
      <c r="D1849" s="60"/>
      <c r="E1849" s="11"/>
      <c r="G1849">
        <v>328.12</v>
      </c>
      <c r="H1849">
        <v>0.2145</v>
      </c>
      <c r="I1849">
        <v>0.191</v>
      </c>
      <c r="J1849">
        <v>0.17549999999999999</v>
      </c>
      <c r="K1849">
        <v>0.18260000000000001</v>
      </c>
      <c r="L1849">
        <v>0.24725</v>
      </c>
      <c r="M1849">
        <v>0.23080000000000001</v>
      </c>
      <c r="N1849">
        <v>0.26174999999999998</v>
      </c>
      <c r="O1849">
        <v>0.13719999999999999</v>
      </c>
      <c r="S1849" s="14"/>
      <c r="T1849" s="14"/>
      <c r="U1849" s="14"/>
      <c r="V1849" s="14"/>
      <c r="W1849" s="14"/>
      <c r="X1849"/>
      <c r="AC1849" s="14"/>
      <c r="AG1849" s="14"/>
      <c r="AH1849" s="14"/>
      <c r="AI1849" s="14"/>
      <c r="AM1849" s="14"/>
      <c r="AN1849" s="14"/>
      <c r="AO1849" s="14"/>
      <c r="AP1849" s="14"/>
      <c r="AQ1849" s="14"/>
      <c r="AR1849" s="14"/>
      <c r="BD1849" s="14"/>
      <c r="BE1849" s="14"/>
      <c r="BF1849" s="14"/>
      <c r="BG1849" s="14"/>
      <c r="BH1849" s="14"/>
      <c r="BI1849" s="14"/>
    </row>
    <row r="1850" spans="1:62" x14ac:dyDescent="0.35">
      <c r="A1850" s="2" t="s">
        <v>58</v>
      </c>
      <c r="B1850" s="31">
        <v>33546</v>
      </c>
      <c r="C1850" s="60"/>
      <c r="D1850" s="60"/>
      <c r="E1850" s="11"/>
      <c r="G1850">
        <v>344.04999999999995</v>
      </c>
      <c r="H1850">
        <v>0.2495</v>
      </c>
      <c r="I1850">
        <v>0.2218</v>
      </c>
      <c r="J1850">
        <v>0.19345000000000001</v>
      </c>
      <c r="K1850">
        <v>0.18475</v>
      </c>
      <c r="L1850">
        <v>0.2432</v>
      </c>
      <c r="M1850">
        <v>0.23244999999999999</v>
      </c>
      <c r="N1850">
        <v>0.25950000000000001</v>
      </c>
      <c r="O1850">
        <v>0.1356</v>
      </c>
      <c r="S1850" s="14"/>
      <c r="T1850" s="14"/>
      <c r="U1850" s="14"/>
      <c r="V1850" s="14"/>
      <c r="W1850" s="14"/>
      <c r="X1850"/>
      <c r="AC1850" s="14"/>
      <c r="AG1850" s="14"/>
      <c r="AH1850" s="14"/>
      <c r="AI1850" s="14"/>
      <c r="AM1850" s="14"/>
      <c r="AN1850" s="14"/>
      <c r="AO1850" s="14"/>
      <c r="AP1850" s="14"/>
      <c r="AQ1850" s="14"/>
      <c r="AR1850" s="14"/>
      <c r="BD1850" s="14"/>
      <c r="BE1850" s="14"/>
      <c r="BF1850" s="14"/>
      <c r="BG1850" s="14"/>
      <c r="BH1850" s="14"/>
      <c r="BI1850" s="14"/>
    </row>
    <row r="1851" spans="1:62" x14ac:dyDescent="0.35">
      <c r="A1851" s="2" t="s">
        <v>58</v>
      </c>
      <c r="B1851" s="31">
        <v>33547</v>
      </c>
      <c r="C1851" s="60"/>
      <c r="D1851" s="60"/>
      <c r="E1851" s="11"/>
      <c r="S1851" s="14">
        <v>17.982089999999999</v>
      </c>
      <c r="T1851" s="14">
        <v>845.59999999999991</v>
      </c>
      <c r="U1851" s="14"/>
      <c r="V1851" s="14"/>
      <c r="W1851" s="14"/>
      <c r="X1851"/>
      <c r="AC1851" s="14"/>
      <c r="AG1851" s="14"/>
      <c r="AH1851" s="14"/>
      <c r="AI1851" s="14">
        <v>4.4750000000000227</v>
      </c>
      <c r="AL1851">
        <v>6.189833148</v>
      </c>
      <c r="AM1851" s="14"/>
      <c r="AN1851" s="14"/>
      <c r="AO1851" s="14">
        <v>256.9067898933119</v>
      </c>
      <c r="AP1851" s="14"/>
      <c r="AQ1851" s="14"/>
      <c r="AR1851" s="14">
        <v>240.21090124442082</v>
      </c>
      <c r="BA1851">
        <v>222.5</v>
      </c>
      <c r="BD1851" s="14"/>
      <c r="BE1851" s="14"/>
      <c r="BF1851" s="14"/>
      <c r="BG1851" s="14"/>
      <c r="BH1851" s="14"/>
      <c r="BI1851" s="14">
        <v>584.21821010668805</v>
      </c>
      <c r="BJ1851">
        <v>652.5</v>
      </c>
    </row>
    <row r="1852" spans="1:62" x14ac:dyDescent="0.35">
      <c r="A1852" s="2" t="s">
        <v>58</v>
      </c>
      <c r="B1852" s="31">
        <v>33553</v>
      </c>
      <c r="C1852" s="60"/>
      <c r="D1852" s="60"/>
      <c r="E1852" s="11"/>
      <c r="G1852">
        <v>346.33000000000004</v>
      </c>
      <c r="H1852">
        <v>0.249</v>
      </c>
      <c r="I1852">
        <v>0.22570000000000001</v>
      </c>
      <c r="J1852">
        <v>0.19855</v>
      </c>
      <c r="K1852">
        <v>0.19405</v>
      </c>
      <c r="L1852">
        <v>0.24595</v>
      </c>
      <c r="M1852">
        <v>0.2253</v>
      </c>
      <c r="N1852">
        <v>0.25924999999999998</v>
      </c>
      <c r="O1852">
        <v>0.13385</v>
      </c>
      <c r="S1852" s="14"/>
      <c r="T1852" s="14"/>
      <c r="U1852" s="14"/>
      <c r="V1852" s="14"/>
      <c r="W1852" s="14"/>
      <c r="X1852"/>
      <c r="AC1852" s="14"/>
      <c r="AG1852" s="14"/>
      <c r="AH1852" s="14"/>
      <c r="AI1852" s="14"/>
      <c r="AM1852" s="14"/>
      <c r="AN1852" s="14"/>
      <c r="AO1852" s="14"/>
      <c r="AP1852" s="14"/>
      <c r="AQ1852" s="14"/>
      <c r="AR1852" s="14"/>
      <c r="BD1852" s="14"/>
      <c r="BE1852" s="14"/>
      <c r="BF1852" s="14"/>
      <c r="BG1852" s="14"/>
      <c r="BH1852" s="14"/>
      <c r="BI1852" s="14"/>
    </row>
    <row r="1853" spans="1:62" x14ac:dyDescent="0.35">
      <c r="A1853" s="2" t="s">
        <v>58</v>
      </c>
      <c r="B1853" s="31">
        <v>33560</v>
      </c>
      <c r="C1853" s="60"/>
      <c r="D1853" s="60"/>
      <c r="E1853" s="11"/>
      <c r="G1853">
        <v>346.96</v>
      </c>
      <c r="H1853">
        <v>0.2505</v>
      </c>
      <c r="I1853">
        <v>0.22835</v>
      </c>
      <c r="J1853">
        <v>0.20125000000000001</v>
      </c>
      <c r="K1853">
        <v>0.19234999999999999</v>
      </c>
      <c r="L1853">
        <v>0.24640000000000001</v>
      </c>
      <c r="M1853">
        <v>0.2243</v>
      </c>
      <c r="N1853">
        <v>0.25605</v>
      </c>
      <c r="O1853">
        <v>0.1356</v>
      </c>
      <c r="S1853" s="14"/>
      <c r="T1853" s="14"/>
      <c r="U1853" s="14"/>
      <c r="V1853" s="14"/>
      <c r="W1853" s="14"/>
      <c r="X1853"/>
      <c r="AC1853" s="14"/>
      <c r="AG1853" s="14"/>
      <c r="AH1853" s="14"/>
      <c r="AI1853" s="14"/>
      <c r="AM1853" s="14"/>
      <c r="AN1853" s="14"/>
      <c r="AO1853" s="14"/>
      <c r="AP1853" s="14"/>
      <c r="AQ1853" s="14"/>
      <c r="AR1853" s="14"/>
      <c r="BD1853" s="14"/>
      <c r="BE1853" s="14"/>
      <c r="BF1853" s="14"/>
      <c r="BG1853" s="14"/>
      <c r="BH1853" s="14"/>
      <c r="BI1853" s="14"/>
    </row>
    <row r="1854" spans="1:62" x14ac:dyDescent="0.35">
      <c r="A1854" s="2" t="s">
        <v>58</v>
      </c>
      <c r="B1854" s="31">
        <v>33561</v>
      </c>
      <c r="C1854" s="60"/>
      <c r="D1854" s="60"/>
      <c r="E1854" s="11"/>
      <c r="S1854" s="14">
        <v>19.166597430053262</v>
      </c>
      <c r="T1854" s="14">
        <v>1520.1999999999998</v>
      </c>
      <c r="U1854" s="14">
        <v>211.77499999999998</v>
      </c>
      <c r="V1854" s="14">
        <v>1.5349999999999999E-2</v>
      </c>
      <c r="W1854" s="14">
        <v>3.2490799999999993</v>
      </c>
      <c r="X1854"/>
      <c r="AC1854" s="14">
        <v>0</v>
      </c>
      <c r="AG1854" s="14">
        <v>0.84000000000000008</v>
      </c>
      <c r="AH1854" s="14">
        <v>4.9612500000000587E-2</v>
      </c>
      <c r="AI1854" s="14">
        <v>5.9250000000000682</v>
      </c>
      <c r="AL1854">
        <v>6.6487233720000001</v>
      </c>
      <c r="AM1854" s="14">
        <v>2.9450000000000004E-2</v>
      </c>
      <c r="AN1854" s="14">
        <v>8.4321722281314102</v>
      </c>
      <c r="AO1854" s="14">
        <v>286.38998585654736</v>
      </c>
      <c r="AP1854" s="14"/>
      <c r="AQ1854" s="14"/>
      <c r="AR1854" s="14">
        <v>232.09825900069961</v>
      </c>
      <c r="BA1854">
        <v>262.5</v>
      </c>
      <c r="BB1854">
        <v>3.2507462500000002</v>
      </c>
      <c r="BD1854" s="14">
        <v>264.16992677617657</v>
      </c>
      <c r="BE1854" s="14"/>
      <c r="BF1854" s="14">
        <v>7.6E-3</v>
      </c>
      <c r="BG1854" s="14">
        <v>7.7146957013829152</v>
      </c>
      <c r="BH1854" s="14"/>
      <c r="BI1854" s="14">
        <v>1016.1100141434525</v>
      </c>
      <c r="BJ1854">
        <v>735</v>
      </c>
    </row>
    <row r="1855" spans="1:62" x14ac:dyDescent="0.35">
      <c r="A1855" s="2" t="s">
        <v>58</v>
      </c>
      <c r="B1855" s="31">
        <v>33568</v>
      </c>
      <c r="C1855" s="60"/>
      <c r="D1855" s="60"/>
      <c r="E1855" s="11"/>
      <c r="S1855" s="14">
        <v>16.990633280515375</v>
      </c>
      <c r="T1855" s="14">
        <v>1418.3999999999999</v>
      </c>
      <c r="U1855" s="14">
        <v>227.14999999999998</v>
      </c>
      <c r="V1855" s="14">
        <v>1.4950000000000001E-2</v>
      </c>
      <c r="W1855" s="14">
        <v>3.4957174999999996</v>
      </c>
      <c r="X1855"/>
      <c r="AC1855" s="14">
        <v>11.740036611911705</v>
      </c>
      <c r="AG1855" s="14">
        <v>0.79</v>
      </c>
      <c r="AH1855" s="14">
        <v>3.5104999999999803E-2</v>
      </c>
      <c r="AI1855" s="14">
        <v>4.1499999999999773</v>
      </c>
      <c r="AL1855">
        <v>5.3220000000000001</v>
      </c>
      <c r="AM1855" s="14">
        <v>2.7450000000000002E-2</v>
      </c>
      <c r="AN1855" s="14">
        <v>6.5750466479952827</v>
      </c>
      <c r="AO1855" s="14">
        <v>243.51439359579098</v>
      </c>
      <c r="AP1855" s="14"/>
      <c r="AQ1855" s="14"/>
      <c r="AR1855" s="14">
        <v>224.36980331080912</v>
      </c>
      <c r="BA1855">
        <v>197.5</v>
      </c>
      <c r="BB1855">
        <v>3.3958925</v>
      </c>
      <c r="BD1855" s="14">
        <v>264.16992677617657</v>
      </c>
      <c r="BE1855" s="14"/>
      <c r="BF1855" s="14">
        <v>7.3499999999999998E-3</v>
      </c>
      <c r="BG1855" s="14">
        <v>6.9966880939314215</v>
      </c>
      <c r="BH1855" s="14"/>
      <c r="BI1855" s="14">
        <v>943.58560640420887</v>
      </c>
      <c r="BJ1855">
        <v>577.5</v>
      </c>
    </row>
    <row r="1856" spans="1:62" x14ac:dyDescent="0.35">
      <c r="A1856" s="2" t="s">
        <v>58</v>
      </c>
      <c r="B1856" s="31">
        <v>33574</v>
      </c>
      <c r="C1856" s="60"/>
      <c r="D1856" s="60"/>
      <c r="E1856" s="11"/>
      <c r="G1856">
        <v>357.87000000000006</v>
      </c>
      <c r="H1856">
        <v>0.253</v>
      </c>
      <c r="I1856">
        <v>0.2437</v>
      </c>
      <c r="J1856">
        <v>0.22825000000000001</v>
      </c>
      <c r="K1856">
        <v>0.2137</v>
      </c>
      <c r="L1856">
        <v>0.25430000000000003</v>
      </c>
      <c r="M1856">
        <v>0.21940000000000001</v>
      </c>
      <c r="N1856">
        <v>0.24775</v>
      </c>
      <c r="O1856">
        <v>0.12925</v>
      </c>
      <c r="S1856" s="14">
        <v>25.61525983098003</v>
      </c>
      <c r="T1856" s="14">
        <v>2095.0250000000001</v>
      </c>
      <c r="U1856" s="14">
        <v>389.4</v>
      </c>
      <c r="V1856" s="14">
        <v>1.77E-2</v>
      </c>
      <c r="W1856" s="14">
        <v>6.87981</v>
      </c>
      <c r="X1856"/>
      <c r="AC1856" s="14">
        <v>125.23007322382344</v>
      </c>
      <c r="AG1856" s="14">
        <v>0.95</v>
      </c>
      <c r="AH1856" s="14">
        <v>3.5949999999999135E-2</v>
      </c>
      <c r="AI1856" s="14">
        <v>3.7249999999999091</v>
      </c>
      <c r="AL1856">
        <v>6.9080000000000004</v>
      </c>
      <c r="AM1856" s="14">
        <v>3.175E-2</v>
      </c>
      <c r="AN1856" s="14">
        <v>9.687947551096709</v>
      </c>
      <c r="AO1856" s="14">
        <v>304.83807328015951</v>
      </c>
      <c r="AP1856" s="14"/>
      <c r="AQ1856" s="14"/>
      <c r="AR1856" s="14">
        <v>226.32359610006802</v>
      </c>
      <c r="BA1856">
        <v>247.5</v>
      </c>
      <c r="BB1856">
        <v>6.8923800000000002</v>
      </c>
      <c r="BD1856" s="14">
        <v>264.16992677617657</v>
      </c>
      <c r="BE1856" s="14"/>
      <c r="BF1856" s="14">
        <v>6.5000000000000006E-3</v>
      </c>
      <c r="BG1856" s="14">
        <v>9.0809025236789633</v>
      </c>
      <c r="BH1856" s="14"/>
      <c r="BI1856" s="14">
        <v>1397.0619267198404</v>
      </c>
      <c r="BJ1856">
        <v>780</v>
      </c>
    </row>
    <row r="1857" spans="1:62" x14ac:dyDescent="0.35">
      <c r="A1857" s="2" t="s">
        <v>58</v>
      </c>
      <c r="B1857" s="31">
        <v>33581</v>
      </c>
      <c r="C1857" s="60"/>
      <c r="D1857" s="60"/>
      <c r="E1857" s="11"/>
      <c r="G1857">
        <v>370.17</v>
      </c>
      <c r="H1857">
        <v>0.28499999999999998</v>
      </c>
      <c r="I1857">
        <v>0.25885000000000002</v>
      </c>
      <c r="J1857">
        <v>0.23619999999999999</v>
      </c>
      <c r="K1857">
        <v>0.22589999999999999</v>
      </c>
      <c r="L1857">
        <v>0.25574999999999998</v>
      </c>
      <c r="M1857">
        <v>0.2167</v>
      </c>
      <c r="N1857">
        <v>0.2452</v>
      </c>
      <c r="O1857">
        <v>0.12725</v>
      </c>
      <c r="S1857" s="14">
        <v>25.493004004787842</v>
      </c>
      <c r="T1857" s="14">
        <v>1881.5</v>
      </c>
      <c r="U1857" s="14">
        <v>400.5</v>
      </c>
      <c r="V1857" s="14">
        <v>1.7299999999999999E-2</v>
      </c>
      <c r="W1857" s="14">
        <v>6.9089</v>
      </c>
      <c r="X1857"/>
      <c r="AC1857" s="14">
        <v>136.33007322382343</v>
      </c>
      <c r="AG1857" s="14">
        <v>1.28</v>
      </c>
      <c r="AH1857" s="14">
        <v>3.8779999999999926E-2</v>
      </c>
      <c r="AI1857" s="14">
        <v>3.125</v>
      </c>
      <c r="AL1857">
        <v>5.6449999999999996</v>
      </c>
      <c r="AM1857" s="14">
        <v>3.2050000000000002E-2</v>
      </c>
      <c r="AN1857" s="14">
        <v>8.2076949260042298</v>
      </c>
      <c r="AO1857" s="14">
        <v>255.63979915433407</v>
      </c>
      <c r="AP1857" s="14"/>
      <c r="AQ1857" s="14"/>
      <c r="AR1857" s="14">
        <v>220.63492063492066</v>
      </c>
      <c r="BA1857">
        <v>230</v>
      </c>
      <c r="BB1857">
        <v>6.9286500000000002</v>
      </c>
      <c r="BD1857" s="14">
        <v>264.16992677617657</v>
      </c>
      <c r="BE1857" s="14"/>
      <c r="BF1857" s="14">
        <v>8.5000000000000006E-3</v>
      </c>
      <c r="BG1857" s="14">
        <v>10.345476691331926</v>
      </c>
      <c r="BH1857" s="14"/>
      <c r="BI1857" s="14">
        <v>1222.235200845666</v>
      </c>
      <c r="BJ1857">
        <v>665</v>
      </c>
    </row>
    <row r="1858" spans="1:62" x14ac:dyDescent="0.35">
      <c r="A1858" s="2" t="s">
        <v>58</v>
      </c>
      <c r="B1858" s="31">
        <v>33585</v>
      </c>
      <c r="C1858" s="60"/>
      <c r="D1858" s="60"/>
      <c r="E1858" s="11"/>
      <c r="S1858" s="14">
        <v>30.055352912296637</v>
      </c>
      <c r="T1858" s="14">
        <v>2187.5500000000002</v>
      </c>
      <c r="U1858" s="14">
        <v>525.5</v>
      </c>
      <c r="V1858" s="14">
        <v>1.9100000000000002E-2</v>
      </c>
      <c r="W1858" s="14">
        <v>10.037700000000001</v>
      </c>
      <c r="X1858"/>
      <c r="AC1858" s="14">
        <v>261.33007322382343</v>
      </c>
      <c r="AG1858" s="14">
        <v>1.155</v>
      </c>
      <c r="AH1858" s="14">
        <v>6.6457499999998393E-2</v>
      </c>
      <c r="AI1858" s="14">
        <v>5.7749999999998636</v>
      </c>
      <c r="AL1858">
        <v>6.2229999999999999</v>
      </c>
      <c r="AM1858" s="14">
        <v>3.1850000000000003E-2</v>
      </c>
      <c r="AN1858" s="14">
        <v>8.5546781825139711</v>
      </c>
      <c r="AO1858" s="14">
        <v>267.86994689442042</v>
      </c>
      <c r="AP1858" s="14"/>
      <c r="AQ1858" s="14"/>
      <c r="AR1858" s="14">
        <v>232.12648099707647</v>
      </c>
      <c r="BA1858">
        <v>245</v>
      </c>
      <c r="BB1858">
        <v>10.037050000000001</v>
      </c>
      <c r="BD1858" s="14">
        <v>264.16992677617657</v>
      </c>
      <c r="BE1858" s="14"/>
      <c r="BF1858" s="14">
        <v>8.2500000000000004E-3</v>
      </c>
      <c r="BG1858" s="14">
        <v>11.453946465586235</v>
      </c>
      <c r="BH1858" s="14"/>
      <c r="BI1858" s="14">
        <v>1388.4050531055798</v>
      </c>
      <c r="BJ1858">
        <v>702.5</v>
      </c>
    </row>
    <row r="1859" spans="1:62" x14ac:dyDescent="0.35">
      <c r="A1859" s="2" t="s">
        <v>58</v>
      </c>
      <c r="B1859" s="31">
        <v>33588</v>
      </c>
      <c r="C1859" s="60"/>
      <c r="D1859" s="60"/>
      <c r="E1859" s="11"/>
      <c r="G1859">
        <v>379.67</v>
      </c>
      <c r="H1859">
        <v>0.27850000000000003</v>
      </c>
      <c r="I1859">
        <v>0.26365</v>
      </c>
      <c r="J1859">
        <v>0.24990000000000001</v>
      </c>
      <c r="K1859">
        <v>0.24660000000000001</v>
      </c>
      <c r="L1859">
        <v>0.26965</v>
      </c>
      <c r="M1859">
        <v>0.21754999999999999</v>
      </c>
      <c r="N1859">
        <v>0.24429999999999999</v>
      </c>
      <c r="O1859">
        <v>0.12820000000000001</v>
      </c>
      <c r="S1859" s="14"/>
      <c r="T1859" s="14"/>
      <c r="U1859" s="14"/>
      <c r="V1859" s="14"/>
      <c r="W1859" s="14"/>
      <c r="X1859"/>
      <c r="AC1859" s="14"/>
      <c r="AG1859" s="14"/>
      <c r="AH1859" s="14"/>
      <c r="AI1859" s="14"/>
      <c r="AM1859" s="14"/>
      <c r="AN1859" s="14"/>
      <c r="AO1859" s="14"/>
      <c r="AP1859" s="14"/>
      <c r="AQ1859" s="14"/>
      <c r="AR1859" s="14"/>
      <c r="BD1859" s="14"/>
      <c r="BE1859" s="14"/>
      <c r="BF1859" s="14"/>
      <c r="BG1859" s="14"/>
      <c r="BH1859" s="14"/>
      <c r="BI1859" s="14"/>
    </row>
    <row r="1860" spans="1:62" x14ac:dyDescent="0.35">
      <c r="A1860" s="2" t="s">
        <v>58</v>
      </c>
      <c r="B1860" s="31">
        <v>33590</v>
      </c>
      <c r="C1860" s="60"/>
      <c r="D1860" s="60"/>
      <c r="E1860" s="11"/>
      <c r="S1860" s="14">
        <v>24.848066285779751</v>
      </c>
      <c r="T1860" s="14">
        <v>2122.0500000000002</v>
      </c>
      <c r="U1860" s="14">
        <v>604.75</v>
      </c>
      <c r="V1860" s="14">
        <v>1.635E-2</v>
      </c>
      <c r="W1860" s="14">
        <v>9.9024000000000001</v>
      </c>
      <c r="X1860"/>
      <c r="AC1860" s="14">
        <v>340.58007322382343</v>
      </c>
      <c r="AG1860" s="14">
        <v>1.2949999999999999</v>
      </c>
      <c r="AH1860" s="14">
        <v>8.4764999999999452E-2</v>
      </c>
      <c r="AI1860" s="14">
        <v>6.5499999999999545</v>
      </c>
      <c r="AL1860">
        <v>4.88</v>
      </c>
      <c r="AM1860" s="14">
        <v>2.725E-2</v>
      </c>
      <c r="AN1860" s="14">
        <v>6.0687459395063339</v>
      </c>
      <c r="AO1860" s="14">
        <v>222.62039844698944</v>
      </c>
      <c r="AP1860" s="14"/>
      <c r="AQ1860" s="14"/>
      <c r="AR1860" s="14">
        <v>219.62488247331453</v>
      </c>
      <c r="BB1860">
        <v>9.8876624999999994</v>
      </c>
      <c r="BD1860" s="14">
        <v>264.16992677617657</v>
      </c>
      <c r="BE1860" s="14"/>
      <c r="BF1860" s="14">
        <v>6.6500000000000005E-3</v>
      </c>
      <c r="BG1860" s="14">
        <v>8.5721493230522299</v>
      </c>
      <c r="BH1860" s="14"/>
      <c r="BI1860" s="14">
        <v>1288.1296015530106</v>
      </c>
      <c r="BJ1860">
        <v>587.5</v>
      </c>
    </row>
    <row r="1861" spans="1:62" x14ac:dyDescent="0.35">
      <c r="A1861" s="2" t="s">
        <v>58</v>
      </c>
      <c r="B1861" s="31">
        <v>33595</v>
      </c>
      <c r="C1861" s="60"/>
      <c r="D1861" s="60"/>
      <c r="E1861" s="11"/>
      <c r="G1861">
        <v>367.40000000000003</v>
      </c>
      <c r="H1861">
        <v>0.23799999999999999</v>
      </c>
      <c r="I1861">
        <v>0.24654999999999999</v>
      </c>
      <c r="J1861">
        <v>0.24460000000000001</v>
      </c>
      <c r="K1861">
        <v>0.24354999999999999</v>
      </c>
      <c r="L1861">
        <v>0.27350000000000002</v>
      </c>
      <c r="M1861">
        <v>0.21920000000000001</v>
      </c>
      <c r="N1861">
        <v>0.245</v>
      </c>
      <c r="O1861">
        <v>0.12659999999999999</v>
      </c>
      <c r="S1861" s="14">
        <v>26.76856370863117</v>
      </c>
      <c r="T1861" s="14">
        <v>2228</v>
      </c>
      <c r="U1861" s="14">
        <v>728.25</v>
      </c>
      <c r="V1861" s="14">
        <v>1.6750000000000001E-2</v>
      </c>
      <c r="W1861" s="14">
        <v>12.369850000000001</v>
      </c>
      <c r="X1861"/>
      <c r="AC1861" s="14">
        <v>464.08007322382343</v>
      </c>
      <c r="AG1861" s="14">
        <v>1.4950000000000001</v>
      </c>
      <c r="AH1861" s="14">
        <v>9.4657499999998646E-2</v>
      </c>
      <c r="AI1861" s="14">
        <v>6.3499999999999091</v>
      </c>
      <c r="AL1861">
        <v>4.9050000000000002</v>
      </c>
      <c r="AM1861" s="14">
        <v>2.8049999999999999E-2</v>
      </c>
      <c r="AN1861" s="14">
        <v>6.4391392448139504</v>
      </c>
      <c r="AO1861" s="14">
        <v>230.3279644960578</v>
      </c>
      <c r="AP1861" s="14"/>
      <c r="AQ1861" s="14"/>
      <c r="AR1861" s="14">
        <v>215.56500564652737</v>
      </c>
      <c r="BB1861">
        <v>12.1981875</v>
      </c>
      <c r="BD1861" s="14">
        <v>264.16992677617657</v>
      </c>
      <c r="BE1861" s="14"/>
      <c r="BF1861" s="14">
        <v>5.9499999999999996E-3</v>
      </c>
      <c r="BG1861" s="14">
        <v>7.44084932783284</v>
      </c>
      <c r="BH1861" s="14"/>
      <c r="BI1861" s="14">
        <v>1263.0720355039421</v>
      </c>
      <c r="BJ1861">
        <v>605</v>
      </c>
    </row>
    <row r="1862" spans="1:62" x14ac:dyDescent="0.35">
      <c r="A1862" s="2" t="s">
        <v>58</v>
      </c>
      <c r="B1862" s="31">
        <v>33602</v>
      </c>
      <c r="C1862" s="60"/>
      <c r="D1862" s="60"/>
      <c r="E1862" s="11"/>
      <c r="G1862">
        <v>377.54999999999995</v>
      </c>
      <c r="H1862">
        <v>0.28699999999999998</v>
      </c>
      <c r="I1862">
        <v>0.25769999999999998</v>
      </c>
      <c r="J1862">
        <v>0.24660000000000001</v>
      </c>
      <c r="K1862">
        <v>0.24124999999999999</v>
      </c>
      <c r="L1862">
        <v>0.2681</v>
      </c>
      <c r="M1862">
        <v>0.21790000000000001</v>
      </c>
      <c r="N1862">
        <v>0.2417</v>
      </c>
      <c r="O1862">
        <v>0.1275</v>
      </c>
      <c r="S1862" s="14">
        <v>21.879045210062685</v>
      </c>
      <c r="T1862" s="14">
        <v>1634.625</v>
      </c>
      <c r="U1862" s="14">
        <v>660.5</v>
      </c>
      <c r="V1862" s="14">
        <v>2.0899999999999998E-2</v>
      </c>
      <c r="W1862" s="14">
        <v>13.72185</v>
      </c>
      <c r="X1862"/>
      <c r="AC1862" s="14">
        <v>396.33007322382343</v>
      </c>
      <c r="AG1862" s="14">
        <v>1.1400000000000001</v>
      </c>
      <c r="AH1862" s="14">
        <v>0.1472</v>
      </c>
      <c r="AI1862" s="14">
        <v>13</v>
      </c>
      <c r="AL1862">
        <v>2.3340000000000001</v>
      </c>
      <c r="AM1862" s="14">
        <v>2.895E-2</v>
      </c>
      <c r="AN1862" s="14">
        <v>3.2059737749026205</v>
      </c>
      <c r="AO1862" s="14">
        <v>104.73647629690184</v>
      </c>
      <c r="AP1862" s="14"/>
      <c r="AQ1862" s="14"/>
      <c r="AR1862" s="14">
        <v>216.09538002980625</v>
      </c>
      <c r="BB1862">
        <v>13.804449999999999</v>
      </c>
      <c r="BD1862" s="14">
        <v>264.16992677617657</v>
      </c>
      <c r="BE1862" s="14"/>
      <c r="BF1862" s="14">
        <v>5.1999999999999998E-3</v>
      </c>
      <c r="BG1862" s="14">
        <v>4.4784209037612994</v>
      </c>
      <c r="BH1862" s="14"/>
      <c r="BI1862" s="14">
        <v>856.38852370309826</v>
      </c>
      <c r="BJ1862">
        <v>437.5</v>
      </c>
    </row>
    <row r="1863" spans="1:62" x14ac:dyDescent="0.35">
      <c r="A1863" s="2" t="s">
        <v>58</v>
      </c>
      <c r="B1863" s="31">
        <v>33609</v>
      </c>
      <c r="C1863" s="60"/>
      <c r="D1863" s="60"/>
      <c r="E1863" s="11"/>
      <c r="G1863">
        <v>384.51999999999992</v>
      </c>
      <c r="H1863">
        <v>0.26800000000000002</v>
      </c>
      <c r="I1863">
        <v>0.26515</v>
      </c>
      <c r="J1863">
        <v>0.25724999999999998</v>
      </c>
      <c r="K1863">
        <v>0.26450000000000001</v>
      </c>
      <c r="L1863">
        <v>0.27905000000000002</v>
      </c>
      <c r="M1863">
        <v>0.21515000000000001</v>
      </c>
      <c r="N1863">
        <v>0.24510000000000001</v>
      </c>
      <c r="O1863">
        <v>0.12839999999999999</v>
      </c>
      <c r="S1863" s="14">
        <v>27.761822879919293</v>
      </c>
      <c r="T1863" s="14">
        <v>1955.8000000000002</v>
      </c>
      <c r="U1863" s="14">
        <v>876.5</v>
      </c>
      <c r="V1863" s="14">
        <v>2.1749999999999999E-2</v>
      </c>
      <c r="W1863" s="14">
        <v>18.469725</v>
      </c>
      <c r="X1863"/>
      <c r="AC1863" s="14">
        <v>612.33007322382343</v>
      </c>
      <c r="AG1863" s="14">
        <v>1.2000000000000002</v>
      </c>
      <c r="AH1863" s="14">
        <v>0.14218500000000026</v>
      </c>
      <c r="AI1863" s="14">
        <v>12.225000000000023</v>
      </c>
      <c r="AL1863">
        <v>1.8180000000000001</v>
      </c>
      <c r="AM1863" s="14">
        <v>2.64E-2</v>
      </c>
      <c r="AN1863" s="14">
        <v>2.2716076595744674</v>
      </c>
      <c r="AO1863" s="14">
        <v>100.27489919980148</v>
      </c>
      <c r="AP1863" s="14"/>
      <c r="AQ1863" s="14"/>
      <c r="AR1863" s="14">
        <v>127.44354566902595</v>
      </c>
      <c r="BB1863">
        <v>19.063874999999999</v>
      </c>
      <c r="BD1863" s="14">
        <v>264.16992677617657</v>
      </c>
      <c r="BE1863" s="14"/>
      <c r="BF1863" s="14">
        <v>6.6E-3</v>
      </c>
      <c r="BG1863" s="14">
        <v>6.2197764144594014</v>
      </c>
      <c r="BH1863" s="14"/>
      <c r="BI1863" s="14">
        <v>966.80010080019849</v>
      </c>
      <c r="BJ1863">
        <v>522.5</v>
      </c>
    </row>
    <row r="1864" spans="1:62" x14ac:dyDescent="0.35">
      <c r="A1864" s="2" t="s">
        <v>58</v>
      </c>
      <c r="B1864" s="31">
        <v>33613</v>
      </c>
      <c r="C1864" s="60"/>
      <c r="D1864" s="60"/>
      <c r="E1864" s="11"/>
      <c r="S1864" s="14">
        <v>30.388009430512014</v>
      </c>
      <c r="T1864" s="14">
        <v>2316.5749999999998</v>
      </c>
      <c r="U1864" s="14">
        <v>1159.25</v>
      </c>
      <c r="V1864" s="14">
        <v>2.1749999999999999E-2</v>
      </c>
      <c r="W1864" s="14">
        <v>25.229774999999997</v>
      </c>
      <c r="X1864"/>
      <c r="AC1864" s="14">
        <v>895.08007322382343</v>
      </c>
      <c r="AG1864" s="14"/>
      <c r="AH1864" s="14"/>
      <c r="AI1864" s="14">
        <v>19.075000000000045</v>
      </c>
      <c r="AL1864">
        <v>1.042</v>
      </c>
      <c r="AM1864" s="14">
        <v>2.3300000000000001E-2</v>
      </c>
      <c r="AN1864" s="14">
        <v>1.3905936752136752</v>
      </c>
      <c r="AO1864" s="14">
        <v>58.729594017094016</v>
      </c>
      <c r="AP1864" s="14"/>
      <c r="AQ1864" s="14"/>
      <c r="AR1864" s="14">
        <v>178.21428571428572</v>
      </c>
      <c r="BB1864">
        <v>25.213687499999999</v>
      </c>
      <c r="BD1864" s="14">
        <v>264.16992677617657</v>
      </c>
      <c r="BE1864" s="14"/>
      <c r="BF1864" s="14">
        <v>4.3499999999999997E-3</v>
      </c>
      <c r="BG1864" s="14">
        <v>4.6957022435897429</v>
      </c>
      <c r="BH1864" s="14"/>
      <c r="BI1864" s="14">
        <v>1079.5204059829061</v>
      </c>
      <c r="BJ1864">
        <v>540</v>
      </c>
    </row>
    <row r="1865" spans="1:62" x14ac:dyDescent="0.35">
      <c r="A1865" s="2" t="s">
        <v>58</v>
      </c>
      <c r="B1865" s="31">
        <v>33616</v>
      </c>
      <c r="C1865" s="60"/>
      <c r="D1865" s="60"/>
      <c r="E1865" s="11"/>
      <c r="G1865">
        <v>389.64000000000004</v>
      </c>
      <c r="H1865">
        <v>0.27700000000000002</v>
      </c>
      <c r="I1865">
        <v>0.26500000000000001</v>
      </c>
      <c r="J1865">
        <v>0.26145000000000002</v>
      </c>
      <c r="K1865">
        <v>0.27089999999999997</v>
      </c>
      <c r="L1865">
        <v>0.28839999999999999</v>
      </c>
      <c r="M1865">
        <v>0.21959999999999999</v>
      </c>
      <c r="N1865">
        <v>0.2409</v>
      </c>
      <c r="O1865">
        <v>0.12495000000000001</v>
      </c>
      <c r="S1865" s="14"/>
      <c r="T1865" s="14"/>
      <c r="U1865" s="14"/>
      <c r="V1865" s="14"/>
      <c r="W1865" s="14"/>
      <c r="X1865"/>
      <c r="AC1865" s="14"/>
      <c r="AG1865" s="14"/>
      <c r="AH1865" s="14"/>
      <c r="AI1865" s="14"/>
      <c r="AM1865" s="14"/>
      <c r="AN1865" s="14"/>
      <c r="AO1865" s="14"/>
      <c r="AP1865" s="14"/>
      <c r="AQ1865" s="14"/>
      <c r="AR1865" s="14"/>
      <c r="BD1865" s="14"/>
      <c r="BE1865" s="14"/>
      <c r="BF1865" s="14"/>
      <c r="BG1865" s="14"/>
      <c r="BH1865" s="14"/>
      <c r="BI1865" s="14"/>
    </row>
    <row r="1866" spans="1:62" x14ac:dyDescent="0.35">
      <c r="A1866" s="2" t="s">
        <v>58</v>
      </c>
      <c r="B1866" s="31">
        <v>33618</v>
      </c>
      <c r="C1866" s="60"/>
      <c r="D1866" s="60"/>
      <c r="E1866" s="11"/>
      <c r="S1866" s="14"/>
      <c r="T1866" s="14">
        <v>2708.25</v>
      </c>
      <c r="U1866" s="14">
        <v>1428</v>
      </c>
      <c r="V1866" s="14">
        <v>2.4150000000000001E-2</v>
      </c>
      <c r="W1866" s="14">
        <v>34.467775000000003</v>
      </c>
      <c r="X1866"/>
      <c r="AC1866" s="14">
        <v>1163.8300732238235</v>
      </c>
      <c r="AG1866" s="14"/>
      <c r="AH1866" s="14"/>
      <c r="AI1866" s="14"/>
      <c r="AM1866" s="14"/>
      <c r="AN1866" s="14"/>
      <c r="AO1866" s="14"/>
      <c r="AP1866" s="14"/>
      <c r="AQ1866" s="14"/>
      <c r="AR1866" s="14"/>
      <c r="BB1866">
        <v>34.486199999999997</v>
      </c>
      <c r="BD1866" s="14">
        <v>264.16992677617657</v>
      </c>
      <c r="BE1866" s="14"/>
      <c r="BF1866" s="14"/>
      <c r="BG1866" s="14"/>
      <c r="BH1866" s="14"/>
      <c r="BI1866" s="14"/>
    </row>
    <row r="1867" spans="1:62" x14ac:dyDescent="0.35">
      <c r="A1867" s="2" t="s">
        <v>58</v>
      </c>
      <c r="B1867" s="31">
        <v>33623</v>
      </c>
      <c r="C1867" s="60"/>
      <c r="D1867" s="60"/>
      <c r="E1867" s="11" t="s">
        <v>747</v>
      </c>
      <c r="G1867">
        <v>372.10000000000008</v>
      </c>
      <c r="H1867">
        <v>0.26950000000000002</v>
      </c>
      <c r="I1867">
        <v>0.24545</v>
      </c>
      <c r="J1867">
        <v>0.23935000000000001</v>
      </c>
      <c r="K1867">
        <v>0.24504999999999999</v>
      </c>
      <c r="L1867">
        <v>0.27805000000000002</v>
      </c>
      <c r="M1867">
        <v>0.218</v>
      </c>
      <c r="N1867">
        <v>0.23955000000000001</v>
      </c>
      <c r="O1867">
        <v>0.12554999999999999</v>
      </c>
      <c r="S1867" s="14"/>
      <c r="T1867" s="29">
        <v>2145.8417127916118</v>
      </c>
      <c r="U1867" s="14"/>
      <c r="V1867" s="14"/>
      <c r="W1867" s="14"/>
      <c r="X1867"/>
      <c r="Y1867">
        <v>3.7456835000000015E-2</v>
      </c>
      <c r="AA1867">
        <v>21549.634494012422</v>
      </c>
      <c r="AC1867">
        <v>807.18110355253202</v>
      </c>
      <c r="AG1867" s="14"/>
      <c r="AH1867" s="14"/>
      <c r="AI1867" s="14"/>
      <c r="AM1867" s="14"/>
      <c r="AN1867" s="14"/>
      <c r="AO1867" s="14"/>
      <c r="AP1867" s="14"/>
      <c r="AQ1867" s="14"/>
      <c r="AR1867" s="14"/>
      <c r="AS1867" t="s">
        <v>831</v>
      </c>
      <c r="BD1867" s="14"/>
      <c r="BE1867" s="14"/>
      <c r="BF1867" s="14"/>
      <c r="BG1867" s="14"/>
      <c r="BH1867" s="14"/>
      <c r="BI1867" s="14"/>
    </row>
    <row r="1868" spans="1:62" x14ac:dyDescent="0.35">
      <c r="A1868" s="2" t="s">
        <v>256</v>
      </c>
      <c r="B1868" s="31">
        <v>33483</v>
      </c>
      <c r="C1868" s="60"/>
      <c r="D1868" s="60"/>
      <c r="E1868" s="11"/>
      <c r="G1868">
        <v>419.57000000000005</v>
      </c>
      <c r="H1868">
        <v>0.26600000000000001</v>
      </c>
      <c r="I1868">
        <v>0.27989999999999998</v>
      </c>
      <c r="J1868">
        <v>0.26050000000000001</v>
      </c>
      <c r="K1868">
        <v>0.24435000000000001</v>
      </c>
      <c r="L1868">
        <v>0.27784999999999999</v>
      </c>
      <c r="M1868">
        <v>0.28129999999999999</v>
      </c>
      <c r="N1868">
        <v>0.23705000000000001</v>
      </c>
      <c r="O1868">
        <v>0.25090000000000001</v>
      </c>
      <c r="S1868" s="14"/>
      <c r="T1868" s="14"/>
      <c r="U1868" s="14"/>
      <c r="V1868" s="14"/>
      <c r="W1868" s="14"/>
      <c r="X1868"/>
      <c r="AC1868" s="14"/>
      <c r="AG1868" s="14"/>
      <c r="AH1868" s="14"/>
      <c r="AI1868" s="14"/>
      <c r="AM1868" s="14"/>
      <c r="AN1868" s="14"/>
      <c r="AO1868" s="14"/>
      <c r="AP1868" s="14"/>
      <c r="AQ1868" s="14"/>
      <c r="AR1868" s="14"/>
      <c r="BD1868" s="14"/>
      <c r="BE1868" s="14"/>
      <c r="BF1868" s="14"/>
      <c r="BG1868" s="14"/>
      <c r="BH1868" s="14"/>
      <c r="BI1868" s="14"/>
    </row>
    <row r="1869" spans="1:62" x14ac:dyDescent="0.35">
      <c r="A1869" s="2" t="s">
        <v>256</v>
      </c>
      <c r="B1869" s="31">
        <v>33491</v>
      </c>
      <c r="C1869" s="60"/>
      <c r="D1869" s="60"/>
      <c r="E1869" s="11"/>
      <c r="G1869">
        <v>408.15999999999997</v>
      </c>
      <c r="H1869">
        <v>0.24399999999999999</v>
      </c>
      <c r="I1869">
        <v>0.26085000000000003</v>
      </c>
      <c r="J1869">
        <v>0.25330000000000003</v>
      </c>
      <c r="K1869">
        <v>0.24285000000000001</v>
      </c>
      <c r="L1869">
        <v>0.27844999999999998</v>
      </c>
      <c r="M1869">
        <v>0.28075</v>
      </c>
      <c r="N1869">
        <v>0.23815</v>
      </c>
      <c r="O1869">
        <v>0.24245</v>
      </c>
      <c r="S1869" s="14"/>
      <c r="T1869" s="14"/>
      <c r="U1869" s="14"/>
      <c r="V1869" s="14"/>
      <c r="W1869" s="14"/>
      <c r="X1869"/>
      <c r="AC1869" s="14"/>
      <c r="AG1869" s="14"/>
      <c r="AH1869" s="14"/>
      <c r="AI1869" s="14"/>
      <c r="AM1869" s="14"/>
      <c r="AN1869" s="14"/>
      <c r="AO1869" s="14"/>
      <c r="AP1869" s="14"/>
      <c r="AQ1869" s="14"/>
      <c r="AR1869" s="14"/>
      <c r="BD1869" s="14"/>
      <c r="BE1869" s="14"/>
      <c r="BF1869" s="14"/>
      <c r="BG1869" s="14"/>
      <c r="BH1869" s="14"/>
      <c r="BI1869" s="14"/>
    </row>
    <row r="1870" spans="1:62" x14ac:dyDescent="0.35">
      <c r="A1870" s="2" t="s">
        <v>256</v>
      </c>
      <c r="B1870" s="31">
        <v>33497</v>
      </c>
      <c r="C1870" s="60"/>
      <c r="D1870" s="60"/>
      <c r="E1870" s="11"/>
      <c r="G1870">
        <v>398.55999999999995</v>
      </c>
      <c r="H1870">
        <v>0.22550000000000001</v>
      </c>
      <c r="I1870">
        <v>0.2409</v>
      </c>
      <c r="J1870">
        <v>0.25069999999999998</v>
      </c>
      <c r="K1870">
        <v>0.23674999999999999</v>
      </c>
      <c r="L1870">
        <v>0.27779999999999999</v>
      </c>
      <c r="M1870">
        <v>0.27889999999999998</v>
      </c>
      <c r="N1870">
        <v>0.23865</v>
      </c>
      <c r="O1870">
        <v>0.24360000000000001</v>
      </c>
      <c r="S1870" s="14"/>
      <c r="T1870" s="14"/>
      <c r="U1870" s="14"/>
      <c r="V1870" s="14"/>
      <c r="W1870" s="14"/>
      <c r="X1870"/>
      <c r="AC1870" s="14"/>
      <c r="AG1870" s="14"/>
      <c r="AH1870" s="14"/>
      <c r="AI1870" s="14"/>
      <c r="AM1870" s="14"/>
      <c r="AN1870" s="14"/>
      <c r="AO1870" s="14"/>
      <c r="AP1870" s="14"/>
      <c r="AQ1870" s="14"/>
      <c r="AR1870" s="14"/>
      <c r="BD1870" s="14"/>
      <c r="BE1870" s="14"/>
      <c r="BF1870" s="14"/>
      <c r="BG1870" s="14"/>
      <c r="BH1870" s="14"/>
      <c r="BI1870" s="14"/>
    </row>
    <row r="1871" spans="1:62" x14ac:dyDescent="0.35">
      <c r="A1871" s="2" t="s">
        <v>256</v>
      </c>
      <c r="B1871" s="31">
        <v>33504</v>
      </c>
      <c r="C1871" s="60"/>
      <c r="D1871" s="60"/>
      <c r="E1871" s="11"/>
      <c r="G1871">
        <v>394.43</v>
      </c>
      <c r="H1871">
        <v>0.20849999999999999</v>
      </c>
      <c r="I1871">
        <v>0.2404</v>
      </c>
      <c r="J1871">
        <v>0.25014999999999998</v>
      </c>
      <c r="K1871">
        <v>0.23624999999999999</v>
      </c>
      <c r="L1871">
        <v>0.27729999999999999</v>
      </c>
      <c r="M1871">
        <v>0.27834999999999999</v>
      </c>
      <c r="N1871">
        <v>0.23815</v>
      </c>
      <c r="O1871">
        <v>0.24304999999999999</v>
      </c>
      <c r="S1871" s="14"/>
      <c r="T1871" s="14"/>
      <c r="U1871" s="14"/>
      <c r="V1871" s="14"/>
      <c r="W1871" s="14"/>
      <c r="X1871"/>
      <c r="AC1871" s="14"/>
      <c r="AG1871" s="14"/>
      <c r="AH1871" s="14"/>
      <c r="AI1871" s="14"/>
      <c r="AM1871" s="14"/>
      <c r="AN1871" s="14"/>
      <c r="AO1871" s="14"/>
      <c r="AP1871" s="14"/>
      <c r="AQ1871" s="14"/>
      <c r="AR1871" s="14"/>
      <c r="BD1871" s="14"/>
      <c r="BE1871" s="14"/>
      <c r="BF1871" s="14"/>
      <c r="BG1871" s="14"/>
      <c r="BH1871" s="14"/>
      <c r="BI1871" s="14"/>
    </row>
    <row r="1872" spans="1:62" x14ac:dyDescent="0.35">
      <c r="A1872" s="2" t="s">
        <v>256</v>
      </c>
      <c r="B1872" s="31">
        <v>33505</v>
      </c>
      <c r="C1872" s="60"/>
      <c r="D1872" s="60"/>
      <c r="E1872" s="11"/>
      <c r="S1872" s="14"/>
      <c r="T1872" s="14">
        <v>231.05</v>
      </c>
      <c r="U1872" s="14"/>
      <c r="V1872" s="14"/>
      <c r="W1872" s="14"/>
      <c r="X1872"/>
      <c r="AC1872" s="14"/>
      <c r="AG1872" s="14"/>
      <c r="AH1872" s="14"/>
      <c r="AI1872" s="14"/>
      <c r="AL1872">
        <v>3.1245683460000002</v>
      </c>
      <c r="AM1872" s="14"/>
      <c r="AN1872" s="14"/>
      <c r="AO1872" s="14">
        <v>134.38346458802101</v>
      </c>
      <c r="AP1872" s="14"/>
      <c r="AQ1872" s="14"/>
      <c r="AR1872" s="14">
        <v>231.85714285714286</v>
      </c>
      <c r="BA1872">
        <v>252.5</v>
      </c>
      <c r="BD1872" s="14"/>
      <c r="BE1872" s="14"/>
      <c r="BF1872" s="14"/>
      <c r="BG1872" s="14"/>
      <c r="BH1872" s="14"/>
      <c r="BI1872" s="14">
        <v>96.666535411978998</v>
      </c>
      <c r="BJ1872">
        <v>807.5</v>
      </c>
    </row>
    <row r="1873" spans="1:62" x14ac:dyDescent="0.35">
      <c r="A1873" s="2" t="s">
        <v>256</v>
      </c>
      <c r="B1873" s="31">
        <v>33512</v>
      </c>
      <c r="C1873" s="60"/>
      <c r="D1873" s="60"/>
      <c r="E1873" s="11"/>
      <c r="G1873">
        <v>373.22</v>
      </c>
      <c r="H1873">
        <v>0.18149999999999999</v>
      </c>
      <c r="I1873">
        <v>0.20835000000000001</v>
      </c>
      <c r="J1873">
        <v>0.22620000000000001</v>
      </c>
      <c r="K1873">
        <v>0.22445000000000001</v>
      </c>
      <c r="L1873">
        <v>0.26874999999999999</v>
      </c>
      <c r="M1873">
        <v>0.27775</v>
      </c>
      <c r="N1873">
        <v>0.23425000000000001</v>
      </c>
      <c r="O1873">
        <v>0.24485000000000001</v>
      </c>
      <c r="S1873" s="14"/>
      <c r="T1873" s="14"/>
      <c r="U1873" s="14"/>
      <c r="V1873" s="14"/>
      <c r="W1873" s="14"/>
      <c r="X1873"/>
      <c r="AC1873" s="14"/>
      <c r="AG1873" s="14"/>
      <c r="AH1873" s="14"/>
      <c r="AI1873" s="14"/>
      <c r="AM1873" s="14"/>
      <c r="AN1873" s="14"/>
      <c r="AO1873" s="14"/>
      <c r="AP1873" s="14"/>
      <c r="AQ1873" s="14"/>
      <c r="AR1873" s="14"/>
      <c r="BD1873" s="14"/>
      <c r="BE1873" s="14"/>
      <c r="BF1873" s="14"/>
      <c r="BG1873" s="14"/>
      <c r="BH1873" s="14"/>
      <c r="BI1873" s="14"/>
    </row>
    <row r="1874" spans="1:62" x14ac:dyDescent="0.35">
      <c r="A1874" s="2" t="s">
        <v>256</v>
      </c>
      <c r="B1874" s="31">
        <v>33519</v>
      </c>
      <c r="C1874" s="60"/>
      <c r="D1874" s="60"/>
      <c r="E1874" s="11"/>
      <c r="G1874">
        <v>356.28</v>
      </c>
      <c r="H1874">
        <v>0.14499999999999999</v>
      </c>
      <c r="I1874">
        <v>0.1888</v>
      </c>
      <c r="J1874">
        <v>0.21199999999999999</v>
      </c>
      <c r="K1874">
        <v>0.218</v>
      </c>
      <c r="L1874">
        <v>0.26634999999999998</v>
      </c>
      <c r="M1874">
        <v>0.2717</v>
      </c>
      <c r="N1874">
        <v>0.23580000000000001</v>
      </c>
      <c r="O1874">
        <v>0.24374999999999999</v>
      </c>
      <c r="S1874" s="14"/>
      <c r="T1874" s="14"/>
      <c r="U1874" s="14"/>
      <c r="V1874" s="14"/>
      <c r="W1874" s="14"/>
      <c r="X1874"/>
      <c r="AC1874" s="14"/>
      <c r="AG1874" s="14"/>
      <c r="AH1874" s="14"/>
      <c r="AI1874" s="14"/>
      <c r="AM1874" s="14"/>
      <c r="AN1874" s="14"/>
      <c r="AO1874" s="14"/>
      <c r="AP1874" s="14"/>
      <c r="AQ1874" s="14"/>
      <c r="AR1874" s="14"/>
      <c r="BD1874" s="14"/>
      <c r="BE1874" s="14"/>
      <c r="BF1874" s="14"/>
      <c r="BG1874" s="14"/>
      <c r="BH1874" s="14"/>
      <c r="BI1874" s="14"/>
    </row>
    <row r="1875" spans="1:62" x14ac:dyDescent="0.35">
      <c r="A1875" s="2" t="s">
        <v>256</v>
      </c>
      <c r="B1875" s="31">
        <v>33521</v>
      </c>
      <c r="C1875" s="60"/>
      <c r="D1875" s="60"/>
      <c r="E1875" s="11"/>
      <c r="S1875" s="14"/>
      <c r="T1875" s="14">
        <v>516.84999999999991</v>
      </c>
      <c r="U1875" s="14"/>
      <c r="V1875" s="14"/>
      <c r="W1875" s="14"/>
      <c r="X1875"/>
      <c r="AC1875" s="14"/>
      <c r="AG1875" s="14"/>
      <c r="AH1875" s="14"/>
      <c r="AI1875" s="14"/>
      <c r="AL1875">
        <v>5.9993366950000002</v>
      </c>
      <c r="AM1875" s="14"/>
      <c r="AN1875" s="14"/>
      <c r="AO1875" s="14">
        <v>251.75754082612872</v>
      </c>
      <c r="AP1875" s="14"/>
      <c r="AQ1875" s="14"/>
      <c r="AR1875" s="14">
        <v>236.73255813953489</v>
      </c>
      <c r="BA1875">
        <v>250</v>
      </c>
      <c r="BD1875" s="14"/>
      <c r="BE1875" s="14"/>
      <c r="BF1875" s="14"/>
      <c r="BG1875" s="14"/>
      <c r="BH1875" s="14"/>
      <c r="BI1875" s="14">
        <v>265.0924591738713</v>
      </c>
      <c r="BJ1875">
        <v>865</v>
      </c>
    </row>
    <row r="1876" spans="1:62" x14ac:dyDescent="0.35">
      <c r="A1876" s="2" t="s">
        <v>256</v>
      </c>
      <c r="B1876" s="31">
        <v>33525</v>
      </c>
      <c r="C1876" s="60"/>
      <c r="D1876" s="60"/>
      <c r="E1876" s="11"/>
      <c r="G1876">
        <v>338.90000000000003</v>
      </c>
      <c r="H1876">
        <v>0.11600000000000001</v>
      </c>
      <c r="I1876">
        <v>0.1701</v>
      </c>
      <c r="J1876">
        <v>0.18834999999999999</v>
      </c>
      <c r="K1876">
        <v>0.20835000000000001</v>
      </c>
      <c r="L1876">
        <v>0.25805</v>
      </c>
      <c r="M1876">
        <v>0.27305000000000001</v>
      </c>
      <c r="N1876">
        <v>0.23615</v>
      </c>
      <c r="O1876">
        <v>0.24445</v>
      </c>
      <c r="S1876" s="14"/>
      <c r="T1876" s="14"/>
      <c r="U1876" s="14"/>
      <c r="V1876" s="14"/>
      <c r="W1876" s="14"/>
      <c r="X1876"/>
      <c r="AC1876" s="14"/>
      <c r="AG1876" s="14"/>
      <c r="AH1876" s="14"/>
      <c r="AI1876" s="14"/>
      <c r="AM1876" s="14"/>
      <c r="AN1876" s="14"/>
      <c r="AO1876" s="14"/>
      <c r="AP1876" s="14"/>
      <c r="AQ1876" s="14"/>
      <c r="AR1876" s="14"/>
      <c r="BD1876" s="14"/>
      <c r="BE1876" s="14"/>
      <c r="BF1876" s="14"/>
      <c r="BG1876" s="14"/>
      <c r="BH1876" s="14"/>
      <c r="BI1876" s="14"/>
    </row>
    <row r="1877" spans="1:62" x14ac:dyDescent="0.35">
      <c r="A1877" s="2" t="s">
        <v>256</v>
      </c>
      <c r="B1877" s="31">
        <v>33532</v>
      </c>
      <c r="C1877" s="60"/>
      <c r="D1877" s="60"/>
      <c r="E1877" s="11"/>
      <c r="G1877">
        <v>317.44</v>
      </c>
      <c r="H1877">
        <v>8.7499999999999994E-2</v>
      </c>
      <c r="I1877">
        <v>0.15104999999999999</v>
      </c>
      <c r="J1877">
        <v>0.16095000000000001</v>
      </c>
      <c r="K1877">
        <v>0.19719999999999999</v>
      </c>
      <c r="L1877">
        <v>0.24895</v>
      </c>
      <c r="M1877">
        <v>0.26669999999999999</v>
      </c>
      <c r="N1877">
        <v>0.23080000000000001</v>
      </c>
      <c r="O1877">
        <v>0.24404999999999999</v>
      </c>
      <c r="S1877" s="14"/>
      <c r="T1877" s="14"/>
      <c r="U1877" s="14"/>
      <c r="V1877" s="14"/>
      <c r="W1877" s="14"/>
      <c r="X1877"/>
      <c r="AC1877" s="14"/>
      <c r="AG1877" s="14"/>
      <c r="AH1877" s="14"/>
      <c r="AI1877" s="14"/>
      <c r="AM1877" s="14"/>
      <c r="AN1877" s="14"/>
      <c r="AO1877" s="14"/>
      <c r="AP1877" s="14"/>
      <c r="AQ1877" s="14"/>
      <c r="AR1877" s="14"/>
      <c r="BD1877" s="14"/>
      <c r="BE1877" s="14"/>
      <c r="BF1877" s="14"/>
      <c r="BG1877" s="14"/>
      <c r="BH1877" s="14"/>
      <c r="BI1877" s="14"/>
    </row>
    <row r="1878" spans="1:62" x14ac:dyDescent="0.35">
      <c r="A1878" s="2" t="s">
        <v>256</v>
      </c>
      <c r="B1878" s="31">
        <v>33533</v>
      </c>
      <c r="C1878" s="60"/>
      <c r="D1878" s="60"/>
      <c r="E1878" s="11"/>
      <c r="S1878" s="14"/>
      <c r="T1878" s="14">
        <v>814.3</v>
      </c>
      <c r="U1878" s="14"/>
      <c r="V1878" s="14"/>
      <c r="W1878" s="14"/>
      <c r="X1878"/>
      <c r="AC1878" s="14"/>
      <c r="AG1878" s="14"/>
      <c r="AH1878" s="14"/>
      <c r="AI1878" s="14"/>
      <c r="AL1878">
        <v>7.5132408909999997</v>
      </c>
      <c r="AM1878" s="14"/>
      <c r="AN1878" s="14"/>
      <c r="AO1878" s="14">
        <v>317.62364060666857</v>
      </c>
      <c r="AP1878" s="14"/>
      <c r="AQ1878" s="14"/>
      <c r="AR1878" s="14">
        <v>237.40090354249475</v>
      </c>
      <c r="BA1878">
        <v>277.5</v>
      </c>
      <c r="BD1878" s="14"/>
      <c r="BE1878" s="14"/>
      <c r="BF1878" s="14"/>
      <c r="BG1878" s="14"/>
      <c r="BH1878" s="14"/>
      <c r="BI1878" s="14">
        <v>496.67635939333138</v>
      </c>
      <c r="BJ1878">
        <v>822.5</v>
      </c>
    </row>
    <row r="1879" spans="1:62" x14ac:dyDescent="0.35">
      <c r="A1879" s="2" t="s">
        <v>256</v>
      </c>
      <c r="B1879" s="31">
        <v>33540</v>
      </c>
      <c r="C1879" s="60"/>
      <c r="D1879" s="60"/>
      <c r="E1879" s="11"/>
      <c r="G1879">
        <v>301.87</v>
      </c>
      <c r="H1879">
        <v>7.8E-2</v>
      </c>
      <c r="I1879">
        <v>0.13475000000000001</v>
      </c>
      <c r="J1879">
        <v>0.1426</v>
      </c>
      <c r="K1879">
        <v>0.18515000000000001</v>
      </c>
      <c r="L1879">
        <v>0.23744999999999999</v>
      </c>
      <c r="M1879">
        <v>0.26340000000000002</v>
      </c>
      <c r="N1879">
        <v>0.22775000000000001</v>
      </c>
      <c r="O1879">
        <v>0.24024999999999999</v>
      </c>
      <c r="S1879" s="14"/>
      <c r="T1879" s="14"/>
      <c r="U1879" s="14"/>
      <c r="V1879" s="14"/>
      <c r="W1879" s="14"/>
      <c r="X1879"/>
      <c r="AC1879" s="14"/>
      <c r="AG1879" s="14"/>
      <c r="AH1879" s="14"/>
      <c r="AI1879" s="14"/>
      <c r="AM1879" s="14"/>
      <c r="AN1879" s="14"/>
      <c r="AO1879" s="14"/>
      <c r="AP1879" s="14"/>
      <c r="AQ1879" s="14"/>
      <c r="AR1879" s="14"/>
      <c r="BD1879" s="14"/>
      <c r="BE1879" s="14"/>
      <c r="BF1879" s="14"/>
      <c r="BG1879" s="14"/>
      <c r="BH1879" s="14"/>
      <c r="BI1879" s="14"/>
    </row>
    <row r="1880" spans="1:62" x14ac:dyDescent="0.35">
      <c r="A1880" s="2" t="s">
        <v>256</v>
      </c>
      <c r="B1880" s="31">
        <v>33546</v>
      </c>
      <c r="C1880" s="60"/>
      <c r="D1880" s="60"/>
      <c r="E1880" s="11"/>
      <c r="G1880">
        <v>292.52</v>
      </c>
      <c r="H1880">
        <v>7.6999999999999999E-2</v>
      </c>
      <c r="I1880">
        <v>0.12905</v>
      </c>
      <c r="J1880">
        <v>0.13535</v>
      </c>
      <c r="K1880">
        <v>0.17730000000000001</v>
      </c>
      <c r="L1880">
        <v>0.22614999999999999</v>
      </c>
      <c r="M1880">
        <v>0.25424999999999998</v>
      </c>
      <c r="N1880">
        <v>0.22545000000000001</v>
      </c>
      <c r="O1880">
        <v>0.23805000000000001</v>
      </c>
      <c r="S1880" s="14"/>
      <c r="T1880" s="14"/>
      <c r="U1880" s="14"/>
      <c r="V1880" s="14"/>
      <c r="W1880" s="14"/>
      <c r="X1880"/>
      <c r="AC1880" s="14"/>
      <c r="AG1880" s="14"/>
      <c r="AH1880" s="14"/>
      <c r="AI1880" s="14"/>
      <c r="AM1880" s="14"/>
      <c r="AN1880" s="14"/>
      <c r="AO1880" s="14"/>
      <c r="AP1880" s="14"/>
      <c r="AQ1880" s="14"/>
      <c r="AR1880" s="14"/>
      <c r="BD1880" s="14"/>
      <c r="BE1880" s="14"/>
      <c r="BF1880" s="14"/>
      <c r="BG1880" s="14"/>
      <c r="BH1880" s="14"/>
      <c r="BI1880" s="14"/>
    </row>
    <row r="1881" spans="1:62" x14ac:dyDescent="0.35">
      <c r="A1881" s="2" t="s">
        <v>256</v>
      </c>
      <c r="B1881" s="31">
        <v>33547</v>
      </c>
      <c r="C1881" s="60"/>
      <c r="D1881" s="60"/>
      <c r="E1881" s="11"/>
      <c r="S1881" s="14">
        <v>18.953445000000002</v>
      </c>
      <c r="T1881" s="14">
        <v>1106.95</v>
      </c>
      <c r="U1881" s="14"/>
      <c r="V1881" s="14"/>
      <c r="W1881" s="14"/>
      <c r="X1881"/>
      <c r="AC1881" s="14"/>
      <c r="AG1881" s="14"/>
      <c r="AH1881" s="14"/>
      <c r="AI1881" s="14">
        <v>6.2749999999999773</v>
      </c>
      <c r="AL1881">
        <v>6.7970510669999999</v>
      </c>
      <c r="AM1881" s="14"/>
      <c r="AN1881" s="14"/>
      <c r="AO1881" s="14">
        <v>295.06286429287644</v>
      </c>
      <c r="AP1881" s="14"/>
      <c r="AQ1881" s="14"/>
      <c r="AR1881" s="14">
        <v>230.2337889876444</v>
      </c>
      <c r="BA1881">
        <v>270</v>
      </c>
      <c r="BD1881" s="14"/>
      <c r="BE1881" s="14"/>
      <c r="BF1881" s="14"/>
      <c r="BG1881" s="14"/>
      <c r="BH1881" s="14"/>
      <c r="BI1881" s="14">
        <v>805.61213570712357</v>
      </c>
      <c r="BJ1881">
        <v>740</v>
      </c>
    </row>
    <row r="1882" spans="1:62" x14ac:dyDescent="0.35">
      <c r="A1882" s="2" t="s">
        <v>256</v>
      </c>
      <c r="B1882" s="31">
        <v>33553</v>
      </c>
      <c r="C1882" s="60"/>
      <c r="D1882" s="60"/>
      <c r="E1882" s="11"/>
      <c r="G1882">
        <v>285.97000000000003</v>
      </c>
      <c r="H1882">
        <v>8.6499999999999994E-2</v>
      </c>
      <c r="I1882">
        <v>0.1216</v>
      </c>
      <c r="J1882">
        <v>0.12809999999999999</v>
      </c>
      <c r="K1882">
        <v>0.17005000000000001</v>
      </c>
      <c r="L1882">
        <v>0.22040000000000001</v>
      </c>
      <c r="M1882">
        <v>0.24685000000000001</v>
      </c>
      <c r="N1882">
        <v>0.2195</v>
      </c>
      <c r="O1882">
        <v>0.23685</v>
      </c>
      <c r="S1882" s="14"/>
      <c r="T1882" s="14"/>
      <c r="U1882" s="14"/>
      <c r="V1882" s="14"/>
      <c r="W1882" s="14"/>
      <c r="X1882"/>
      <c r="AC1882" s="14"/>
      <c r="AG1882" s="14"/>
      <c r="AH1882" s="14"/>
      <c r="AI1882" s="14"/>
      <c r="AM1882" s="14"/>
      <c r="AN1882" s="14"/>
      <c r="AO1882" s="14"/>
      <c r="AP1882" s="14"/>
      <c r="AQ1882" s="14"/>
      <c r="AR1882" s="14"/>
      <c r="BD1882" s="14"/>
      <c r="BE1882" s="14"/>
      <c r="BF1882" s="14"/>
      <c r="BG1882" s="14"/>
      <c r="BH1882" s="14"/>
      <c r="BI1882" s="14"/>
    </row>
    <row r="1883" spans="1:62" x14ac:dyDescent="0.35">
      <c r="A1883" s="2" t="s">
        <v>256</v>
      </c>
      <c r="B1883" s="31">
        <v>33560</v>
      </c>
      <c r="C1883" s="60"/>
      <c r="D1883" s="60"/>
      <c r="E1883" s="11"/>
      <c r="G1883">
        <v>277.78000000000003</v>
      </c>
      <c r="H1883">
        <v>8.0500000000000002E-2</v>
      </c>
      <c r="I1883">
        <v>0.11465</v>
      </c>
      <c r="J1883">
        <v>0.1244</v>
      </c>
      <c r="K1883">
        <v>0.16020000000000001</v>
      </c>
      <c r="L1883">
        <v>0.21135000000000001</v>
      </c>
      <c r="M1883">
        <v>0.24365000000000001</v>
      </c>
      <c r="N1883">
        <v>0.22084999999999999</v>
      </c>
      <c r="O1883">
        <v>0.23330000000000001</v>
      </c>
      <c r="S1883" s="14"/>
      <c r="T1883" s="14"/>
      <c r="U1883" s="14"/>
      <c r="V1883" s="14"/>
      <c r="W1883" s="14"/>
      <c r="X1883"/>
      <c r="AC1883" s="14"/>
      <c r="AG1883" s="14"/>
      <c r="AH1883" s="14"/>
      <c r="AI1883" s="14"/>
      <c r="AM1883" s="14"/>
      <c r="AN1883" s="14"/>
      <c r="AO1883" s="14"/>
      <c r="AP1883" s="14"/>
      <c r="AQ1883" s="14"/>
      <c r="AR1883" s="14"/>
      <c r="BD1883" s="14"/>
      <c r="BE1883" s="14"/>
      <c r="BF1883" s="14"/>
      <c r="BG1883" s="14"/>
      <c r="BH1883" s="14"/>
      <c r="BI1883" s="14"/>
    </row>
    <row r="1884" spans="1:62" x14ac:dyDescent="0.35">
      <c r="A1884" s="2" t="s">
        <v>256</v>
      </c>
      <c r="B1884" s="31">
        <v>33561</v>
      </c>
      <c r="C1884" s="60"/>
      <c r="D1884" s="60"/>
      <c r="E1884" s="11"/>
      <c r="S1884" s="14">
        <v>13.150071577152689</v>
      </c>
      <c r="T1884" s="14">
        <v>1228.05</v>
      </c>
      <c r="U1884" s="14">
        <v>204.52499999999998</v>
      </c>
      <c r="V1884" s="14">
        <v>1.6449999999999999E-2</v>
      </c>
      <c r="W1884" s="14">
        <v>3.3367500000000003</v>
      </c>
      <c r="X1884"/>
      <c r="AC1884" s="14">
        <v>0</v>
      </c>
      <c r="AG1884" s="14">
        <v>0.71</v>
      </c>
      <c r="AH1884" s="14">
        <v>7.7762499999999846E-2</v>
      </c>
      <c r="AI1884" s="14">
        <v>11.024999999999977</v>
      </c>
      <c r="AL1884">
        <v>4.2750636330000003</v>
      </c>
      <c r="AM1884" s="14">
        <v>2.4550000000000002E-2</v>
      </c>
      <c r="AN1884" s="14">
        <v>4.892157738842398</v>
      </c>
      <c r="AO1884" s="14">
        <v>201.41466178521617</v>
      </c>
      <c r="AP1884" s="14"/>
      <c r="AQ1884" s="14"/>
      <c r="AR1884" s="14">
        <v>211.37259086581082</v>
      </c>
      <c r="BA1884">
        <v>257.5</v>
      </c>
      <c r="BB1884">
        <v>3.3644362499999998</v>
      </c>
      <c r="BD1884" s="14">
        <v>232.38936448237808</v>
      </c>
      <c r="BE1884" s="14"/>
      <c r="BF1884" s="14">
        <v>6.4999999999999988E-3</v>
      </c>
      <c r="BG1884" s="14">
        <v>5.2610105631101813</v>
      </c>
      <c r="BH1884" s="14"/>
      <c r="BI1884" s="14">
        <v>811.08533821478386</v>
      </c>
      <c r="BJ1884">
        <v>605</v>
      </c>
    </row>
    <row r="1885" spans="1:62" x14ac:dyDescent="0.35">
      <c r="A1885" s="2" t="s">
        <v>256</v>
      </c>
      <c r="B1885" s="31">
        <v>33568</v>
      </c>
      <c r="C1885" s="60"/>
      <c r="D1885" s="60"/>
      <c r="E1885" s="11"/>
      <c r="S1885" s="14">
        <v>19.535057966460982</v>
      </c>
      <c r="T1885" s="14">
        <v>1706.625</v>
      </c>
      <c r="U1885" s="14">
        <v>278.45000000000005</v>
      </c>
      <c r="V1885" s="14">
        <v>1.7299999999999999E-2</v>
      </c>
      <c r="W1885" s="14">
        <v>4.8303450000000003</v>
      </c>
      <c r="X1885"/>
      <c r="AC1885" s="14">
        <v>46.060635517621932</v>
      </c>
      <c r="AG1885" s="14">
        <v>0.875</v>
      </c>
      <c r="AH1885" s="14">
        <v>0.1050624999999992</v>
      </c>
      <c r="AI1885" s="14">
        <v>12.099999999999909</v>
      </c>
      <c r="AL1885">
        <v>5.2919999999999998</v>
      </c>
      <c r="AM1885" s="14">
        <v>2.5649999999999999E-2</v>
      </c>
      <c r="AN1885" s="14">
        <v>7.3635003286454124</v>
      </c>
      <c r="AO1885" s="14">
        <v>286.1406486910538</v>
      </c>
      <c r="AP1885" s="14"/>
      <c r="AQ1885" s="14"/>
      <c r="AR1885" s="14">
        <v>184.69799379672625</v>
      </c>
      <c r="BA1885">
        <v>295</v>
      </c>
      <c r="BB1885">
        <v>4.8171850000000003</v>
      </c>
      <c r="BD1885" s="14">
        <v>232.38936448237808</v>
      </c>
      <c r="BE1885" s="14"/>
      <c r="BF1885" s="14">
        <v>6.8000000000000005E-3</v>
      </c>
      <c r="BG1885" s="14">
        <v>7.5903396079793577</v>
      </c>
      <c r="BH1885" s="14"/>
      <c r="BI1885" s="14">
        <v>1129.9343513089461</v>
      </c>
      <c r="BJ1885">
        <v>610</v>
      </c>
    </row>
    <row r="1886" spans="1:62" x14ac:dyDescent="0.35">
      <c r="A1886" s="2" t="s">
        <v>256</v>
      </c>
      <c r="B1886" s="31">
        <v>33574</v>
      </c>
      <c r="C1886" s="60"/>
      <c r="D1886" s="60"/>
      <c r="E1886" s="11"/>
      <c r="G1886">
        <v>327.56</v>
      </c>
      <c r="H1886">
        <v>0.22600000000000001</v>
      </c>
      <c r="I1886">
        <v>0.23899999999999999</v>
      </c>
      <c r="J1886">
        <v>0.1535</v>
      </c>
      <c r="K1886">
        <v>0.15484999999999999</v>
      </c>
      <c r="L1886">
        <v>0.20225000000000001</v>
      </c>
      <c r="M1886">
        <v>0.23335</v>
      </c>
      <c r="N1886">
        <v>0.20795</v>
      </c>
      <c r="O1886">
        <v>0.22090000000000001</v>
      </c>
      <c r="S1886" s="14">
        <v>15.580722553188675</v>
      </c>
      <c r="T1886" s="14">
        <v>1282.25</v>
      </c>
      <c r="U1886" s="14">
        <v>236.47500000000002</v>
      </c>
      <c r="V1886" s="14">
        <v>1.8349999999999998E-2</v>
      </c>
      <c r="W1886" s="14">
        <v>4.2738075000000002</v>
      </c>
      <c r="X1886"/>
      <c r="AC1886" s="14">
        <v>26.305317758810958</v>
      </c>
      <c r="AG1886" s="14">
        <v>0.89</v>
      </c>
      <c r="AH1886" s="14">
        <v>7.3842499999999797E-2</v>
      </c>
      <c r="AI1886" s="14">
        <v>8.2749999999999773</v>
      </c>
      <c r="AL1886">
        <v>3.444</v>
      </c>
      <c r="AM1886" s="14">
        <v>3.1150000000000001E-2</v>
      </c>
      <c r="AN1886" s="14">
        <v>5.5655465488833862</v>
      </c>
      <c r="AO1886" s="14">
        <v>178.63706836110191</v>
      </c>
      <c r="AP1886" s="14"/>
      <c r="AQ1886" s="14"/>
      <c r="AR1886" s="14">
        <v>192.78007578606346</v>
      </c>
      <c r="BA1886">
        <v>237.5</v>
      </c>
      <c r="BB1886">
        <v>4.3393162500000004</v>
      </c>
      <c r="BD1886" s="14">
        <v>232.38936448237808</v>
      </c>
      <c r="BE1886" s="14"/>
      <c r="BF1886" s="14">
        <v>6.7500000000000008E-3</v>
      </c>
      <c r="BG1886" s="14">
        <v>5.801570855066382</v>
      </c>
      <c r="BH1886" s="14"/>
      <c r="BI1886" s="14">
        <v>858.86293163889809</v>
      </c>
      <c r="BJ1886">
        <v>615</v>
      </c>
    </row>
    <row r="1887" spans="1:62" x14ac:dyDescent="0.35">
      <c r="A1887" s="2" t="s">
        <v>256</v>
      </c>
      <c r="B1887" s="31">
        <v>33581</v>
      </c>
      <c r="C1887" s="60"/>
      <c r="D1887" s="60"/>
      <c r="E1887" s="11"/>
      <c r="G1887">
        <v>346.75000000000006</v>
      </c>
      <c r="H1887">
        <v>0.25600000000000001</v>
      </c>
      <c r="I1887">
        <v>0.27210000000000001</v>
      </c>
      <c r="J1887">
        <v>0.184</v>
      </c>
      <c r="K1887">
        <v>0.16245000000000001</v>
      </c>
      <c r="L1887">
        <v>0.20935000000000001</v>
      </c>
      <c r="M1887">
        <v>0.22714999999999999</v>
      </c>
      <c r="N1887">
        <v>0.20280000000000001</v>
      </c>
      <c r="O1887">
        <v>0.21990000000000001</v>
      </c>
      <c r="S1887" s="14">
        <v>21.956498272062792</v>
      </c>
      <c r="T1887" s="14">
        <v>1769.4749999999999</v>
      </c>
      <c r="U1887" s="14">
        <v>386.75</v>
      </c>
      <c r="V1887" s="14">
        <v>1.8849999999999999E-2</v>
      </c>
      <c r="W1887" s="14">
        <v>7.3925000000000001</v>
      </c>
      <c r="X1887"/>
      <c r="AC1887" s="14">
        <v>154.36063551762192</v>
      </c>
      <c r="AG1887" s="14">
        <v>1.23</v>
      </c>
      <c r="AH1887" s="14">
        <v>0.13589499999999941</v>
      </c>
      <c r="AI1887" s="14">
        <v>10.674999999999955</v>
      </c>
      <c r="AL1887">
        <v>3.766</v>
      </c>
      <c r="AM1887" s="14">
        <v>3.3399999999999999E-2</v>
      </c>
      <c r="AN1887" s="14">
        <v>6.5374608578363107</v>
      </c>
      <c r="AO1887" s="14">
        <v>195.83436915608959</v>
      </c>
      <c r="AP1887" s="14"/>
      <c r="AQ1887" s="14"/>
      <c r="AR1887" s="14">
        <v>192.4990432453119</v>
      </c>
      <c r="BA1887">
        <v>317.5</v>
      </c>
      <c r="BB1887">
        <v>7.2902374999999999</v>
      </c>
      <c r="BD1887" s="14">
        <v>232.38936448237808</v>
      </c>
      <c r="BE1887" s="14"/>
      <c r="BF1887" s="14">
        <v>6.4999999999999988E-3</v>
      </c>
      <c r="BG1887" s="14">
        <v>7.5100547371981055</v>
      </c>
      <c r="BH1887" s="14"/>
      <c r="BI1887" s="14">
        <v>1176.2156308439103</v>
      </c>
      <c r="BJ1887">
        <v>592.5</v>
      </c>
    </row>
    <row r="1888" spans="1:62" x14ac:dyDescent="0.35">
      <c r="A1888" s="2" t="s">
        <v>256</v>
      </c>
      <c r="B1888" s="31">
        <v>33585</v>
      </c>
      <c r="C1888" s="60"/>
      <c r="D1888" s="60"/>
      <c r="E1888" s="11"/>
      <c r="S1888" s="14">
        <v>22.65261667153046</v>
      </c>
      <c r="T1888" s="14">
        <v>1650.3000000000002</v>
      </c>
      <c r="U1888" s="14">
        <v>411.5</v>
      </c>
      <c r="V1888" s="14">
        <v>2.0700000000000003E-2</v>
      </c>
      <c r="W1888" s="14">
        <v>8.4955499999999997</v>
      </c>
      <c r="X1888"/>
      <c r="AC1888" s="14">
        <v>179.11063551762192</v>
      </c>
      <c r="AG1888" s="14">
        <v>1.125</v>
      </c>
      <c r="AH1888" s="14">
        <v>0.12770499999999968</v>
      </c>
      <c r="AI1888" s="14">
        <v>11.274999999999977</v>
      </c>
      <c r="AL1888">
        <v>4.0010000000000003</v>
      </c>
      <c r="AM1888" s="14">
        <v>3.4950000000000002E-2</v>
      </c>
      <c r="AN1888" s="14">
        <v>6.9792006574928447</v>
      </c>
      <c r="AO1888" s="14">
        <v>199.63470834132448</v>
      </c>
      <c r="AP1888" s="14"/>
      <c r="AQ1888" s="14"/>
      <c r="AR1888" s="14">
        <v>200.39502756265762</v>
      </c>
      <c r="BA1888">
        <v>272.5</v>
      </c>
      <c r="BB1888">
        <v>8.5180500000000006</v>
      </c>
      <c r="BD1888" s="14">
        <v>232.38936448237808</v>
      </c>
      <c r="BE1888" s="14"/>
      <c r="BF1888" s="14">
        <v>6.8999999999999999E-3</v>
      </c>
      <c r="BG1888" s="14">
        <v>7.0858839633189135</v>
      </c>
      <c r="BH1888" s="14"/>
      <c r="BI1888" s="14">
        <v>1027.8902916586756</v>
      </c>
      <c r="BJ1888">
        <v>647.5</v>
      </c>
    </row>
    <row r="1889" spans="1:62" x14ac:dyDescent="0.35">
      <c r="A1889" s="2" t="s">
        <v>256</v>
      </c>
      <c r="B1889" s="31">
        <v>33588</v>
      </c>
      <c r="C1889" s="60"/>
      <c r="D1889" s="60"/>
      <c r="E1889" s="11"/>
      <c r="G1889">
        <v>368.99</v>
      </c>
      <c r="H1889">
        <v>0.26400000000000001</v>
      </c>
      <c r="I1889">
        <v>0.28034999999999999</v>
      </c>
      <c r="J1889">
        <v>0.23544999999999999</v>
      </c>
      <c r="K1889">
        <v>0.18834999999999999</v>
      </c>
      <c r="L1889">
        <v>0.21734999999999999</v>
      </c>
      <c r="M1889">
        <v>0.2341</v>
      </c>
      <c r="N1889">
        <v>0.20705000000000001</v>
      </c>
      <c r="O1889">
        <v>0.21829999999999999</v>
      </c>
      <c r="S1889" s="14"/>
      <c r="T1889" s="14"/>
      <c r="U1889" s="14"/>
      <c r="V1889" s="14"/>
      <c r="W1889" s="14"/>
      <c r="X1889"/>
      <c r="AC1889" s="14"/>
      <c r="AG1889" s="14"/>
      <c r="AH1889" s="14"/>
      <c r="AI1889" s="14"/>
      <c r="AM1889" s="14"/>
      <c r="AN1889" s="14"/>
      <c r="AO1889" s="14"/>
      <c r="AP1889" s="14"/>
      <c r="AQ1889" s="14"/>
      <c r="AR1889" s="14"/>
      <c r="BD1889" s="14"/>
      <c r="BE1889" s="14"/>
      <c r="BF1889" s="14"/>
      <c r="BG1889" s="14"/>
      <c r="BH1889" s="14"/>
      <c r="BI1889" s="14"/>
    </row>
    <row r="1890" spans="1:62" x14ac:dyDescent="0.35">
      <c r="A1890" s="2" t="s">
        <v>256</v>
      </c>
      <c r="B1890" s="31">
        <v>33590</v>
      </c>
      <c r="C1890" s="60"/>
      <c r="D1890" s="60"/>
      <c r="E1890" s="11"/>
      <c r="S1890" s="14">
        <v>22.960595265224583</v>
      </c>
      <c r="T1890" s="14">
        <v>1663.3</v>
      </c>
      <c r="U1890" s="14">
        <v>449</v>
      </c>
      <c r="V1890" s="14">
        <v>1.83E-2</v>
      </c>
      <c r="W1890" s="14">
        <v>8.1803999999999988</v>
      </c>
      <c r="X1890"/>
      <c r="AC1890" s="14">
        <v>216.61063551762192</v>
      </c>
      <c r="AG1890" s="14">
        <v>1.46</v>
      </c>
      <c r="AH1890" s="14">
        <v>0.17665000000000011</v>
      </c>
      <c r="AI1890" s="14">
        <v>11.875</v>
      </c>
      <c r="AL1890">
        <v>3.806</v>
      </c>
      <c r="AM1890" s="14">
        <v>3.3149999999999999E-2</v>
      </c>
      <c r="AN1890" s="14">
        <v>6.6345276915619671</v>
      </c>
      <c r="AO1890" s="14">
        <v>200.41253296106714</v>
      </c>
      <c r="AP1890" s="14"/>
      <c r="AQ1890" s="14"/>
      <c r="AR1890" s="14">
        <v>188.27336352408398</v>
      </c>
      <c r="BB1890">
        <v>8.2166999999999994</v>
      </c>
      <c r="BD1890" s="14">
        <v>232.38936448237808</v>
      </c>
      <c r="BE1890" s="14"/>
      <c r="BF1890" s="14">
        <v>7.4999999999999997E-3</v>
      </c>
      <c r="BG1890" s="14">
        <v>7.4921928280595615</v>
      </c>
      <c r="BH1890" s="14"/>
      <c r="BI1890" s="14">
        <v>1002.0124670389328</v>
      </c>
      <c r="BJ1890">
        <v>782.5</v>
      </c>
    </row>
    <row r="1891" spans="1:62" x14ac:dyDescent="0.35">
      <c r="A1891" s="2" t="s">
        <v>256</v>
      </c>
      <c r="B1891" s="31">
        <v>33595</v>
      </c>
      <c r="C1891" s="60"/>
      <c r="D1891" s="60"/>
      <c r="E1891" s="11"/>
      <c r="G1891">
        <v>370.15999999999997</v>
      </c>
      <c r="H1891">
        <v>0.23200000000000001</v>
      </c>
      <c r="I1891">
        <v>0.27224999999999999</v>
      </c>
      <c r="J1891">
        <v>0.24915000000000001</v>
      </c>
      <c r="K1891">
        <v>0.20774999999999999</v>
      </c>
      <c r="L1891">
        <v>0.22539999999999999</v>
      </c>
      <c r="M1891">
        <v>0.23605000000000001</v>
      </c>
      <c r="N1891">
        <v>0.20899999999999999</v>
      </c>
      <c r="O1891">
        <v>0.21920000000000001</v>
      </c>
      <c r="S1891" s="14">
        <v>24.229463076335442</v>
      </c>
      <c r="T1891" s="14">
        <v>1784</v>
      </c>
      <c r="U1891" s="14">
        <v>551.5</v>
      </c>
      <c r="V1891" s="14">
        <v>2.1299999999999999E-2</v>
      </c>
      <c r="W1891" s="14">
        <v>11.665950000000002</v>
      </c>
      <c r="X1891"/>
      <c r="AC1891" s="14">
        <v>319.11063551762192</v>
      </c>
      <c r="AG1891" s="14">
        <v>1.175</v>
      </c>
      <c r="AH1891" s="14">
        <v>0.13976250000000107</v>
      </c>
      <c r="AI1891" s="14">
        <v>12.400000000000091</v>
      </c>
      <c r="AL1891">
        <v>3.8180000000000001</v>
      </c>
      <c r="AM1891" s="14">
        <v>3.015E-2</v>
      </c>
      <c r="AN1891" s="14">
        <v>6.004882785321902</v>
      </c>
      <c r="AO1891" s="14">
        <v>199.6707811808385</v>
      </c>
      <c r="AP1891" s="14"/>
      <c r="AQ1891" s="14"/>
      <c r="AR1891" s="14">
        <v>191.00967427835536</v>
      </c>
      <c r="BB1891">
        <v>11.74695</v>
      </c>
      <c r="BD1891" s="14">
        <v>232.38936448237808</v>
      </c>
      <c r="BE1891" s="14"/>
      <c r="BF1891" s="14">
        <v>6.3499999999999997E-3</v>
      </c>
      <c r="BG1891" s="14">
        <v>6.3760021688621631</v>
      </c>
      <c r="BH1891" s="14"/>
      <c r="BI1891" s="14">
        <v>1020.4292188191614</v>
      </c>
      <c r="BJ1891">
        <v>757.5</v>
      </c>
    </row>
    <row r="1892" spans="1:62" x14ac:dyDescent="0.35">
      <c r="A1892" s="2" t="s">
        <v>256</v>
      </c>
      <c r="B1892" s="31">
        <v>33602</v>
      </c>
      <c r="C1892" s="60"/>
      <c r="D1892" s="60"/>
      <c r="E1892" s="11"/>
      <c r="G1892">
        <v>386.53000000000003</v>
      </c>
      <c r="H1892">
        <v>0.27900000000000003</v>
      </c>
      <c r="I1892">
        <v>0.28439999999999999</v>
      </c>
      <c r="J1892">
        <v>0.26</v>
      </c>
      <c r="K1892">
        <v>0.21645</v>
      </c>
      <c r="L1892">
        <v>0.23215</v>
      </c>
      <c r="M1892">
        <v>0.23515</v>
      </c>
      <c r="N1892">
        <v>0.20774999999999999</v>
      </c>
      <c r="O1892">
        <v>0.21775</v>
      </c>
      <c r="S1892" s="14">
        <v>27.520685398553987</v>
      </c>
      <c r="T1892" s="14">
        <v>1668</v>
      </c>
      <c r="U1892" s="14">
        <v>568.5</v>
      </c>
      <c r="V1892" s="14">
        <v>2.3799999999999998E-2</v>
      </c>
      <c r="W1892" s="14">
        <v>13.619400000000001</v>
      </c>
      <c r="X1892"/>
      <c r="AC1892" s="14">
        <v>336.11063551762192</v>
      </c>
      <c r="AG1892" s="14">
        <v>1.1800000000000002</v>
      </c>
      <c r="AH1892" s="14">
        <v>0.10904500000000011</v>
      </c>
      <c r="AI1892" s="14">
        <v>9.5</v>
      </c>
      <c r="AL1892">
        <v>4.1150000000000002</v>
      </c>
      <c r="AM1892" s="14">
        <v>3.5450000000000002E-2</v>
      </c>
      <c r="AN1892" s="14">
        <v>6.8422092148170037</v>
      </c>
      <c r="AO1892" s="14">
        <v>192.6017351362002</v>
      </c>
      <c r="AP1892" s="14"/>
      <c r="AQ1892" s="14"/>
      <c r="AR1892" s="14">
        <v>214.19888597640892</v>
      </c>
      <c r="BB1892">
        <v>13.5303</v>
      </c>
      <c r="BD1892" s="14">
        <v>232.38936448237808</v>
      </c>
      <c r="BE1892" s="14"/>
      <c r="BF1892" s="14">
        <v>8.0000000000000002E-3</v>
      </c>
      <c r="BG1892" s="14">
        <v>7.0920054528102057</v>
      </c>
      <c r="BH1892" s="14"/>
      <c r="BI1892" s="14">
        <v>897.3982648637998</v>
      </c>
      <c r="BJ1892">
        <v>757.5</v>
      </c>
    </row>
    <row r="1893" spans="1:62" x14ac:dyDescent="0.35">
      <c r="A1893" s="2" t="s">
        <v>256</v>
      </c>
      <c r="B1893" s="31">
        <v>33609</v>
      </c>
      <c r="C1893" s="60"/>
      <c r="D1893" s="60"/>
      <c r="E1893" s="11"/>
      <c r="G1893">
        <v>397.21</v>
      </c>
      <c r="H1893">
        <v>0.26550000000000001</v>
      </c>
      <c r="I1893">
        <v>0.28954999999999997</v>
      </c>
      <c r="J1893">
        <v>0.27045000000000002</v>
      </c>
      <c r="K1893">
        <v>0.2409</v>
      </c>
      <c r="L1893">
        <v>0.24424999999999999</v>
      </c>
      <c r="M1893">
        <v>0.24245</v>
      </c>
      <c r="N1893">
        <v>0.21190000000000001</v>
      </c>
      <c r="O1893">
        <v>0.22105</v>
      </c>
      <c r="S1893" s="14">
        <v>30.287112130784106</v>
      </c>
      <c r="T1893" s="14">
        <v>1854.0500000000002</v>
      </c>
      <c r="U1893" s="14">
        <v>751</v>
      </c>
      <c r="V1893" s="14">
        <v>2.3099999999999999E-2</v>
      </c>
      <c r="W1893" s="14">
        <v>17.254999999999999</v>
      </c>
      <c r="X1893"/>
      <c r="AC1893" s="14">
        <v>518.61063551762186</v>
      </c>
      <c r="AG1893" s="14">
        <v>1.4449999999999998</v>
      </c>
      <c r="AH1893" s="14">
        <v>0.17423500000000036</v>
      </c>
      <c r="AI1893" s="14">
        <v>11.975000000000023</v>
      </c>
      <c r="AL1893">
        <v>2.86</v>
      </c>
      <c r="AM1893" s="14">
        <v>3.3099999999999997E-2</v>
      </c>
      <c r="AN1893" s="14">
        <v>4.5887708619219634</v>
      </c>
      <c r="AO1893" s="14">
        <v>141.10820763638057</v>
      </c>
      <c r="AP1893" s="14"/>
      <c r="AQ1893" s="14"/>
      <c r="AR1893" s="14">
        <v>201.83174393352846</v>
      </c>
      <c r="BB1893">
        <v>17.348099999999999</v>
      </c>
      <c r="BD1893" s="14">
        <v>232.38936448237808</v>
      </c>
      <c r="BE1893" s="14"/>
      <c r="BF1893" s="14">
        <v>8.2500000000000004E-3</v>
      </c>
      <c r="BG1893" s="14">
        <v>7.7816583417303562</v>
      </c>
      <c r="BH1893" s="14"/>
      <c r="BI1893" s="14">
        <v>949.96679236361956</v>
      </c>
      <c r="BJ1893">
        <v>810</v>
      </c>
    </row>
    <row r="1894" spans="1:62" x14ac:dyDescent="0.35">
      <c r="A1894" s="2" t="s">
        <v>256</v>
      </c>
      <c r="B1894" s="31">
        <v>33613</v>
      </c>
      <c r="C1894" s="60"/>
      <c r="D1894" s="60"/>
      <c r="E1894" s="11"/>
      <c r="S1894" s="14">
        <v>21.367117783634441</v>
      </c>
      <c r="T1894" s="14">
        <v>1700.2750000000001</v>
      </c>
      <c r="U1894" s="14">
        <v>625</v>
      </c>
      <c r="V1894" s="14">
        <v>2.46E-2</v>
      </c>
      <c r="W1894" s="14">
        <v>15.369750000000002</v>
      </c>
      <c r="X1894"/>
      <c r="AC1894" s="14">
        <v>392.61063551762192</v>
      </c>
      <c r="AG1894" s="14"/>
      <c r="AH1894" s="14"/>
      <c r="AI1894" s="14">
        <v>12.975000000000023</v>
      </c>
      <c r="AL1894">
        <v>1.073</v>
      </c>
      <c r="AM1894" s="14">
        <v>3.1649999999999998E-2</v>
      </c>
      <c r="AN1894" s="14">
        <v>1.8900901335367584</v>
      </c>
      <c r="AO1894" s="14">
        <v>59.491498614568613</v>
      </c>
      <c r="AP1894" s="14"/>
      <c r="AQ1894" s="14"/>
      <c r="AR1894" s="14">
        <v>179.8348106365834</v>
      </c>
      <c r="BB1894">
        <v>15.375</v>
      </c>
      <c r="BD1894" s="14">
        <v>232.38936448237808</v>
      </c>
      <c r="BE1894" s="14"/>
      <c r="BF1894" s="14">
        <v>5.2500000000000003E-3</v>
      </c>
      <c r="BG1894" s="14">
        <v>5.2683803661313853</v>
      </c>
      <c r="BH1894" s="14"/>
      <c r="BI1894" s="14">
        <v>1002.8085013854314</v>
      </c>
      <c r="BJ1894">
        <v>712.5</v>
      </c>
    </row>
    <row r="1895" spans="1:62" x14ac:dyDescent="0.35">
      <c r="A1895" s="2" t="s">
        <v>256</v>
      </c>
      <c r="B1895" s="31">
        <v>33616</v>
      </c>
      <c r="C1895" s="60"/>
      <c r="D1895" s="60"/>
      <c r="E1895" s="11"/>
      <c r="G1895">
        <v>401.68</v>
      </c>
      <c r="H1895">
        <v>0.26400000000000001</v>
      </c>
      <c r="I1895">
        <v>0.28784999999999999</v>
      </c>
      <c r="J1895">
        <v>0.2722</v>
      </c>
      <c r="K1895">
        <v>0.24709999999999999</v>
      </c>
      <c r="L1895">
        <v>0.25679999999999997</v>
      </c>
      <c r="M1895">
        <v>0.24610000000000001</v>
      </c>
      <c r="N1895">
        <v>0.21485000000000001</v>
      </c>
      <c r="O1895">
        <v>0.2195</v>
      </c>
      <c r="S1895" s="14"/>
      <c r="T1895" s="14"/>
      <c r="U1895" s="14"/>
      <c r="V1895" s="14"/>
      <c r="W1895" s="14"/>
      <c r="X1895"/>
      <c r="AC1895" s="14"/>
      <c r="AG1895" s="14"/>
      <c r="AH1895" s="14"/>
      <c r="AI1895" s="14"/>
      <c r="AM1895" s="14"/>
      <c r="AN1895" s="14"/>
      <c r="AO1895" s="14"/>
      <c r="AP1895" s="14"/>
      <c r="AQ1895" s="14"/>
      <c r="AR1895" s="14"/>
      <c r="BD1895" s="14"/>
      <c r="BE1895" s="14"/>
      <c r="BF1895" s="14"/>
      <c r="BG1895" s="14"/>
      <c r="BH1895" s="14"/>
      <c r="BI1895" s="14"/>
    </row>
    <row r="1896" spans="1:62" x14ac:dyDescent="0.35">
      <c r="A1896" s="2" t="s">
        <v>256</v>
      </c>
      <c r="B1896" s="31">
        <v>33618</v>
      </c>
      <c r="C1896" s="60"/>
      <c r="D1896" s="60"/>
      <c r="E1896" s="11"/>
      <c r="S1896" s="14"/>
      <c r="T1896" s="14">
        <v>1603</v>
      </c>
      <c r="U1896" s="14">
        <v>615.75</v>
      </c>
      <c r="V1896" s="14">
        <v>2.8199999999999999E-2</v>
      </c>
      <c r="W1896" s="14">
        <v>17.016174999999997</v>
      </c>
      <c r="X1896"/>
      <c r="AC1896" s="14">
        <v>383.36063551762192</v>
      </c>
      <c r="AG1896" s="14"/>
      <c r="AH1896" s="14"/>
      <c r="AI1896" s="14"/>
      <c r="AM1896" s="14"/>
      <c r="AN1896" s="14"/>
      <c r="AO1896" s="14"/>
      <c r="AP1896" s="14"/>
      <c r="AQ1896" s="14"/>
      <c r="AR1896" s="14"/>
      <c r="BB1896">
        <v>17.364149999999999</v>
      </c>
      <c r="BD1896" s="14">
        <v>232.38936448237808</v>
      </c>
      <c r="BE1896" s="14"/>
      <c r="BF1896" s="14"/>
      <c r="BG1896" s="14"/>
      <c r="BH1896" s="14"/>
      <c r="BI1896" s="14"/>
    </row>
    <row r="1897" spans="1:62" x14ac:dyDescent="0.35">
      <c r="A1897" s="2" t="s">
        <v>256</v>
      </c>
      <c r="B1897" s="31">
        <v>33623</v>
      </c>
      <c r="C1897" s="60"/>
      <c r="D1897" s="60"/>
      <c r="E1897" s="11" t="s">
        <v>747</v>
      </c>
      <c r="G1897">
        <v>379.17</v>
      </c>
      <c r="H1897">
        <v>0.23400000000000001</v>
      </c>
      <c r="I1897">
        <v>0.25259999999999999</v>
      </c>
      <c r="J1897">
        <v>0.25530000000000003</v>
      </c>
      <c r="K1897">
        <v>0.23375000000000001</v>
      </c>
      <c r="L1897">
        <v>0.24779999999999999</v>
      </c>
      <c r="M1897">
        <v>0.24435000000000001</v>
      </c>
      <c r="N1897">
        <v>0.20880000000000001</v>
      </c>
      <c r="O1897">
        <v>0.21925</v>
      </c>
      <c r="S1897" s="14"/>
      <c r="T1897" s="29">
        <v>1620.1078994236957</v>
      </c>
      <c r="U1897" s="14"/>
      <c r="V1897" s="14"/>
      <c r="W1897" s="14"/>
      <c r="X1897"/>
      <c r="Y1897">
        <v>3.7500947499999999E-2</v>
      </c>
      <c r="AA1897">
        <v>15154.036881244099</v>
      </c>
      <c r="AC1897">
        <v>568.29074149659868</v>
      </c>
      <c r="AG1897" s="14"/>
      <c r="AH1897" s="14"/>
      <c r="AI1897" s="14"/>
      <c r="AM1897" s="14"/>
      <c r="AN1897" s="14"/>
      <c r="AO1897" s="14"/>
      <c r="AP1897" s="14"/>
      <c r="AQ1897" s="14"/>
      <c r="AR1897" s="14"/>
      <c r="AS1897" t="s">
        <v>831</v>
      </c>
      <c r="BD1897" s="14"/>
      <c r="BE1897" s="14"/>
      <c r="BF1897" s="14"/>
      <c r="BG1897" s="14"/>
      <c r="BH1897" s="14"/>
      <c r="BI1897" s="14"/>
    </row>
    <row r="1898" spans="1:62" x14ac:dyDescent="0.35">
      <c r="A1898" s="2" t="s">
        <v>59</v>
      </c>
      <c r="B1898" s="31">
        <v>33483</v>
      </c>
      <c r="C1898" s="60"/>
      <c r="D1898" s="60"/>
      <c r="E1898" s="11"/>
      <c r="G1898">
        <v>452.65999999999997</v>
      </c>
      <c r="H1898">
        <v>0.26550000000000001</v>
      </c>
      <c r="I1898">
        <v>0.27</v>
      </c>
      <c r="J1898">
        <v>0.20899999999999999</v>
      </c>
      <c r="K1898">
        <v>0.31145</v>
      </c>
      <c r="L1898">
        <v>0.30790000000000001</v>
      </c>
      <c r="M1898">
        <v>0.30070000000000002</v>
      </c>
      <c r="N1898">
        <v>0.28705000000000003</v>
      </c>
      <c r="O1898">
        <v>0.31169999999999998</v>
      </c>
      <c r="S1898" s="14"/>
      <c r="T1898" s="14"/>
      <c r="U1898" s="14"/>
      <c r="V1898" s="14"/>
      <c r="W1898" s="14"/>
      <c r="X1898"/>
      <c r="AC1898" s="14"/>
      <c r="AG1898" s="14"/>
      <c r="AH1898" s="14"/>
      <c r="AI1898" s="14"/>
      <c r="AM1898" s="14"/>
      <c r="AN1898" s="14"/>
      <c r="AO1898" s="14"/>
      <c r="AP1898" s="14"/>
      <c r="AQ1898" s="14"/>
      <c r="AR1898" s="14"/>
      <c r="BD1898" s="14"/>
      <c r="BE1898" s="14"/>
      <c r="BF1898" s="14"/>
      <c r="BG1898" s="14"/>
      <c r="BH1898" s="14"/>
      <c r="BI1898" s="14"/>
    </row>
    <row r="1899" spans="1:62" x14ac:dyDescent="0.35">
      <c r="A1899" s="2" t="s">
        <v>59</v>
      </c>
      <c r="B1899" s="31">
        <v>33491</v>
      </c>
      <c r="C1899" s="60"/>
      <c r="D1899" s="60"/>
      <c r="E1899" s="11"/>
      <c r="G1899">
        <v>436.60999999999996</v>
      </c>
      <c r="H1899">
        <v>0.24149999999999999</v>
      </c>
      <c r="I1899">
        <v>0.24765000000000001</v>
      </c>
      <c r="J1899">
        <v>0.192</v>
      </c>
      <c r="K1899">
        <v>0.30649999999999999</v>
      </c>
      <c r="L1899">
        <v>0.30075000000000002</v>
      </c>
      <c r="M1899">
        <v>0.2969</v>
      </c>
      <c r="N1899">
        <v>0.28625</v>
      </c>
      <c r="O1899">
        <v>0.3115</v>
      </c>
      <c r="S1899" s="14"/>
      <c r="T1899" s="14"/>
      <c r="U1899" s="14"/>
      <c r="V1899" s="14"/>
      <c r="W1899" s="14"/>
      <c r="X1899"/>
      <c r="AC1899" s="14"/>
      <c r="AG1899" s="14"/>
      <c r="AH1899" s="14"/>
      <c r="AI1899" s="14"/>
      <c r="AM1899" s="14"/>
      <c r="AN1899" s="14"/>
      <c r="AO1899" s="14"/>
      <c r="AP1899" s="14"/>
      <c r="AQ1899" s="14"/>
      <c r="AR1899" s="14"/>
      <c r="BD1899" s="14"/>
      <c r="BE1899" s="14"/>
      <c r="BF1899" s="14"/>
      <c r="BG1899" s="14"/>
      <c r="BH1899" s="14"/>
      <c r="BI1899" s="14"/>
    </row>
    <row r="1900" spans="1:62" x14ac:dyDescent="0.35">
      <c r="A1900" s="2" t="s">
        <v>59</v>
      </c>
      <c r="B1900" s="31">
        <v>33497</v>
      </c>
      <c r="C1900" s="60"/>
      <c r="D1900" s="60"/>
      <c r="E1900" s="11"/>
      <c r="G1900">
        <v>425.77</v>
      </c>
      <c r="H1900">
        <v>0.224</v>
      </c>
      <c r="I1900">
        <v>0.23435</v>
      </c>
      <c r="J1900">
        <v>0.17530000000000001</v>
      </c>
      <c r="K1900">
        <v>0.30549999999999999</v>
      </c>
      <c r="L1900">
        <v>0.2984</v>
      </c>
      <c r="M1900">
        <v>0.29494999999999999</v>
      </c>
      <c r="N1900">
        <v>0.2873</v>
      </c>
      <c r="O1900">
        <v>0.30904999999999999</v>
      </c>
      <c r="S1900" s="14"/>
      <c r="T1900" s="14"/>
      <c r="U1900" s="14"/>
      <c r="V1900" s="14"/>
      <c r="W1900" s="14"/>
      <c r="X1900"/>
      <c r="AC1900" s="14"/>
      <c r="AG1900" s="14"/>
      <c r="AH1900" s="14"/>
      <c r="AI1900" s="14"/>
      <c r="AM1900" s="14"/>
      <c r="AN1900" s="14"/>
      <c r="AO1900" s="14"/>
      <c r="AP1900" s="14"/>
      <c r="AQ1900" s="14"/>
      <c r="AR1900" s="14"/>
      <c r="BD1900" s="14"/>
      <c r="BE1900" s="14"/>
      <c r="BF1900" s="14"/>
      <c r="BG1900" s="14"/>
      <c r="BH1900" s="14"/>
      <c r="BI1900" s="14"/>
    </row>
    <row r="1901" spans="1:62" x14ac:dyDescent="0.35">
      <c r="A1901" s="2" t="s">
        <v>59</v>
      </c>
      <c r="B1901" s="31">
        <v>33504</v>
      </c>
      <c r="C1901" s="60"/>
      <c r="D1901" s="60"/>
      <c r="E1901" s="11"/>
      <c r="G1901">
        <v>422.8</v>
      </c>
      <c r="H1901">
        <v>0.21299999999999999</v>
      </c>
      <c r="I1901">
        <v>0.23385</v>
      </c>
      <c r="J1901">
        <v>0.1749</v>
      </c>
      <c r="K1901">
        <v>0.30495</v>
      </c>
      <c r="L1901">
        <v>0.29780000000000001</v>
      </c>
      <c r="M1901">
        <v>0.29435</v>
      </c>
      <c r="N1901">
        <v>0.28670000000000001</v>
      </c>
      <c r="O1901">
        <v>0.30845</v>
      </c>
      <c r="S1901" s="14"/>
      <c r="T1901" s="14"/>
      <c r="U1901" s="14"/>
      <c r="V1901" s="14"/>
      <c r="W1901" s="14"/>
      <c r="X1901"/>
      <c r="AC1901" s="14"/>
      <c r="AG1901" s="14"/>
      <c r="AH1901" s="14"/>
      <c r="AI1901" s="14"/>
      <c r="AM1901" s="14"/>
      <c r="AN1901" s="14"/>
      <c r="AO1901" s="14"/>
      <c r="AP1901" s="14"/>
      <c r="AQ1901" s="14"/>
      <c r="AR1901" s="14"/>
      <c r="BD1901" s="14"/>
      <c r="BE1901" s="14"/>
      <c r="BF1901" s="14"/>
      <c r="BG1901" s="14"/>
      <c r="BH1901" s="14"/>
      <c r="BI1901" s="14"/>
    </row>
    <row r="1902" spans="1:62" x14ac:dyDescent="0.35">
      <c r="A1902" s="2" t="s">
        <v>59</v>
      </c>
      <c r="B1902" s="31">
        <v>33505</v>
      </c>
      <c r="C1902" s="60"/>
      <c r="D1902" s="60"/>
      <c r="E1902" s="11"/>
      <c r="S1902" s="14"/>
      <c r="T1902" s="14">
        <v>249.60000000000002</v>
      </c>
      <c r="U1902" s="14"/>
      <c r="V1902" s="14"/>
      <c r="W1902" s="14"/>
      <c r="X1902"/>
      <c r="AC1902" s="14"/>
      <c r="AG1902" s="14"/>
      <c r="AH1902" s="14"/>
      <c r="AI1902" s="14"/>
      <c r="AL1902">
        <v>3.4097023809999998</v>
      </c>
      <c r="AM1902" s="14"/>
      <c r="AN1902" s="14"/>
      <c r="AO1902" s="14">
        <v>149.5952380952381</v>
      </c>
      <c r="AP1902" s="14"/>
      <c r="AQ1902" s="14"/>
      <c r="AR1902" s="14">
        <v>228.2280701754386</v>
      </c>
      <c r="BA1902">
        <v>262.5</v>
      </c>
      <c r="BD1902" s="14"/>
      <c r="BE1902" s="14"/>
      <c r="BF1902" s="14"/>
      <c r="BG1902" s="14"/>
      <c r="BH1902" s="14"/>
      <c r="BI1902" s="14">
        <v>100.00476190476192</v>
      </c>
      <c r="BJ1902">
        <v>912.5</v>
      </c>
    </row>
    <row r="1903" spans="1:62" x14ac:dyDescent="0.35">
      <c r="A1903" s="2" t="s">
        <v>59</v>
      </c>
      <c r="B1903" s="31">
        <v>33512</v>
      </c>
      <c r="C1903" s="60"/>
      <c r="D1903" s="60"/>
      <c r="E1903" s="11"/>
      <c r="G1903">
        <v>400.57</v>
      </c>
      <c r="H1903">
        <v>0.1885</v>
      </c>
      <c r="I1903">
        <v>0.19805</v>
      </c>
      <c r="J1903">
        <v>0.1447</v>
      </c>
      <c r="K1903">
        <v>0.2944</v>
      </c>
      <c r="L1903">
        <v>0.2949</v>
      </c>
      <c r="M1903">
        <v>0.29265000000000002</v>
      </c>
      <c r="N1903">
        <v>0.28179999999999999</v>
      </c>
      <c r="O1903">
        <v>0.30785000000000001</v>
      </c>
      <c r="S1903" s="14"/>
      <c r="T1903" s="14"/>
      <c r="U1903" s="14"/>
      <c r="V1903" s="14"/>
      <c r="W1903" s="14"/>
      <c r="X1903"/>
      <c r="AC1903" s="14"/>
      <c r="AG1903" s="14"/>
      <c r="AH1903" s="14"/>
      <c r="AI1903" s="14"/>
      <c r="AM1903" s="14"/>
      <c r="AN1903" s="14"/>
      <c r="AO1903" s="14"/>
      <c r="AP1903" s="14"/>
      <c r="AQ1903" s="14"/>
      <c r="AR1903" s="14"/>
      <c r="BD1903" s="14"/>
      <c r="BE1903" s="14"/>
      <c r="BF1903" s="14"/>
      <c r="BG1903" s="14"/>
      <c r="BH1903" s="14"/>
      <c r="BI1903" s="14"/>
    </row>
    <row r="1904" spans="1:62" x14ac:dyDescent="0.35">
      <c r="A1904" s="2" t="s">
        <v>59</v>
      </c>
      <c r="B1904" s="31">
        <v>33519</v>
      </c>
      <c r="C1904" s="60"/>
      <c r="D1904" s="60"/>
      <c r="E1904" s="11"/>
      <c r="G1904">
        <v>386.56</v>
      </c>
      <c r="H1904">
        <v>0.17100000000000001</v>
      </c>
      <c r="I1904">
        <v>0.17055000000000001</v>
      </c>
      <c r="J1904">
        <v>0.12984999999999999</v>
      </c>
      <c r="K1904">
        <v>0.29165000000000002</v>
      </c>
      <c r="L1904">
        <v>0.29370000000000002</v>
      </c>
      <c r="M1904">
        <v>0.28684999999999999</v>
      </c>
      <c r="N1904">
        <v>0.28065000000000001</v>
      </c>
      <c r="O1904">
        <v>0.30854999999999999</v>
      </c>
      <c r="S1904" s="14"/>
      <c r="T1904" s="14"/>
      <c r="U1904" s="14"/>
      <c r="V1904" s="14"/>
      <c r="W1904" s="14"/>
      <c r="X1904"/>
      <c r="AC1904" s="14"/>
      <c r="AG1904" s="14"/>
      <c r="AH1904" s="14"/>
      <c r="AI1904" s="14"/>
      <c r="AM1904" s="14"/>
      <c r="AN1904" s="14"/>
      <c r="AO1904" s="14"/>
      <c r="AP1904" s="14"/>
      <c r="AQ1904" s="14"/>
      <c r="AR1904" s="14"/>
      <c r="BD1904" s="14"/>
      <c r="BE1904" s="14"/>
      <c r="BF1904" s="14"/>
      <c r="BG1904" s="14"/>
      <c r="BH1904" s="14"/>
      <c r="BI1904" s="14"/>
    </row>
    <row r="1905" spans="1:62" x14ac:dyDescent="0.35">
      <c r="A1905" s="2" t="s">
        <v>59</v>
      </c>
      <c r="B1905" s="31">
        <v>33521</v>
      </c>
      <c r="C1905" s="60"/>
      <c r="D1905" s="60"/>
      <c r="E1905" s="11"/>
      <c r="S1905" s="14"/>
      <c r="T1905" s="14">
        <v>467.07500000000005</v>
      </c>
      <c r="U1905" s="14"/>
      <c r="V1905" s="14"/>
      <c r="W1905" s="14"/>
      <c r="X1905"/>
      <c r="AC1905" s="14"/>
      <c r="AG1905" s="14"/>
      <c r="AH1905" s="14"/>
      <c r="AI1905" s="14"/>
      <c r="AL1905">
        <v>6.0289473559999998</v>
      </c>
      <c r="AM1905" s="14"/>
      <c r="AN1905" s="14"/>
      <c r="AO1905" s="14">
        <v>227.48808068459658</v>
      </c>
      <c r="AP1905" s="14"/>
      <c r="AQ1905" s="14"/>
      <c r="AR1905" s="14">
        <v>264.98423063255154</v>
      </c>
      <c r="BA1905">
        <v>250</v>
      </c>
      <c r="BD1905" s="14"/>
      <c r="BE1905" s="14"/>
      <c r="BF1905" s="14"/>
      <c r="BG1905" s="14"/>
      <c r="BH1905" s="14"/>
      <c r="BI1905" s="14">
        <v>239.58691931540343</v>
      </c>
      <c r="BJ1905">
        <v>800</v>
      </c>
    </row>
    <row r="1906" spans="1:62" x14ac:dyDescent="0.35">
      <c r="A1906" s="2" t="s">
        <v>59</v>
      </c>
      <c r="B1906" s="31">
        <v>33525</v>
      </c>
      <c r="C1906" s="60"/>
      <c r="D1906" s="60"/>
      <c r="E1906" s="11"/>
      <c r="G1906">
        <v>368.03999999999996</v>
      </c>
      <c r="H1906">
        <v>0.129</v>
      </c>
      <c r="I1906">
        <v>0.14065</v>
      </c>
      <c r="J1906">
        <v>0.11685</v>
      </c>
      <c r="K1906">
        <v>0.2858</v>
      </c>
      <c r="L1906">
        <v>0.28660000000000002</v>
      </c>
      <c r="M1906">
        <v>0.28789999999999999</v>
      </c>
      <c r="N1906">
        <v>0.28249999999999997</v>
      </c>
      <c r="O1906">
        <v>0.31090000000000001</v>
      </c>
      <c r="S1906" s="14"/>
      <c r="T1906" s="14"/>
      <c r="U1906" s="14"/>
      <c r="V1906" s="14"/>
      <c r="W1906" s="14"/>
      <c r="X1906"/>
      <c r="AC1906" s="14"/>
      <c r="AG1906" s="14"/>
      <c r="AH1906" s="14"/>
      <c r="AI1906" s="14"/>
      <c r="AM1906" s="14"/>
      <c r="AN1906" s="14"/>
      <c r="AO1906" s="14"/>
      <c r="AP1906" s="14"/>
      <c r="AQ1906" s="14"/>
      <c r="AR1906" s="14"/>
      <c r="BD1906" s="14"/>
      <c r="BE1906" s="14"/>
      <c r="BF1906" s="14"/>
      <c r="BG1906" s="14"/>
      <c r="BH1906" s="14"/>
      <c r="BI1906" s="14"/>
    </row>
    <row r="1907" spans="1:62" x14ac:dyDescent="0.35">
      <c r="A1907" s="2" t="s">
        <v>59</v>
      </c>
      <c r="B1907" s="31">
        <v>33532</v>
      </c>
      <c r="C1907" s="60"/>
      <c r="D1907" s="60"/>
      <c r="E1907" s="11"/>
      <c r="G1907">
        <v>346.76</v>
      </c>
      <c r="H1907">
        <v>0.10100000000000001</v>
      </c>
      <c r="I1907">
        <v>0.1201</v>
      </c>
      <c r="J1907">
        <v>9.7750000000000004E-2</v>
      </c>
      <c r="K1907">
        <v>0.26979999999999998</v>
      </c>
      <c r="L1907">
        <v>0.27910000000000001</v>
      </c>
      <c r="M1907">
        <v>0.28349999999999997</v>
      </c>
      <c r="N1907">
        <v>0.2767</v>
      </c>
      <c r="O1907">
        <v>0.30585000000000001</v>
      </c>
      <c r="S1907" s="14"/>
      <c r="T1907" s="14"/>
      <c r="U1907" s="14"/>
      <c r="V1907" s="14"/>
      <c r="W1907" s="14"/>
      <c r="X1907"/>
      <c r="AC1907" s="14"/>
      <c r="AG1907" s="14"/>
      <c r="AH1907" s="14"/>
      <c r="AI1907" s="14"/>
      <c r="AM1907" s="14"/>
      <c r="AN1907" s="14"/>
      <c r="AO1907" s="14"/>
      <c r="AP1907" s="14"/>
      <c r="AQ1907" s="14"/>
      <c r="AR1907" s="14"/>
      <c r="BD1907" s="14"/>
      <c r="BE1907" s="14"/>
      <c r="BF1907" s="14"/>
      <c r="BG1907" s="14"/>
      <c r="BH1907" s="14"/>
      <c r="BI1907" s="14"/>
    </row>
    <row r="1908" spans="1:62" x14ac:dyDescent="0.35">
      <c r="A1908" s="2" t="s">
        <v>59</v>
      </c>
      <c r="B1908" s="31">
        <v>33533</v>
      </c>
      <c r="C1908" s="60"/>
      <c r="D1908" s="60"/>
      <c r="E1908" s="11"/>
      <c r="S1908" s="14"/>
      <c r="T1908" s="14">
        <v>679.57499999999993</v>
      </c>
      <c r="U1908" s="14"/>
      <c r="V1908" s="14"/>
      <c r="W1908" s="14"/>
      <c r="X1908"/>
      <c r="AC1908" s="14"/>
      <c r="AG1908" s="14"/>
      <c r="AH1908" s="14"/>
      <c r="AI1908" s="14"/>
      <c r="AL1908">
        <v>6.7987147490000002</v>
      </c>
      <c r="AM1908" s="14"/>
      <c r="AN1908" s="14"/>
      <c r="AO1908" s="14">
        <v>275.62307872194469</v>
      </c>
      <c r="AP1908" s="14"/>
      <c r="AQ1908" s="14"/>
      <c r="AR1908" s="14">
        <v>246.64642026363401</v>
      </c>
      <c r="BA1908">
        <v>257.5</v>
      </c>
      <c r="BD1908" s="14"/>
      <c r="BE1908" s="14"/>
      <c r="BF1908" s="14"/>
      <c r="BG1908" s="14"/>
      <c r="BH1908" s="14"/>
      <c r="BI1908" s="14">
        <v>403.95192127805524</v>
      </c>
      <c r="BJ1908">
        <v>737.5</v>
      </c>
    </row>
    <row r="1909" spans="1:62" x14ac:dyDescent="0.35">
      <c r="A1909" s="2" t="s">
        <v>59</v>
      </c>
      <c r="B1909" s="31">
        <v>33540</v>
      </c>
      <c r="C1909" s="60"/>
      <c r="D1909" s="60"/>
      <c r="E1909" s="11"/>
      <c r="G1909">
        <v>330.07000000000005</v>
      </c>
      <c r="H1909">
        <v>7.3999999999999996E-2</v>
      </c>
      <c r="I1909">
        <v>0.1065</v>
      </c>
      <c r="J1909">
        <v>9.0950000000000003E-2</v>
      </c>
      <c r="K1909">
        <v>0.25180000000000002</v>
      </c>
      <c r="L1909">
        <v>0.26795000000000002</v>
      </c>
      <c r="M1909">
        <v>0.27400000000000002</v>
      </c>
      <c r="N1909">
        <v>0.27584999999999998</v>
      </c>
      <c r="O1909">
        <v>0.30930000000000002</v>
      </c>
      <c r="S1909" s="14"/>
      <c r="T1909" s="14"/>
      <c r="U1909" s="14"/>
      <c r="V1909" s="14"/>
      <c r="W1909" s="14"/>
      <c r="X1909"/>
      <c r="AC1909" s="14"/>
      <c r="AG1909" s="14"/>
      <c r="AH1909" s="14"/>
      <c r="AI1909" s="14"/>
      <c r="AM1909" s="14"/>
      <c r="AN1909" s="14"/>
      <c r="AO1909" s="14"/>
      <c r="AP1909" s="14"/>
      <c r="AQ1909" s="14"/>
      <c r="AR1909" s="14"/>
      <c r="BD1909" s="14"/>
      <c r="BE1909" s="14"/>
      <c r="BF1909" s="14"/>
      <c r="BG1909" s="14"/>
      <c r="BH1909" s="14"/>
      <c r="BI1909" s="14"/>
    </row>
    <row r="1910" spans="1:62" x14ac:dyDescent="0.35">
      <c r="A1910" s="2" t="s">
        <v>59</v>
      </c>
      <c r="B1910" s="31">
        <v>33546</v>
      </c>
      <c r="C1910" s="60"/>
      <c r="D1910" s="60"/>
      <c r="E1910" s="11"/>
      <c r="G1910">
        <v>318.96999999999997</v>
      </c>
      <c r="H1910">
        <v>7.2499999999999995E-2</v>
      </c>
      <c r="I1910">
        <v>0.10174999999999999</v>
      </c>
      <c r="J1910">
        <v>8.5349999999999995E-2</v>
      </c>
      <c r="K1910">
        <v>0.24099999999999999</v>
      </c>
      <c r="L1910">
        <v>0.25559999999999999</v>
      </c>
      <c r="M1910">
        <v>0.26619999999999999</v>
      </c>
      <c r="N1910">
        <v>0.26974999999999999</v>
      </c>
      <c r="O1910">
        <v>0.30270000000000002</v>
      </c>
      <c r="S1910" s="14"/>
      <c r="T1910" s="14"/>
      <c r="U1910" s="14"/>
      <c r="V1910" s="14"/>
      <c r="W1910" s="14"/>
      <c r="X1910"/>
      <c r="AC1910" s="14"/>
      <c r="AG1910" s="14"/>
      <c r="AH1910" s="14"/>
      <c r="AI1910" s="14"/>
      <c r="AM1910" s="14"/>
      <c r="AN1910" s="14"/>
      <c r="AO1910" s="14"/>
      <c r="AP1910" s="14"/>
      <c r="AQ1910" s="14"/>
      <c r="AR1910" s="14"/>
      <c r="BD1910" s="14"/>
      <c r="BE1910" s="14"/>
      <c r="BF1910" s="14"/>
      <c r="BG1910" s="14"/>
      <c r="BH1910" s="14"/>
      <c r="BI1910" s="14"/>
    </row>
    <row r="1911" spans="1:62" x14ac:dyDescent="0.35">
      <c r="A1911" s="2" t="s">
        <v>59</v>
      </c>
      <c r="B1911" s="31">
        <v>33547</v>
      </c>
      <c r="C1911" s="60"/>
      <c r="D1911" s="60"/>
      <c r="E1911" s="11"/>
      <c r="S1911" s="14">
        <v>14.141919999999999</v>
      </c>
      <c r="T1911" s="14">
        <v>887.9</v>
      </c>
      <c r="U1911" s="14"/>
      <c r="V1911" s="14"/>
      <c r="W1911" s="14"/>
      <c r="X1911"/>
      <c r="AC1911" s="14"/>
      <c r="AG1911" s="14"/>
      <c r="AH1911" s="14"/>
      <c r="AI1911" s="14">
        <v>6.0999999999999659</v>
      </c>
      <c r="AL1911">
        <v>5.1999119970000001</v>
      </c>
      <c r="AM1911" s="14"/>
      <c r="AN1911" s="14"/>
      <c r="AO1911" s="14">
        <v>254.66424859350684</v>
      </c>
      <c r="AP1911" s="14"/>
      <c r="AQ1911" s="14"/>
      <c r="AR1911" s="14">
        <v>206.16295562125123</v>
      </c>
      <c r="BA1911">
        <v>220</v>
      </c>
      <c r="BD1911" s="14"/>
      <c r="BE1911" s="14"/>
      <c r="BF1911" s="14"/>
      <c r="BG1911" s="14"/>
      <c r="BH1911" s="14"/>
      <c r="BI1911" s="14">
        <v>627.13575140649323</v>
      </c>
      <c r="BJ1911">
        <v>627.5</v>
      </c>
    </row>
    <row r="1912" spans="1:62" x14ac:dyDescent="0.35">
      <c r="A1912" s="2" t="s">
        <v>59</v>
      </c>
      <c r="B1912" s="31">
        <v>33553</v>
      </c>
      <c r="C1912" s="60"/>
      <c r="D1912" s="60"/>
      <c r="E1912" s="11"/>
      <c r="G1912">
        <v>314.55999999999995</v>
      </c>
      <c r="H1912">
        <v>8.5500000000000007E-2</v>
      </c>
      <c r="I1912">
        <v>9.9750000000000005E-2</v>
      </c>
      <c r="J1912">
        <v>8.3349999999999994E-2</v>
      </c>
      <c r="K1912">
        <v>0.2253</v>
      </c>
      <c r="L1912">
        <v>0.25109999999999999</v>
      </c>
      <c r="M1912">
        <v>0.25595000000000001</v>
      </c>
      <c r="N1912">
        <v>0.26729999999999998</v>
      </c>
      <c r="O1912">
        <v>0.30454999999999999</v>
      </c>
      <c r="S1912" s="14"/>
      <c r="T1912" s="14"/>
      <c r="U1912" s="14"/>
      <c r="V1912" s="14"/>
      <c r="W1912" s="14"/>
      <c r="X1912"/>
      <c r="AC1912" s="14"/>
      <c r="AG1912" s="14"/>
      <c r="AH1912" s="14"/>
      <c r="AI1912" s="14"/>
      <c r="AM1912" s="14"/>
      <c r="AN1912" s="14"/>
      <c r="AO1912" s="14"/>
      <c r="AP1912" s="14"/>
      <c r="AQ1912" s="14"/>
      <c r="AR1912" s="14"/>
      <c r="BD1912" s="14"/>
      <c r="BE1912" s="14"/>
      <c r="BF1912" s="14"/>
      <c r="BG1912" s="14"/>
      <c r="BH1912" s="14"/>
      <c r="BI1912" s="14"/>
    </row>
    <row r="1913" spans="1:62" x14ac:dyDescent="0.35">
      <c r="A1913" s="2" t="s">
        <v>59</v>
      </c>
      <c r="B1913" s="31">
        <v>33560</v>
      </c>
      <c r="C1913" s="60"/>
      <c r="D1913" s="60"/>
      <c r="E1913" s="11"/>
      <c r="G1913">
        <v>303.91999999999996</v>
      </c>
      <c r="H1913">
        <v>7.7499999999999999E-2</v>
      </c>
      <c r="I1913">
        <v>9.715E-2</v>
      </c>
      <c r="J1913">
        <v>7.8299999999999995E-2</v>
      </c>
      <c r="K1913">
        <v>0.21525</v>
      </c>
      <c r="L1913">
        <v>0.2407</v>
      </c>
      <c r="M1913">
        <v>0.25019999999999998</v>
      </c>
      <c r="N1913">
        <v>0.26500000000000001</v>
      </c>
      <c r="O1913">
        <v>0.29549999999999998</v>
      </c>
      <c r="S1913" s="14"/>
      <c r="T1913" s="14"/>
      <c r="U1913" s="14"/>
      <c r="V1913" s="14"/>
      <c r="W1913" s="14"/>
      <c r="X1913"/>
      <c r="AC1913" s="14"/>
      <c r="AG1913" s="14"/>
      <c r="AH1913" s="14"/>
      <c r="AI1913" s="14"/>
      <c r="AM1913" s="14"/>
      <c r="AN1913" s="14"/>
      <c r="AO1913" s="14"/>
      <c r="AP1913" s="14"/>
      <c r="AQ1913" s="14"/>
      <c r="AR1913" s="14"/>
      <c r="BD1913" s="14"/>
      <c r="BE1913" s="14"/>
      <c r="BF1913" s="14"/>
      <c r="BG1913" s="14"/>
      <c r="BH1913" s="14"/>
      <c r="BI1913" s="14"/>
    </row>
    <row r="1914" spans="1:62" x14ac:dyDescent="0.35">
      <c r="A1914" s="2" t="s">
        <v>59</v>
      </c>
      <c r="B1914" s="31">
        <v>33561</v>
      </c>
      <c r="C1914" s="60"/>
      <c r="D1914" s="60"/>
      <c r="E1914" s="11"/>
      <c r="S1914" s="14">
        <v>12.982199108506142</v>
      </c>
      <c r="T1914" s="14">
        <v>1151.825</v>
      </c>
      <c r="U1914" s="14">
        <v>184.32499999999999</v>
      </c>
      <c r="V1914" s="14">
        <v>1.6650000000000002E-2</v>
      </c>
      <c r="W1914" s="14">
        <v>3.0701199999999997</v>
      </c>
      <c r="X1914"/>
      <c r="AC1914" s="14">
        <v>0</v>
      </c>
      <c r="AG1914" s="14">
        <v>0.92999999999999994</v>
      </c>
      <c r="AH1914" s="14">
        <v>9.7219999999999834E-2</v>
      </c>
      <c r="AI1914" s="14">
        <v>10.524999999999977</v>
      </c>
      <c r="AL1914">
        <v>3.9909390220000001</v>
      </c>
      <c r="AM1914" s="14">
        <v>2.7999999999999997E-2</v>
      </c>
      <c r="AN1914" s="14">
        <v>5.3648383259325048</v>
      </c>
      <c r="AO1914" s="14">
        <v>192.12982428317684</v>
      </c>
      <c r="AP1914" s="14"/>
      <c r="AQ1914" s="14"/>
      <c r="AR1914" s="14">
        <v>207.28840125391849</v>
      </c>
      <c r="BA1914">
        <v>265</v>
      </c>
      <c r="BB1914">
        <v>3.06901125</v>
      </c>
      <c r="BD1914" s="14">
        <v>207.26055227084228</v>
      </c>
      <c r="BE1914" s="14"/>
      <c r="BF1914" s="14">
        <v>5.9499999999999996E-3</v>
      </c>
      <c r="BG1914" s="14">
        <v>4.5613146790154779</v>
      </c>
      <c r="BH1914" s="14"/>
      <c r="BI1914" s="14">
        <v>764.84517571682318</v>
      </c>
      <c r="BJ1914">
        <v>570</v>
      </c>
    </row>
    <row r="1915" spans="1:62" x14ac:dyDescent="0.35">
      <c r="A1915" s="2" t="s">
        <v>59</v>
      </c>
      <c r="B1915" s="31">
        <v>33568</v>
      </c>
      <c r="C1915" s="60"/>
      <c r="D1915" s="60"/>
      <c r="E1915" s="11"/>
      <c r="S1915" s="14">
        <v>17.202953095796303</v>
      </c>
      <c r="T1915" s="14">
        <v>1281.5999999999999</v>
      </c>
      <c r="U1915" s="14">
        <v>204.97500000000002</v>
      </c>
      <c r="V1915" s="14">
        <v>1.6650000000000002E-2</v>
      </c>
      <c r="W1915" s="14">
        <v>3.4026475</v>
      </c>
      <c r="X1915"/>
      <c r="AC1915" s="14">
        <v>2.3697238645788588</v>
      </c>
      <c r="AG1915" s="14">
        <v>1.0149999999999999</v>
      </c>
      <c r="AH1915" s="14">
        <v>0.12902499999999995</v>
      </c>
      <c r="AI1915" s="14">
        <v>12.875</v>
      </c>
      <c r="AL1915">
        <v>3.6680000000000001</v>
      </c>
      <c r="AM1915" s="14">
        <v>2.8750000000000001E-2</v>
      </c>
      <c r="AN1915" s="14">
        <v>5.7846049756993834</v>
      </c>
      <c r="AO1915" s="14">
        <v>202.20798956851587</v>
      </c>
      <c r="AP1915" s="14"/>
      <c r="AQ1915" s="14"/>
      <c r="AR1915" s="14">
        <v>179.84895944372468</v>
      </c>
      <c r="BA1915">
        <v>307.5</v>
      </c>
      <c r="BB1915">
        <v>3.4128337499999999</v>
      </c>
      <c r="BD1915" s="14">
        <v>207.26055227084228</v>
      </c>
      <c r="BE1915" s="14"/>
      <c r="BF1915" s="14">
        <v>9.9500000000000005E-3</v>
      </c>
      <c r="BG1915" s="14">
        <v>8.4337917383831194</v>
      </c>
      <c r="BH1915" s="14"/>
      <c r="BI1915" s="14">
        <v>861.54201043148407</v>
      </c>
      <c r="BJ1915">
        <v>605</v>
      </c>
    </row>
    <row r="1916" spans="1:62" x14ac:dyDescent="0.35">
      <c r="A1916" s="2" t="s">
        <v>59</v>
      </c>
      <c r="B1916" s="31">
        <v>33574</v>
      </c>
      <c r="C1916" s="60"/>
      <c r="D1916" s="60"/>
      <c r="E1916" s="11"/>
      <c r="G1916">
        <v>287.52</v>
      </c>
      <c r="H1916">
        <v>8.3500000000000005E-2</v>
      </c>
      <c r="I1916">
        <v>8.7749999999999995E-2</v>
      </c>
      <c r="J1916">
        <v>7.2300000000000003E-2</v>
      </c>
      <c r="K1916">
        <v>0.19209999999999999</v>
      </c>
      <c r="L1916">
        <v>0.22550000000000001</v>
      </c>
      <c r="M1916">
        <v>0.23315</v>
      </c>
      <c r="N1916">
        <v>0.25530000000000003</v>
      </c>
      <c r="O1916">
        <v>0.28799999999999998</v>
      </c>
      <c r="S1916" s="14">
        <v>17.727288484072368</v>
      </c>
      <c r="T1916" s="14">
        <v>1377.5499999999997</v>
      </c>
      <c r="U1916" s="14">
        <v>252.05</v>
      </c>
      <c r="V1916" s="14">
        <v>1.8700000000000001E-2</v>
      </c>
      <c r="W1916" s="14">
        <v>4.7063850000000009</v>
      </c>
      <c r="X1916"/>
      <c r="AC1916" s="14">
        <v>44.789447729157729</v>
      </c>
      <c r="AG1916" s="14">
        <v>1.04</v>
      </c>
      <c r="AH1916" s="14">
        <v>0.16910999999999971</v>
      </c>
      <c r="AI1916" s="14">
        <v>15.774999999999977</v>
      </c>
      <c r="AL1916">
        <v>2.9</v>
      </c>
      <c r="AM1916" s="14">
        <v>3.125E-2</v>
      </c>
      <c r="AN1916" s="14">
        <v>4.6078482120787738</v>
      </c>
      <c r="AO1916" s="14">
        <v>147.26542297311727</v>
      </c>
      <c r="AP1916" s="14"/>
      <c r="AQ1916" s="14"/>
      <c r="AR1916" s="14">
        <v>194.76067746686306</v>
      </c>
      <c r="BA1916">
        <v>267.5</v>
      </c>
      <c r="BB1916">
        <v>4.7133349999999998</v>
      </c>
      <c r="BD1916" s="14">
        <v>207.26055227084228</v>
      </c>
      <c r="BE1916" s="14"/>
      <c r="BF1916" s="14">
        <v>8.9499999999999996E-3</v>
      </c>
      <c r="BG1916" s="14">
        <v>8.5461431502480512</v>
      </c>
      <c r="BH1916" s="14"/>
      <c r="BI1916" s="14">
        <v>962.4595770268827</v>
      </c>
      <c r="BJ1916">
        <v>527.5</v>
      </c>
    </row>
    <row r="1917" spans="1:62" x14ac:dyDescent="0.35">
      <c r="A1917" s="2" t="s">
        <v>59</v>
      </c>
      <c r="B1917" s="31">
        <v>33581</v>
      </c>
      <c r="C1917" s="60"/>
      <c r="D1917" s="60"/>
      <c r="E1917" s="11"/>
      <c r="G1917">
        <v>276.20999999999998</v>
      </c>
      <c r="H1917">
        <v>6.9500000000000006E-2</v>
      </c>
      <c r="I1917">
        <v>8.7050000000000002E-2</v>
      </c>
      <c r="J1917">
        <v>7.0949999999999999E-2</v>
      </c>
      <c r="K1917">
        <v>0.1845</v>
      </c>
      <c r="L1917">
        <v>0.21895000000000001</v>
      </c>
      <c r="M1917">
        <v>0.21854999999999999</v>
      </c>
      <c r="N1917">
        <v>0.24335000000000001</v>
      </c>
      <c r="O1917">
        <v>0.28820000000000001</v>
      </c>
      <c r="S1917" s="14">
        <v>16.857785552587746</v>
      </c>
      <c r="T1917" s="14">
        <v>1525.7750000000001</v>
      </c>
      <c r="U1917" s="14">
        <v>353</v>
      </c>
      <c r="V1917" s="14">
        <v>1.7399999999999999E-2</v>
      </c>
      <c r="W1917" s="14">
        <v>6.1999999999999993</v>
      </c>
      <c r="X1917"/>
      <c r="AC1917" s="14">
        <v>145.73944772915772</v>
      </c>
      <c r="AG1917" s="14">
        <v>0.9</v>
      </c>
      <c r="AH1917" s="14">
        <v>0.16065000000000002</v>
      </c>
      <c r="AI1917" s="14">
        <v>18</v>
      </c>
      <c r="AL1917">
        <v>2.0270000000000001</v>
      </c>
      <c r="AM1917" s="14">
        <v>2.6349999999999998E-2</v>
      </c>
      <c r="AN1917" s="14">
        <v>3.596699085141319</v>
      </c>
      <c r="AO1917" s="14">
        <v>136.50810219829521</v>
      </c>
      <c r="AP1917" s="14"/>
      <c r="AQ1917" s="14"/>
      <c r="AR1917" s="14">
        <v>148.60393229958447</v>
      </c>
      <c r="BA1917">
        <v>342.5</v>
      </c>
      <c r="BB1917">
        <v>6.1421999999999999</v>
      </c>
      <c r="BD1917" s="14">
        <v>207.26055227084228</v>
      </c>
      <c r="BE1917" s="14"/>
      <c r="BF1917" s="14">
        <v>6.8000000000000005E-3</v>
      </c>
      <c r="BG1917" s="14">
        <v>6.9242149050515929</v>
      </c>
      <c r="BH1917" s="14"/>
      <c r="BI1917" s="14">
        <v>1018.2668978017048</v>
      </c>
      <c r="BJ1917">
        <v>550</v>
      </c>
    </row>
    <row r="1918" spans="1:62" x14ac:dyDescent="0.35">
      <c r="A1918" s="2" t="s">
        <v>59</v>
      </c>
      <c r="B1918" s="31">
        <v>33585</v>
      </c>
      <c r="C1918" s="60"/>
      <c r="D1918" s="60"/>
      <c r="E1918" s="11"/>
      <c r="S1918" s="14">
        <v>15.603155116563951</v>
      </c>
      <c r="T1918" s="14">
        <v>1350.4749999999999</v>
      </c>
      <c r="U1918" s="14">
        <v>341</v>
      </c>
      <c r="V1918" s="14">
        <v>2.035E-2</v>
      </c>
      <c r="W1918" s="14">
        <v>7.04</v>
      </c>
      <c r="X1918"/>
      <c r="AC1918" s="14">
        <v>133.73944772915772</v>
      </c>
      <c r="AG1918" s="14">
        <v>0.9850000000000001</v>
      </c>
      <c r="AH1918" s="14">
        <v>0.18977500000000047</v>
      </c>
      <c r="AI1918" s="14">
        <v>19.575000000000045</v>
      </c>
      <c r="AL1918">
        <v>2.0489999999999999</v>
      </c>
      <c r="AM1918" s="14">
        <v>2.7050000000000001E-2</v>
      </c>
      <c r="AN1918" s="14">
        <v>3.1285876285857968</v>
      </c>
      <c r="AO1918" s="14">
        <v>116.03980891964372</v>
      </c>
      <c r="AP1918" s="14"/>
      <c r="AQ1918" s="14"/>
      <c r="AR1918" s="14">
        <v>178.46197752019668</v>
      </c>
      <c r="BA1918">
        <v>210</v>
      </c>
      <c r="BB1918">
        <v>6.9393500000000001</v>
      </c>
      <c r="BD1918" s="14">
        <v>207.26055227084228</v>
      </c>
      <c r="BE1918" s="14"/>
      <c r="BF1918" s="14">
        <v>5.7000000000000002E-3</v>
      </c>
      <c r="BG1918" s="14">
        <v>5.039904628118741</v>
      </c>
      <c r="BH1918" s="14"/>
      <c r="BI1918" s="14">
        <v>873.86019108035623</v>
      </c>
      <c r="BJ1918">
        <v>452.5</v>
      </c>
    </row>
    <row r="1919" spans="1:62" x14ac:dyDescent="0.35">
      <c r="A1919" s="2" t="s">
        <v>59</v>
      </c>
      <c r="B1919" s="31">
        <v>33588</v>
      </c>
      <c r="C1919" s="60"/>
      <c r="D1919" s="60"/>
      <c r="E1919" s="11"/>
      <c r="G1919">
        <v>320.78999999999996</v>
      </c>
      <c r="H1919">
        <v>0.21149999999999999</v>
      </c>
      <c r="I1919">
        <v>0.15310000000000001</v>
      </c>
      <c r="J1919">
        <v>8.2049999999999998E-2</v>
      </c>
      <c r="K1919">
        <v>0.18925</v>
      </c>
      <c r="L1919">
        <v>0.21834999999999999</v>
      </c>
      <c r="M1919">
        <v>0.21990000000000001</v>
      </c>
      <c r="N1919">
        <v>0.24404999999999999</v>
      </c>
      <c r="O1919">
        <v>0.28575</v>
      </c>
      <c r="S1919" s="14"/>
      <c r="T1919" s="14"/>
      <c r="U1919" s="14"/>
      <c r="V1919" s="14"/>
      <c r="W1919" s="14"/>
      <c r="X1919"/>
      <c r="AC1919" s="14"/>
      <c r="AG1919" s="14"/>
      <c r="AH1919" s="14"/>
      <c r="AI1919" s="14"/>
      <c r="AM1919" s="14"/>
      <c r="AN1919" s="14"/>
      <c r="AO1919" s="14"/>
      <c r="AP1919" s="14"/>
      <c r="AQ1919" s="14"/>
      <c r="AR1919" s="14"/>
      <c r="BD1919" s="14"/>
      <c r="BE1919" s="14"/>
      <c r="BF1919" s="14"/>
      <c r="BG1919" s="14"/>
      <c r="BH1919" s="14"/>
      <c r="BI1919" s="14"/>
    </row>
    <row r="1920" spans="1:62" x14ac:dyDescent="0.35">
      <c r="A1920" s="2" t="s">
        <v>59</v>
      </c>
      <c r="B1920" s="31">
        <v>33590</v>
      </c>
      <c r="C1920" s="60"/>
      <c r="D1920" s="60"/>
      <c r="E1920" s="11"/>
      <c r="S1920" s="14">
        <v>17.131733208200892</v>
      </c>
      <c r="T1920" s="14">
        <v>1502.85</v>
      </c>
      <c r="U1920" s="14">
        <v>463.25</v>
      </c>
      <c r="V1920" s="14">
        <v>1.8700000000000001E-2</v>
      </c>
      <c r="W1920" s="14">
        <v>8.5634750000000004</v>
      </c>
      <c r="X1920"/>
      <c r="AC1920" s="14">
        <v>255.98944772915775</v>
      </c>
      <c r="AG1920" s="14">
        <v>1.0550000000000002</v>
      </c>
      <c r="AH1920" s="14">
        <v>0.21109499999999976</v>
      </c>
      <c r="AI1920" s="14">
        <v>20.024999999999977</v>
      </c>
      <c r="AL1920">
        <v>1.306</v>
      </c>
      <c r="AM1920" s="14">
        <v>2.3949999999999999E-2</v>
      </c>
      <c r="AN1920" s="14">
        <v>1.9466337467629822</v>
      </c>
      <c r="AO1920" s="14">
        <v>81.263132070328481</v>
      </c>
      <c r="AP1920" s="14"/>
      <c r="AQ1920" s="14"/>
      <c r="AR1920" s="14">
        <v>160.33854166666669</v>
      </c>
      <c r="BB1920">
        <v>8.6627749999999999</v>
      </c>
      <c r="BD1920" s="14">
        <v>207.26055227084228</v>
      </c>
      <c r="BE1920" s="14"/>
      <c r="BF1920" s="14">
        <v>6.3E-3</v>
      </c>
      <c r="BG1920" s="14">
        <v>5.8549865394575438</v>
      </c>
      <c r="BH1920" s="14"/>
      <c r="BI1920" s="14">
        <v>938.31186792967151</v>
      </c>
      <c r="BJ1920">
        <v>540</v>
      </c>
    </row>
    <row r="1921" spans="1:62" x14ac:dyDescent="0.35">
      <c r="A1921" s="2" t="s">
        <v>59</v>
      </c>
      <c r="B1921" s="31">
        <v>33595</v>
      </c>
      <c r="C1921" s="60"/>
      <c r="D1921" s="60"/>
      <c r="E1921" s="11"/>
      <c r="G1921">
        <v>336.52</v>
      </c>
      <c r="H1921">
        <v>0.216</v>
      </c>
      <c r="I1921">
        <v>0.20044999999999999</v>
      </c>
      <c r="J1921">
        <v>0.11125</v>
      </c>
      <c r="K1921">
        <v>0.19455</v>
      </c>
      <c r="L1921">
        <v>0.21879999999999999</v>
      </c>
      <c r="M1921">
        <v>0.21495</v>
      </c>
      <c r="N1921">
        <v>0.24224999999999999</v>
      </c>
      <c r="O1921">
        <v>0.28434999999999999</v>
      </c>
      <c r="S1921" s="14">
        <v>15.996360591751884</v>
      </c>
      <c r="T1921" s="14">
        <v>1362.0250000000001</v>
      </c>
      <c r="U1921" s="14">
        <v>459.75</v>
      </c>
      <c r="V1921" s="14">
        <v>1.9699999999999999E-2</v>
      </c>
      <c r="W1921" s="14">
        <v>9.0570750000000011</v>
      </c>
      <c r="X1921"/>
      <c r="AC1921" s="14">
        <v>252.48944772915775</v>
      </c>
      <c r="AG1921" s="14">
        <v>1.0900000000000001</v>
      </c>
      <c r="AH1921" s="14">
        <v>0.22840499999999953</v>
      </c>
      <c r="AI1921" s="14">
        <v>20.924999999999955</v>
      </c>
      <c r="AL1921">
        <v>0.73599999999999999</v>
      </c>
      <c r="AM1921" s="14">
        <v>2.29E-2</v>
      </c>
      <c r="AN1921" s="14">
        <v>1.0363012775048217</v>
      </c>
      <c r="AO1921" s="14">
        <v>45.350690876071681</v>
      </c>
      <c r="AP1921" s="14"/>
      <c r="AQ1921" s="14"/>
      <c r="AR1921" s="14">
        <v>162.5</v>
      </c>
      <c r="BB1921">
        <v>9.0570749999999993</v>
      </c>
      <c r="BD1921" s="14">
        <v>207.26055227084228</v>
      </c>
      <c r="BE1921" s="14"/>
      <c r="BF1921" s="14">
        <v>5.9499999999999996E-3</v>
      </c>
      <c r="BG1921" s="14">
        <v>4.9981131275604298</v>
      </c>
      <c r="BH1921" s="14"/>
      <c r="BI1921" s="14">
        <v>835.99930912392824</v>
      </c>
      <c r="BJ1921">
        <v>457.5</v>
      </c>
    </row>
    <row r="1922" spans="1:62" x14ac:dyDescent="0.35">
      <c r="A1922" s="2" t="s">
        <v>59</v>
      </c>
      <c r="B1922" s="31">
        <v>33602</v>
      </c>
      <c r="C1922" s="60"/>
      <c r="D1922" s="60"/>
      <c r="E1922" s="11"/>
      <c r="G1922">
        <v>367.75</v>
      </c>
      <c r="H1922">
        <v>0.246</v>
      </c>
      <c r="I1922">
        <v>0.24475</v>
      </c>
      <c r="J1922">
        <v>0.17415</v>
      </c>
      <c r="K1922">
        <v>0.217</v>
      </c>
      <c r="L1922">
        <v>0.22405</v>
      </c>
      <c r="M1922">
        <v>0.21584999999999999</v>
      </c>
      <c r="N1922">
        <v>0.23855000000000001</v>
      </c>
      <c r="O1922">
        <v>0.27839999999999998</v>
      </c>
      <c r="S1922" s="14">
        <v>14.301362970614507</v>
      </c>
      <c r="T1922" s="14">
        <v>1835.2750000000001</v>
      </c>
      <c r="U1922" s="14">
        <v>811.25</v>
      </c>
      <c r="V1922" s="14">
        <v>1.83E-2</v>
      </c>
      <c r="W1922" s="14">
        <v>7.6219500000000009</v>
      </c>
      <c r="X1922"/>
      <c r="AC1922" s="14">
        <v>603.98944772915775</v>
      </c>
      <c r="AG1922" s="14">
        <v>0.81499999999999995</v>
      </c>
      <c r="AH1922" s="14">
        <v>0.24865250000000008</v>
      </c>
      <c r="AI1922" s="14">
        <v>31.25</v>
      </c>
      <c r="AL1922">
        <v>0.26200000000000001</v>
      </c>
      <c r="AM1922" s="14">
        <v>2.76E-2</v>
      </c>
      <c r="AN1922" s="14">
        <v>0.35185642105263154</v>
      </c>
      <c r="AO1922" s="14">
        <v>12.74842105263158</v>
      </c>
      <c r="AP1922" s="14"/>
      <c r="AQ1922" s="14"/>
      <c r="AR1922" s="14"/>
      <c r="BB1922">
        <v>7.4229374999999997</v>
      </c>
      <c r="BD1922" s="14">
        <v>207.26055227084228</v>
      </c>
      <c r="BE1922" s="14"/>
      <c r="BF1922" s="14">
        <v>5.4499999999999991E-3</v>
      </c>
      <c r="BG1922" s="14">
        <v>5.3353686578947368</v>
      </c>
      <c r="BH1922" s="14"/>
      <c r="BI1922" s="14">
        <v>980.02657894736842</v>
      </c>
      <c r="BJ1922">
        <v>580</v>
      </c>
    </row>
    <row r="1923" spans="1:62" x14ac:dyDescent="0.35">
      <c r="A1923" s="2" t="s">
        <v>59</v>
      </c>
      <c r="B1923" s="31">
        <v>33609</v>
      </c>
      <c r="C1923" s="60"/>
      <c r="D1923" s="60"/>
      <c r="E1923" s="11"/>
      <c r="G1923">
        <v>404.92</v>
      </c>
      <c r="H1923">
        <v>0.26500000000000001</v>
      </c>
      <c r="I1923">
        <v>0.26910000000000001</v>
      </c>
      <c r="J1923">
        <v>0.23485</v>
      </c>
      <c r="K1923">
        <v>0.27145000000000002</v>
      </c>
      <c r="L1923">
        <v>0.2397</v>
      </c>
      <c r="M1923">
        <v>0.223</v>
      </c>
      <c r="N1923">
        <v>0.23935000000000001</v>
      </c>
      <c r="O1923">
        <v>0.28215000000000001</v>
      </c>
      <c r="S1923" s="14"/>
      <c r="T1923" s="14">
        <v>1669.8</v>
      </c>
      <c r="U1923" s="14">
        <v>742</v>
      </c>
      <c r="V1923" s="14">
        <v>2.3200000000000002E-2</v>
      </c>
      <c r="W1923" s="14">
        <v>17.008800000000001</v>
      </c>
      <c r="X1923"/>
      <c r="AC1923" s="14">
        <v>534.73944772915775</v>
      </c>
      <c r="AG1923" s="14">
        <v>1.39</v>
      </c>
      <c r="AH1923" s="14">
        <v>9.8342500000000624E-2</v>
      </c>
      <c r="AI1923" s="14">
        <v>7.0750000000000455</v>
      </c>
      <c r="AM1923" s="14">
        <v>2.6699999999999998E-2</v>
      </c>
      <c r="AN1923" s="14"/>
      <c r="AO1923" s="14"/>
      <c r="AP1923" s="14"/>
      <c r="AQ1923" s="14"/>
      <c r="AR1923" s="14">
        <v>106.76691729323308</v>
      </c>
      <c r="BB1923">
        <v>17.214400000000001</v>
      </c>
      <c r="BD1923" s="14">
        <v>207.26055227084228</v>
      </c>
      <c r="BE1923" s="14"/>
      <c r="BF1923" s="14">
        <v>4.6999999999999993E-3</v>
      </c>
      <c r="BG1923" s="14"/>
      <c r="BH1923" s="14"/>
      <c r="BI1923" s="14"/>
      <c r="BJ1923">
        <v>495</v>
      </c>
    </row>
    <row r="1924" spans="1:62" x14ac:dyDescent="0.35">
      <c r="A1924" s="2" t="s">
        <v>59</v>
      </c>
      <c r="B1924" s="31">
        <v>33613</v>
      </c>
      <c r="C1924" s="60"/>
      <c r="D1924" s="60"/>
      <c r="E1924" s="11"/>
      <c r="S1924" s="14"/>
      <c r="T1924" s="14"/>
      <c r="U1924" s="14"/>
      <c r="V1924" s="14"/>
      <c r="W1924" s="14"/>
      <c r="X1924"/>
      <c r="AC1924" s="14">
        <v>0</v>
      </c>
      <c r="AG1924" s="14"/>
      <c r="AH1924" s="14"/>
      <c r="AI1924" s="14"/>
      <c r="AM1924" s="14">
        <v>0</v>
      </c>
      <c r="AN1924" s="14"/>
      <c r="AO1924" s="14"/>
      <c r="AP1924" s="14"/>
      <c r="AQ1924" s="14"/>
      <c r="AR1924" s="14"/>
      <c r="BD1924" s="14">
        <v>207.26055227084228</v>
      </c>
      <c r="BE1924" s="14"/>
      <c r="BF1924" s="14">
        <v>0</v>
      </c>
      <c r="BG1924" s="14"/>
      <c r="BH1924" s="14"/>
      <c r="BI1924" s="14"/>
    </row>
    <row r="1925" spans="1:62" x14ac:dyDescent="0.35">
      <c r="A1925" s="2" t="s">
        <v>59</v>
      </c>
      <c r="B1925" s="31">
        <v>33616</v>
      </c>
      <c r="C1925" s="60"/>
      <c r="D1925" s="60"/>
      <c r="E1925" s="11"/>
      <c r="G1925">
        <v>387.45</v>
      </c>
      <c r="H1925">
        <v>0.23250000000000001</v>
      </c>
      <c r="I1925">
        <v>0.246</v>
      </c>
      <c r="J1925">
        <v>0.19070000000000001</v>
      </c>
      <c r="K1925">
        <v>0.27565000000000001</v>
      </c>
      <c r="L1925">
        <v>0.24904999999999999</v>
      </c>
      <c r="M1925">
        <v>0.22735</v>
      </c>
      <c r="N1925">
        <v>0.23760000000000001</v>
      </c>
      <c r="O1925">
        <v>0.27839999999999998</v>
      </c>
      <c r="S1925" s="14"/>
      <c r="T1925" s="14"/>
      <c r="U1925" s="14"/>
      <c r="V1925" s="14"/>
      <c r="W1925" s="14"/>
      <c r="X1925"/>
      <c r="AC1925" s="14"/>
      <c r="AG1925" s="14"/>
      <c r="AH1925" s="14"/>
      <c r="AI1925" s="14"/>
      <c r="AM1925" s="14"/>
      <c r="AN1925" s="14"/>
      <c r="AO1925" s="14"/>
      <c r="AP1925" s="14"/>
      <c r="AQ1925" s="14"/>
      <c r="AR1925" s="14"/>
      <c r="BD1925" s="14"/>
      <c r="BE1925" s="14"/>
      <c r="BF1925" s="14"/>
      <c r="BG1925" s="14"/>
      <c r="BH1925" s="14"/>
      <c r="BI1925" s="14"/>
    </row>
    <row r="1926" spans="1:62" x14ac:dyDescent="0.35">
      <c r="A1926" s="2" t="s">
        <v>59</v>
      </c>
      <c r="B1926" s="31">
        <v>33618</v>
      </c>
      <c r="C1926" s="60"/>
      <c r="D1926" s="60"/>
      <c r="E1926" s="11"/>
      <c r="S1926" s="14"/>
      <c r="T1926" s="14"/>
      <c r="U1926" s="14"/>
      <c r="V1926" s="14"/>
      <c r="W1926" s="14"/>
      <c r="X1926"/>
      <c r="AC1926" s="14">
        <v>0</v>
      </c>
      <c r="AG1926" s="14"/>
      <c r="AH1926" s="14"/>
      <c r="AI1926" s="14"/>
      <c r="AM1926" s="14"/>
      <c r="AN1926" s="14"/>
      <c r="AO1926" s="14"/>
      <c r="AP1926" s="14"/>
      <c r="AQ1926" s="14"/>
      <c r="AR1926" s="14"/>
      <c r="BD1926" s="14">
        <v>207.26055227084228</v>
      </c>
      <c r="BE1926" s="14"/>
      <c r="BF1926" s="14"/>
      <c r="BG1926" s="14"/>
      <c r="BH1926" s="14"/>
      <c r="BI1926" s="14"/>
    </row>
    <row r="1927" spans="1:62" x14ac:dyDescent="0.35">
      <c r="A1927" s="2" t="s">
        <v>59</v>
      </c>
      <c r="B1927" s="31">
        <v>33623</v>
      </c>
      <c r="C1927" s="60"/>
      <c r="D1927" s="60"/>
      <c r="E1927" s="11" t="s">
        <v>747</v>
      </c>
      <c r="G1927">
        <v>384.02</v>
      </c>
      <c r="H1927">
        <v>0.2535</v>
      </c>
      <c r="I1927">
        <v>0.2324</v>
      </c>
      <c r="J1927">
        <v>0.17230000000000001</v>
      </c>
      <c r="K1927">
        <v>0.26865</v>
      </c>
      <c r="L1927">
        <v>0.25124999999999997</v>
      </c>
      <c r="M1927">
        <v>0.2288</v>
      </c>
      <c r="N1927">
        <v>0.23619999999999999</v>
      </c>
      <c r="O1927">
        <v>0.27700000000000002</v>
      </c>
      <c r="S1927" s="14"/>
      <c r="T1927" s="29">
        <v>1243.8978697201424</v>
      </c>
      <c r="U1927" s="14"/>
      <c r="V1927" s="14"/>
      <c r="W1927" s="14"/>
      <c r="X1927"/>
      <c r="Y1927">
        <v>3.4193895000000002E-2</v>
      </c>
      <c r="AA1927">
        <v>12136.671161177897</v>
      </c>
      <c r="AC1927">
        <v>415.0000593348451</v>
      </c>
      <c r="AG1927" s="14"/>
      <c r="AH1927" s="14"/>
      <c r="AI1927" s="14"/>
      <c r="AM1927" s="14"/>
      <c r="AN1927" s="14"/>
      <c r="AO1927" s="14"/>
      <c r="AP1927" s="14"/>
      <c r="AQ1927" s="14"/>
      <c r="AR1927" s="14"/>
      <c r="AS1927" t="s">
        <v>831</v>
      </c>
      <c r="BD1927" s="14"/>
      <c r="BE1927" s="14"/>
      <c r="BF1927" s="14"/>
      <c r="BG1927" s="14"/>
      <c r="BH1927" s="14"/>
      <c r="BI1927" s="14"/>
    </row>
    <row r="1928" spans="1:62" x14ac:dyDescent="0.35">
      <c r="A1928" s="2" t="s">
        <v>60</v>
      </c>
      <c r="B1928" s="31">
        <v>33483</v>
      </c>
      <c r="C1928" s="60"/>
      <c r="D1928" s="60"/>
      <c r="E1928" s="11"/>
      <c r="G1928">
        <v>392.54999999999995</v>
      </c>
      <c r="H1928">
        <v>0.28050000000000003</v>
      </c>
      <c r="I1928">
        <v>0.27965000000000001</v>
      </c>
      <c r="J1928">
        <v>0.27</v>
      </c>
      <c r="K1928">
        <v>0.29599999999999999</v>
      </c>
      <c r="L1928">
        <v>0.23105000000000001</v>
      </c>
      <c r="M1928">
        <v>0.24529999999999999</v>
      </c>
      <c r="N1928">
        <v>0.20419999999999999</v>
      </c>
      <c r="O1928">
        <v>0.15604999999999999</v>
      </c>
      <c r="S1928" s="14"/>
      <c r="T1928" s="14"/>
      <c r="U1928" s="14"/>
      <c r="V1928" s="14"/>
      <c r="W1928" s="14"/>
      <c r="X1928"/>
      <c r="AC1928" s="14"/>
      <c r="AG1928" s="14"/>
      <c r="AH1928" s="14"/>
      <c r="AI1928" s="14"/>
      <c r="AM1928" s="14"/>
      <c r="AN1928" s="14"/>
      <c r="AO1928" s="14"/>
      <c r="AP1928" s="14"/>
      <c r="AQ1928" s="14"/>
      <c r="AR1928" s="14"/>
      <c r="BD1928" s="14"/>
      <c r="BE1928" s="14"/>
      <c r="BF1928" s="14"/>
      <c r="BG1928" s="14"/>
      <c r="BH1928" s="14"/>
      <c r="BI1928" s="14"/>
    </row>
    <row r="1929" spans="1:62" x14ac:dyDescent="0.35">
      <c r="A1929" s="2" t="s">
        <v>60</v>
      </c>
      <c r="B1929" s="31">
        <v>33491</v>
      </c>
      <c r="C1929" s="60"/>
      <c r="D1929" s="60"/>
      <c r="E1929" s="11"/>
      <c r="G1929">
        <v>388.83999999999992</v>
      </c>
      <c r="H1929">
        <v>0.27350000000000002</v>
      </c>
      <c r="I1929">
        <v>0.27045000000000002</v>
      </c>
      <c r="J1929">
        <v>0.26829999999999998</v>
      </c>
      <c r="K1929">
        <v>0.29444999999999999</v>
      </c>
      <c r="L1929">
        <v>0.23180000000000001</v>
      </c>
      <c r="M1929">
        <v>0.24445</v>
      </c>
      <c r="N1929">
        <v>0.20549999999999999</v>
      </c>
      <c r="O1929">
        <v>0.15575</v>
      </c>
      <c r="S1929" s="14"/>
      <c r="T1929" s="14"/>
      <c r="U1929" s="14"/>
      <c r="V1929" s="14"/>
      <c r="W1929" s="14"/>
      <c r="X1929"/>
      <c r="AC1929" s="14"/>
      <c r="AG1929" s="14"/>
      <c r="AH1929" s="14"/>
      <c r="AI1929" s="14"/>
      <c r="AM1929" s="14"/>
      <c r="AN1929" s="14"/>
      <c r="AO1929" s="14"/>
      <c r="AP1929" s="14"/>
      <c r="AQ1929" s="14"/>
      <c r="AR1929" s="14"/>
      <c r="BD1929" s="14"/>
      <c r="BE1929" s="14"/>
      <c r="BF1929" s="14"/>
      <c r="BG1929" s="14"/>
      <c r="BH1929" s="14"/>
      <c r="BI1929" s="14"/>
    </row>
    <row r="1930" spans="1:62" x14ac:dyDescent="0.35">
      <c r="A1930" s="2" t="s">
        <v>60</v>
      </c>
      <c r="B1930" s="31">
        <v>33497</v>
      </c>
      <c r="C1930" s="60"/>
      <c r="D1930" s="60"/>
      <c r="E1930" s="11"/>
      <c r="G1930">
        <v>385.75</v>
      </c>
      <c r="H1930">
        <v>0.27650000000000002</v>
      </c>
      <c r="I1930">
        <v>0.25805</v>
      </c>
      <c r="J1930">
        <v>0.26284999999999997</v>
      </c>
      <c r="K1930">
        <v>0.29189999999999999</v>
      </c>
      <c r="L1930">
        <v>0.23044999999999999</v>
      </c>
      <c r="M1930">
        <v>0.24675</v>
      </c>
      <c r="N1930">
        <v>0.20660000000000001</v>
      </c>
      <c r="O1930">
        <v>0.15565000000000001</v>
      </c>
      <c r="S1930" s="14"/>
      <c r="T1930" s="14"/>
      <c r="U1930" s="14"/>
      <c r="V1930" s="14"/>
      <c r="W1930" s="14"/>
      <c r="X1930"/>
      <c r="AC1930" s="14"/>
      <c r="AG1930" s="14"/>
      <c r="AH1930" s="14"/>
      <c r="AI1930" s="14"/>
      <c r="AM1930" s="14"/>
      <c r="AN1930" s="14"/>
      <c r="AO1930" s="14"/>
      <c r="AP1930" s="14"/>
      <c r="AQ1930" s="14"/>
      <c r="AR1930" s="14"/>
      <c r="BD1930" s="14"/>
      <c r="BE1930" s="14"/>
      <c r="BF1930" s="14"/>
      <c r="BG1930" s="14"/>
      <c r="BH1930" s="14"/>
      <c r="BI1930" s="14"/>
    </row>
    <row r="1931" spans="1:62" x14ac:dyDescent="0.35">
      <c r="A1931" s="2" t="s">
        <v>60</v>
      </c>
      <c r="B1931" s="31">
        <v>33504</v>
      </c>
      <c r="C1931" s="60"/>
      <c r="D1931" s="60"/>
      <c r="E1931" s="11"/>
      <c r="G1931">
        <v>384.06</v>
      </c>
      <c r="H1931">
        <v>0.27150000000000002</v>
      </c>
      <c r="I1931">
        <v>0.25755</v>
      </c>
      <c r="J1931">
        <v>0.26229999999999998</v>
      </c>
      <c r="K1931">
        <v>0.29125000000000001</v>
      </c>
      <c r="L1931">
        <v>0.22994999999999999</v>
      </c>
      <c r="M1931">
        <v>0.24625</v>
      </c>
      <c r="N1931">
        <v>0.20619999999999999</v>
      </c>
      <c r="O1931">
        <v>0.15529999999999999</v>
      </c>
      <c r="S1931" s="14"/>
      <c r="T1931" s="14"/>
      <c r="U1931" s="14"/>
      <c r="V1931" s="14"/>
      <c r="W1931" s="14"/>
      <c r="X1931"/>
      <c r="AC1931" s="14"/>
      <c r="AG1931" s="14"/>
      <c r="AH1931" s="14"/>
      <c r="AI1931" s="14"/>
      <c r="AM1931" s="14"/>
      <c r="AN1931" s="14"/>
      <c r="AO1931" s="14"/>
      <c r="AP1931" s="14"/>
      <c r="AQ1931" s="14"/>
      <c r="AR1931" s="14"/>
      <c r="BD1931" s="14"/>
      <c r="BE1931" s="14"/>
      <c r="BF1931" s="14"/>
      <c r="BG1931" s="14"/>
      <c r="BH1931" s="14"/>
      <c r="BI1931" s="14"/>
    </row>
    <row r="1932" spans="1:62" x14ac:dyDescent="0.35">
      <c r="A1932" s="2" t="s">
        <v>60</v>
      </c>
      <c r="B1932" s="31">
        <v>33505</v>
      </c>
      <c r="C1932" s="60"/>
      <c r="D1932" s="60"/>
      <c r="E1932" s="11"/>
      <c r="S1932" s="14"/>
      <c r="T1932" s="14">
        <v>230.42499999999998</v>
      </c>
      <c r="U1932" s="14"/>
      <c r="V1932" s="14"/>
      <c r="W1932" s="14"/>
      <c r="X1932"/>
      <c r="AC1932" s="14"/>
      <c r="AG1932" s="14"/>
      <c r="AH1932" s="14"/>
      <c r="AI1932" s="14"/>
      <c r="AL1932">
        <v>3.54459825</v>
      </c>
      <c r="AM1932" s="14"/>
      <c r="AN1932" s="14"/>
      <c r="AO1932" s="14">
        <v>144.21671676925271</v>
      </c>
      <c r="AP1932" s="14"/>
      <c r="AQ1932" s="14"/>
      <c r="AR1932" s="14">
        <v>242.98124054702532</v>
      </c>
      <c r="BA1932">
        <v>232.5</v>
      </c>
      <c r="BD1932" s="14"/>
      <c r="BE1932" s="14"/>
      <c r="BF1932" s="14"/>
      <c r="BG1932" s="14"/>
      <c r="BH1932" s="14"/>
      <c r="BI1932" s="14">
        <v>86.208283230747242</v>
      </c>
      <c r="BJ1932">
        <v>820</v>
      </c>
    </row>
    <row r="1933" spans="1:62" x14ac:dyDescent="0.35">
      <c r="A1933" s="2" t="s">
        <v>60</v>
      </c>
      <c r="B1933" s="31">
        <v>33512</v>
      </c>
      <c r="C1933" s="60"/>
      <c r="D1933" s="60"/>
      <c r="E1933" s="11"/>
      <c r="G1933">
        <v>361.94</v>
      </c>
      <c r="H1933">
        <v>0.23649999999999999</v>
      </c>
      <c r="I1933">
        <v>0.22925000000000001</v>
      </c>
      <c r="J1933">
        <v>0.24854999999999999</v>
      </c>
      <c r="K1933">
        <v>0.28520000000000001</v>
      </c>
      <c r="L1933">
        <v>0.22005</v>
      </c>
      <c r="M1933">
        <v>0.23574999999999999</v>
      </c>
      <c r="N1933">
        <v>0.20035</v>
      </c>
      <c r="O1933">
        <v>0.15404999999999999</v>
      </c>
      <c r="S1933" s="14"/>
      <c r="T1933" s="14"/>
      <c r="U1933" s="14"/>
      <c r="V1933" s="14"/>
      <c r="W1933" s="14"/>
      <c r="X1933"/>
      <c r="AC1933" s="14"/>
      <c r="AG1933" s="14"/>
      <c r="AH1933" s="14"/>
      <c r="AI1933" s="14"/>
      <c r="AM1933" s="14"/>
      <c r="AN1933" s="14"/>
      <c r="AO1933" s="14"/>
      <c r="AP1933" s="14"/>
      <c r="AQ1933" s="14"/>
      <c r="AR1933" s="14"/>
      <c r="BD1933" s="14"/>
      <c r="BE1933" s="14"/>
      <c r="BF1933" s="14"/>
      <c r="BG1933" s="14"/>
      <c r="BH1933" s="14"/>
      <c r="BI1933" s="14"/>
    </row>
    <row r="1934" spans="1:62" x14ac:dyDescent="0.35">
      <c r="A1934" s="2" t="s">
        <v>60</v>
      </c>
      <c r="B1934" s="31">
        <v>33519</v>
      </c>
      <c r="C1934" s="60"/>
      <c r="D1934" s="60"/>
      <c r="E1934" s="11"/>
      <c r="G1934">
        <v>344.43</v>
      </c>
      <c r="H1934">
        <v>0.215</v>
      </c>
      <c r="I1934">
        <v>0.19764999999999999</v>
      </c>
      <c r="J1934">
        <v>0.22745000000000001</v>
      </c>
      <c r="K1934">
        <v>0.28029999999999999</v>
      </c>
      <c r="L1934">
        <v>0.2162</v>
      </c>
      <c r="M1934">
        <v>0.23344999999999999</v>
      </c>
      <c r="N1934">
        <v>0.1993</v>
      </c>
      <c r="O1934">
        <v>0.15279999999999999</v>
      </c>
      <c r="S1934" s="14"/>
      <c r="T1934" s="14"/>
      <c r="U1934" s="14"/>
      <c r="V1934" s="14"/>
      <c r="W1934" s="14"/>
      <c r="X1934"/>
      <c r="AC1934" s="14"/>
      <c r="AG1934" s="14"/>
      <c r="AH1934" s="14"/>
      <c r="AI1934" s="14"/>
      <c r="AM1934" s="14"/>
      <c r="AN1934" s="14"/>
      <c r="AO1934" s="14"/>
      <c r="AP1934" s="14"/>
      <c r="AQ1934" s="14"/>
      <c r="AR1934" s="14"/>
      <c r="BD1934" s="14"/>
      <c r="BE1934" s="14"/>
      <c r="BF1934" s="14"/>
      <c r="BG1934" s="14"/>
      <c r="BH1934" s="14"/>
      <c r="BI1934" s="14"/>
    </row>
    <row r="1935" spans="1:62" x14ac:dyDescent="0.35">
      <c r="A1935" s="2" t="s">
        <v>60</v>
      </c>
      <c r="B1935" s="31">
        <v>33521</v>
      </c>
      <c r="C1935" s="60"/>
      <c r="D1935" s="60"/>
      <c r="E1935" s="11"/>
      <c r="S1935" s="14"/>
      <c r="T1935" s="14">
        <v>457.67500000000001</v>
      </c>
      <c r="U1935" s="14"/>
      <c r="V1935" s="14"/>
      <c r="W1935" s="14"/>
      <c r="X1935"/>
      <c r="AC1935" s="14"/>
      <c r="AG1935" s="14"/>
      <c r="AH1935" s="14"/>
      <c r="AI1935" s="14"/>
      <c r="AL1935">
        <v>6.8376998589999998</v>
      </c>
      <c r="AM1935" s="14"/>
      <c r="AN1935" s="14"/>
      <c r="AO1935" s="14">
        <v>241.83710757327782</v>
      </c>
      <c r="AP1935" s="14"/>
      <c r="AQ1935" s="14"/>
      <c r="AR1935" s="14">
        <v>283.043710021322</v>
      </c>
      <c r="BA1935">
        <v>245</v>
      </c>
      <c r="BD1935" s="14"/>
      <c r="BE1935" s="14"/>
      <c r="BF1935" s="14"/>
      <c r="BG1935" s="14"/>
      <c r="BH1935" s="14"/>
      <c r="BI1935" s="14">
        <v>215.83789242672225</v>
      </c>
      <c r="BJ1935">
        <v>807.5</v>
      </c>
    </row>
    <row r="1936" spans="1:62" x14ac:dyDescent="0.35">
      <c r="A1936" s="2" t="s">
        <v>60</v>
      </c>
      <c r="B1936" s="31">
        <v>33525</v>
      </c>
      <c r="C1936" s="60"/>
      <c r="D1936" s="60"/>
      <c r="E1936" s="11"/>
      <c r="G1936">
        <v>323.02</v>
      </c>
      <c r="H1936">
        <v>0.17399999999999999</v>
      </c>
      <c r="I1936">
        <v>0.1636</v>
      </c>
      <c r="J1936">
        <v>0.20085</v>
      </c>
      <c r="K1936">
        <v>0.27324999999999999</v>
      </c>
      <c r="L1936">
        <v>0.21174999999999999</v>
      </c>
      <c r="M1936">
        <v>0.23724999999999999</v>
      </c>
      <c r="N1936">
        <v>0.2009</v>
      </c>
      <c r="O1936">
        <v>0.1535</v>
      </c>
      <c r="S1936" s="14"/>
      <c r="T1936" s="14"/>
      <c r="U1936" s="14"/>
      <c r="V1936" s="14"/>
      <c r="W1936" s="14"/>
      <c r="X1936"/>
      <c r="AC1936" s="14"/>
      <c r="AG1936" s="14"/>
      <c r="AH1936" s="14"/>
      <c r="AI1936" s="14"/>
      <c r="AM1936" s="14"/>
      <c r="AN1936" s="14"/>
      <c r="AO1936" s="14"/>
      <c r="AP1936" s="14"/>
      <c r="AQ1936" s="14"/>
      <c r="AR1936" s="14"/>
      <c r="BD1936" s="14"/>
      <c r="BE1936" s="14"/>
      <c r="BF1936" s="14"/>
      <c r="BG1936" s="14"/>
      <c r="BH1936" s="14"/>
      <c r="BI1936" s="14"/>
    </row>
    <row r="1937" spans="1:62" x14ac:dyDescent="0.35">
      <c r="A1937" s="2" t="s">
        <v>60</v>
      </c>
      <c r="B1937" s="31">
        <v>33532</v>
      </c>
      <c r="C1937" s="60"/>
      <c r="D1937" s="60"/>
      <c r="E1937" s="11"/>
      <c r="G1937">
        <v>293.39</v>
      </c>
      <c r="H1937">
        <v>0.1285</v>
      </c>
      <c r="I1937">
        <v>0.13355</v>
      </c>
      <c r="J1937">
        <v>0.16594999999999999</v>
      </c>
      <c r="K1937">
        <v>0.2571</v>
      </c>
      <c r="L1937">
        <v>0.20150000000000001</v>
      </c>
      <c r="M1937">
        <v>0.23230000000000001</v>
      </c>
      <c r="N1937">
        <v>0.19639999999999999</v>
      </c>
      <c r="O1937">
        <v>0.15165000000000001</v>
      </c>
      <c r="S1937" s="14"/>
      <c r="T1937" s="14"/>
      <c r="U1937" s="14"/>
      <c r="V1937" s="14"/>
      <c r="W1937" s="14"/>
      <c r="X1937"/>
      <c r="AC1937" s="14"/>
      <c r="AG1937" s="14"/>
      <c r="AH1937" s="14"/>
      <c r="AI1937" s="14"/>
      <c r="AM1937" s="14"/>
      <c r="AN1937" s="14"/>
      <c r="AO1937" s="14"/>
      <c r="AP1937" s="14"/>
      <c r="AQ1937" s="14"/>
      <c r="AR1937" s="14"/>
      <c r="BD1937" s="14"/>
      <c r="BE1937" s="14"/>
      <c r="BF1937" s="14"/>
      <c r="BG1937" s="14"/>
      <c r="BH1937" s="14"/>
      <c r="BI1937" s="14"/>
    </row>
    <row r="1938" spans="1:62" x14ac:dyDescent="0.35">
      <c r="A1938" s="2" t="s">
        <v>60</v>
      </c>
      <c r="B1938" s="31">
        <v>33533</v>
      </c>
      <c r="C1938" s="60"/>
      <c r="D1938" s="60"/>
      <c r="E1938" s="11"/>
      <c r="S1938" s="14"/>
      <c r="T1938" s="14">
        <v>623.20000000000005</v>
      </c>
      <c r="U1938" s="14"/>
      <c r="V1938" s="14"/>
      <c r="W1938" s="14"/>
      <c r="X1938"/>
      <c r="AC1938" s="14"/>
      <c r="AG1938" s="14"/>
      <c r="AH1938" s="14"/>
      <c r="AI1938" s="14"/>
      <c r="AL1938">
        <v>6.4818234959999996</v>
      </c>
      <c r="AM1938" s="14"/>
      <c r="AN1938" s="14"/>
      <c r="AO1938" s="14">
        <v>268.49568352326042</v>
      </c>
      <c r="AP1938" s="14"/>
      <c r="AQ1938" s="14"/>
      <c r="AR1938" s="14">
        <v>241.6626042469322</v>
      </c>
      <c r="BA1938">
        <v>245</v>
      </c>
      <c r="BD1938" s="14"/>
      <c r="BE1938" s="14"/>
      <c r="BF1938" s="14"/>
      <c r="BG1938" s="14"/>
      <c r="BH1938" s="14"/>
      <c r="BI1938" s="14">
        <v>354.70431647673962</v>
      </c>
      <c r="BJ1938">
        <v>695</v>
      </c>
    </row>
    <row r="1939" spans="1:62" x14ac:dyDescent="0.35">
      <c r="A1939" s="2" t="s">
        <v>60</v>
      </c>
      <c r="B1939" s="31">
        <v>33540</v>
      </c>
      <c r="C1939" s="60"/>
      <c r="D1939" s="60"/>
      <c r="E1939" s="11"/>
      <c r="G1939">
        <v>268.55</v>
      </c>
      <c r="H1939">
        <v>0.10100000000000001</v>
      </c>
      <c r="I1939">
        <v>0.1177</v>
      </c>
      <c r="J1939">
        <v>0.14615</v>
      </c>
      <c r="K1939">
        <v>0.23005</v>
      </c>
      <c r="L1939">
        <v>0.18404999999999999</v>
      </c>
      <c r="M1939">
        <v>0.22339999999999999</v>
      </c>
      <c r="N1939">
        <v>0.19359999999999999</v>
      </c>
      <c r="O1939">
        <v>0.14680000000000001</v>
      </c>
      <c r="S1939" s="14"/>
      <c r="T1939" s="14"/>
      <c r="U1939" s="14"/>
      <c r="V1939" s="14"/>
      <c r="W1939" s="14"/>
      <c r="X1939"/>
      <c r="AC1939" s="14"/>
      <c r="AG1939" s="14"/>
      <c r="AH1939" s="14"/>
      <c r="AI1939" s="14"/>
      <c r="AM1939" s="14"/>
      <c r="AN1939" s="14"/>
      <c r="AO1939" s="14"/>
      <c r="AP1939" s="14"/>
      <c r="AQ1939" s="14"/>
      <c r="AR1939" s="14"/>
      <c r="BD1939" s="14"/>
      <c r="BE1939" s="14"/>
      <c r="BF1939" s="14"/>
      <c r="BG1939" s="14"/>
      <c r="BH1939" s="14"/>
      <c r="BI1939" s="14"/>
    </row>
    <row r="1940" spans="1:62" x14ac:dyDescent="0.35">
      <c r="A1940" s="2" t="s">
        <v>60</v>
      </c>
      <c r="B1940" s="31">
        <v>33546</v>
      </c>
      <c r="C1940" s="60"/>
      <c r="D1940" s="60"/>
      <c r="E1940" s="11"/>
      <c r="G1940">
        <v>258.85999999999996</v>
      </c>
      <c r="H1940">
        <v>0.10299999999999999</v>
      </c>
      <c r="I1940">
        <v>0.11325</v>
      </c>
      <c r="J1940">
        <v>0.13830000000000001</v>
      </c>
      <c r="K1940">
        <v>0.2157</v>
      </c>
      <c r="L1940">
        <v>0.1714</v>
      </c>
      <c r="M1940">
        <v>0.21625</v>
      </c>
      <c r="N1940">
        <v>0.18925</v>
      </c>
      <c r="O1940">
        <v>0.14715</v>
      </c>
      <c r="S1940" s="14"/>
      <c r="T1940" s="14"/>
      <c r="U1940" s="14"/>
      <c r="V1940" s="14"/>
      <c r="W1940" s="14"/>
      <c r="X1940"/>
      <c r="AC1940" s="14"/>
      <c r="AG1940" s="14"/>
      <c r="AH1940" s="14"/>
      <c r="AI1940" s="14"/>
      <c r="AM1940" s="14"/>
      <c r="AN1940" s="14"/>
      <c r="AO1940" s="14"/>
      <c r="AP1940" s="14"/>
      <c r="AQ1940" s="14"/>
      <c r="AR1940" s="14"/>
      <c r="BD1940" s="14"/>
      <c r="BE1940" s="14"/>
      <c r="BF1940" s="14"/>
      <c r="BG1940" s="14"/>
      <c r="BH1940" s="14"/>
      <c r="BI1940" s="14"/>
    </row>
    <row r="1941" spans="1:62" x14ac:dyDescent="0.35">
      <c r="A1941" s="2" t="s">
        <v>60</v>
      </c>
      <c r="B1941" s="31">
        <v>33547</v>
      </c>
      <c r="C1941" s="60"/>
      <c r="D1941" s="60"/>
      <c r="E1941" s="11"/>
      <c r="S1941" s="14">
        <v>14.447685</v>
      </c>
      <c r="T1941" s="14">
        <v>750.125</v>
      </c>
      <c r="U1941" s="14"/>
      <c r="V1941" s="14"/>
      <c r="W1941" s="14"/>
      <c r="X1941"/>
      <c r="AC1941" s="14"/>
      <c r="AG1941" s="14"/>
      <c r="AH1941" s="14"/>
      <c r="AI1941" s="14">
        <v>5.375</v>
      </c>
      <c r="AL1941">
        <v>5.700381492</v>
      </c>
      <c r="AM1941" s="14"/>
      <c r="AN1941" s="14"/>
      <c r="AO1941" s="14">
        <v>240.55948098854955</v>
      </c>
      <c r="AP1941" s="14"/>
      <c r="AQ1941" s="14"/>
      <c r="AR1941" s="14">
        <v>236.95712954333646</v>
      </c>
      <c r="BA1941">
        <v>220</v>
      </c>
      <c r="BD1941" s="14"/>
      <c r="BE1941" s="14"/>
      <c r="BF1941" s="14"/>
      <c r="BG1941" s="14"/>
      <c r="BH1941" s="14"/>
      <c r="BI1941" s="14">
        <v>504.19051901145042</v>
      </c>
      <c r="BJ1941">
        <v>620</v>
      </c>
    </row>
    <row r="1942" spans="1:62" x14ac:dyDescent="0.35">
      <c r="A1942" s="2" t="s">
        <v>60</v>
      </c>
      <c r="B1942" s="31">
        <v>33553</v>
      </c>
      <c r="C1942" s="60"/>
      <c r="D1942" s="60"/>
      <c r="E1942" s="11"/>
      <c r="G1942">
        <v>246.33</v>
      </c>
      <c r="H1942">
        <v>0.10150000000000001</v>
      </c>
      <c r="I1942">
        <v>0.1061</v>
      </c>
      <c r="J1942">
        <v>0.12759999999999999</v>
      </c>
      <c r="K1942">
        <v>0.19420000000000001</v>
      </c>
      <c r="L1942">
        <v>0.16189999999999999</v>
      </c>
      <c r="M1942">
        <v>0.21015</v>
      </c>
      <c r="N1942">
        <v>0.18385000000000001</v>
      </c>
      <c r="O1942">
        <v>0.14635000000000001</v>
      </c>
      <c r="S1942" s="14"/>
      <c r="T1942" s="14"/>
      <c r="U1942" s="14"/>
      <c r="V1942" s="14"/>
      <c r="W1942" s="14"/>
      <c r="X1942"/>
      <c r="AC1942" s="14"/>
      <c r="AG1942" s="14"/>
      <c r="AH1942" s="14"/>
      <c r="AI1942" s="14"/>
      <c r="AM1942" s="14"/>
      <c r="AN1942" s="14"/>
      <c r="AO1942" s="14"/>
      <c r="AP1942" s="14"/>
      <c r="AQ1942" s="14"/>
      <c r="AR1942" s="14"/>
      <c r="BD1942" s="14"/>
      <c r="BE1942" s="14"/>
      <c r="BF1942" s="14"/>
      <c r="BG1942" s="14"/>
      <c r="BH1942" s="14"/>
      <c r="BI1942" s="14"/>
    </row>
    <row r="1943" spans="1:62" x14ac:dyDescent="0.35">
      <c r="A1943" s="2" t="s">
        <v>60</v>
      </c>
      <c r="B1943" s="31">
        <v>33560</v>
      </c>
      <c r="C1943" s="60"/>
      <c r="D1943" s="60"/>
      <c r="E1943" s="11"/>
      <c r="G1943">
        <v>230.52</v>
      </c>
      <c r="H1943">
        <v>9.1499999999999998E-2</v>
      </c>
      <c r="I1943">
        <v>9.7949999999999995E-2</v>
      </c>
      <c r="J1943">
        <v>0.11745</v>
      </c>
      <c r="K1943">
        <v>0.1668</v>
      </c>
      <c r="L1943">
        <v>0.14779999999999999</v>
      </c>
      <c r="M1943">
        <v>0.20319999999999999</v>
      </c>
      <c r="N1943">
        <v>0.18245</v>
      </c>
      <c r="O1943">
        <v>0.14545</v>
      </c>
      <c r="S1943" s="14"/>
      <c r="T1943" s="14"/>
      <c r="U1943" s="14"/>
      <c r="V1943" s="14"/>
      <c r="W1943" s="14"/>
      <c r="X1943"/>
      <c r="AC1943" s="14"/>
      <c r="AG1943" s="14"/>
      <c r="AH1943" s="14"/>
      <c r="AI1943" s="14"/>
      <c r="AM1943" s="14"/>
      <c r="AN1943" s="14"/>
      <c r="AO1943" s="14"/>
      <c r="AP1943" s="14"/>
      <c r="AQ1943" s="14"/>
      <c r="AR1943" s="14"/>
      <c r="BD1943" s="14"/>
      <c r="BE1943" s="14"/>
      <c r="BF1943" s="14"/>
      <c r="BG1943" s="14"/>
      <c r="BH1943" s="14"/>
      <c r="BI1943" s="14"/>
    </row>
    <row r="1944" spans="1:62" x14ac:dyDescent="0.35">
      <c r="A1944" s="2" t="s">
        <v>60</v>
      </c>
      <c r="B1944" s="31">
        <v>33561</v>
      </c>
      <c r="C1944" s="60"/>
      <c r="D1944" s="60"/>
      <c r="E1944" s="11"/>
      <c r="S1944" s="14">
        <v>15.347521485742396</v>
      </c>
      <c r="T1944" s="14">
        <v>1325</v>
      </c>
      <c r="U1944" s="14">
        <v>230.25</v>
      </c>
      <c r="V1944" s="14">
        <v>1.49E-2</v>
      </c>
      <c r="W1944" s="14">
        <v>3.4116499999999998</v>
      </c>
      <c r="X1944"/>
      <c r="AC1944" s="14">
        <v>26.438453032155309</v>
      </c>
      <c r="AG1944" s="14">
        <v>0.92500000000000004</v>
      </c>
      <c r="AH1944" s="14">
        <v>8.7482500000000435E-2</v>
      </c>
      <c r="AI1944" s="14">
        <v>9.4500000000000455</v>
      </c>
      <c r="AL1944">
        <v>5.2039999999999997</v>
      </c>
      <c r="AM1944" s="14">
        <v>2.7699999999999999E-2</v>
      </c>
      <c r="AN1944" s="14">
        <v>6.4802274876957204</v>
      </c>
      <c r="AO1944" s="14">
        <v>233.07737647792317</v>
      </c>
      <c r="AP1944" s="14"/>
      <c r="AQ1944" s="14"/>
      <c r="AR1944" s="14">
        <v>223.01736765013601</v>
      </c>
      <c r="BA1944">
        <v>230</v>
      </c>
      <c r="BB1944">
        <v>3.4307249999999998</v>
      </c>
      <c r="BD1944" s="14">
        <v>204.62309393568938</v>
      </c>
      <c r="BE1944" s="14"/>
      <c r="BF1944" s="14">
        <v>6.5500000000000003E-3</v>
      </c>
      <c r="BG1944" s="14">
        <v>5.5741919574235679</v>
      </c>
      <c r="BH1944" s="14"/>
      <c r="BI1944" s="14">
        <v>852.22262352207667</v>
      </c>
      <c r="BJ1944">
        <v>710</v>
      </c>
    </row>
    <row r="1945" spans="1:62" x14ac:dyDescent="0.35">
      <c r="A1945" s="2" t="s">
        <v>60</v>
      </c>
      <c r="B1945" s="31">
        <v>33568</v>
      </c>
      <c r="C1945" s="60"/>
      <c r="D1945" s="60"/>
      <c r="E1945" s="11"/>
      <c r="S1945" s="14">
        <v>14.97101920551408</v>
      </c>
      <c r="T1945" s="14">
        <v>1341.5500000000002</v>
      </c>
      <c r="U1945" s="14">
        <v>232.97499999999999</v>
      </c>
      <c r="V1945" s="14">
        <v>1.5949999999999999E-2</v>
      </c>
      <c r="W1945" s="14">
        <v>3.7474075</v>
      </c>
      <c r="X1945"/>
      <c r="AC1945" s="14">
        <v>28.351906064310612</v>
      </c>
      <c r="AG1945" s="14">
        <v>1</v>
      </c>
      <c r="AH1945" s="14">
        <v>0.16208000000000003</v>
      </c>
      <c r="AI1945" s="14">
        <v>16</v>
      </c>
      <c r="AL1945">
        <v>3.94</v>
      </c>
      <c r="AM1945" s="14">
        <v>2.7999999999999997E-2</v>
      </c>
      <c r="AN1945" s="14">
        <v>5.6458864123547254</v>
      </c>
      <c r="AO1945" s="14">
        <v>198.50541026006786</v>
      </c>
      <c r="AP1945" s="14"/>
      <c r="AQ1945" s="14"/>
      <c r="AR1945" s="14">
        <v>199.02035529541001</v>
      </c>
      <c r="BA1945">
        <v>247.5</v>
      </c>
      <c r="BB1945">
        <v>3.7159512499999998</v>
      </c>
      <c r="BD1945" s="14">
        <v>204.62309393568938</v>
      </c>
      <c r="BE1945" s="14"/>
      <c r="BF1945" s="14">
        <v>6.0999999999999995E-3</v>
      </c>
      <c r="BG1945" s="14">
        <v>5.4469607661453789</v>
      </c>
      <c r="BH1945" s="14"/>
      <c r="BI1945" s="14">
        <v>894.0695897399321</v>
      </c>
      <c r="BJ1945">
        <v>487.5</v>
      </c>
    </row>
    <row r="1946" spans="1:62" x14ac:dyDescent="0.35">
      <c r="A1946" s="2" t="s">
        <v>60</v>
      </c>
      <c r="B1946" s="31">
        <v>33574</v>
      </c>
      <c r="C1946" s="60"/>
      <c r="D1946" s="60"/>
      <c r="E1946" s="11"/>
      <c r="G1946">
        <v>203.04</v>
      </c>
      <c r="H1946">
        <v>7.6499999999999999E-2</v>
      </c>
      <c r="I1946">
        <v>8.8950000000000001E-2</v>
      </c>
      <c r="J1946">
        <v>0.1042</v>
      </c>
      <c r="K1946">
        <v>0.13095000000000001</v>
      </c>
      <c r="L1946">
        <v>0.1236</v>
      </c>
      <c r="M1946">
        <v>0.18490000000000001</v>
      </c>
      <c r="N1946">
        <v>0.16855000000000001</v>
      </c>
      <c r="O1946">
        <v>0.13755000000000001</v>
      </c>
      <c r="S1946" s="14">
        <v>17.096926636977692</v>
      </c>
      <c r="T1946" s="14">
        <v>1476.575</v>
      </c>
      <c r="U1946" s="14">
        <v>319.375</v>
      </c>
      <c r="V1946" s="14">
        <v>1.8700000000000001E-2</v>
      </c>
      <c r="W1946" s="14">
        <v>5.9583325</v>
      </c>
      <c r="X1946"/>
      <c r="AC1946" s="14">
        <v>114.75190606431065</v>
      </c>
      <c r="AG1946" s="14">
        <v>0.79499999999999993</v>
      </c>
      <c r="AH1946" s="14">
        <v>9.4692500000000332E-2</v>
      </c>
      <c r="AI1946" s="14">
        <v>11.700000000000045</v>
      </c>
      <c r="AL1946">
        <v>2.2320000000000002</v>
      </c>
      <c r="AM1946" s="14">
        <v>2.7249999999999996E-2</v>
      </c>
      <c r="AN1946" s="14">
        <v>4.6967371941060918</v>
      </c>
      <c r="AO1946" s="14">
        <v>168.23761644226343</v>
      </c>
      <c r="AP1946" s="14"/>
      <c r="AQ1946" s="14"/>
      <c r="AR1946" s="14">
        <v>140.59531554977229</v>
      </c>
      <c r="BA1946">
        <v>247.5</v>
      </c>
      <c r="BB1946">
        <v>5.9723125000000001</v>
      </c>
      <c r="BD1946" s="14">
        <v>204.62309393568938</v>
      </c>
      <c r="BE1946" s="14"/>
      <c r="BF1946" s="14">
        <v>6.7000000000000002E-3</v>
      </c>
      <c r="BG1946" s="14">
        <v>6.6357332327678407</v>
      </c>
      <c r="BH1946" s="14"/>
      <c r="BI1946" s="14">
        <v>977.26238355773648</v>
      </c>
      <c r="BJ1946">
        <v>507.5</v>
      </c>
    </row>
    <row r="1947" spans="1:62" x14ac:dyDescent="0.35">
      <c r="A1947" s="2" t="s">
        <v>60</v>
      </c>
      <c r="B1947" s="31">
        <v>33581</v>
      </c>
      <c r="C1947" s="60"/>
      <c r="D1947" s="60"/>
      <c r="E1947" s="11"/>
      <c r="G1947">
        <v>198.04000000000002</v>
      </c>
      <c r="H1947">
        <v>8.2000000000000003E-2</v>
      </c>
      <c r="I1947">
        <v>8.6050000000000001E-2</v>
      </c>
      <c r="J1947">
        <v>0.10015</v>
      </c>
      <c r="K1947">
        <v>0.12385</v>
      </c>
      <c r="L1947">
        <v>0.12230000000000001</v>
      </c>
      <c r="M1947">
        <v>0.17699999999999999</v>
      </c>
      <c r="N1947">
        <v>0.16339999999999999</v>
      </c>
      <c r="O1947">
        <v>0.13544999999999999</v>
      </c>
      <c r="S1947" s="14">
        <v>19.611837904024085</v>
      </c>
      <c r="T1947" s="14">
        <v>1651.0250000000001</v>
      </c>
      <c r="U1947" s="14">
        <v>383.25</v>
      </c>
      <c r="V1947" s="14">
        <v>1.6500000000000001E-2</v>
      </c>
      <c r="W1947" s="14">
        <v>6.3283499999999995</v>
      </c>
      <c r="X1947"/>
      <c r="AC1947" s="14">
        <v>178.62690606431062</v>
      </c>
      <c r="AG1947" s="14">
        <v>1.03</v>
      </c>
      <c r="AH1947" s="14">
        <v>0.14657500000000001</v>
      </c>
      <c r="AI1947" s="14">
        <v>14.375</v>
      </c>
      <c r="AL1947">
        <v>3.6160000000000001</v>
      </c>
      <c r="AM1947" s="14">
        <v>3.2500000000000001E-2</v>
      </c>
      <c r="AN1947" s="14">
        <v>6.3163269230769234</v>
      </c>
      <c r="AO1947" s="14">
        <v>184.46678321678323</v>
      </c>
      <c r="AP1947" s="14"/>
      <c r="AQ1947" s="14"/>
      <c r="AR1947" s="14">
        <v>185.28148148148148</v>
      </c>
      <c r="BA1947">
        <v>240</v>
      </c>
      <c r="BB1947">
        <v>6.3236249999999998</v>
      </c>
      <c r="BD1947" s="14">
        <v>204.62309393568938</v>
      </c>
      <c r="BE1947" s="14"/>
      <c r="BF1947" s="14">
        <v>6.3499999999999997E-3</v>
      </c>
      <c r="BG1947" s="14">
        <v>6.8356894755244753</v>
      </c>
      <c r="BH1947" s="14"/>
      <c r="BI1947" s="14">
        <v>1068.9332167832167</v>
      </c>
      <c r="BJ1947">
        <v>547.5</v>
      </c>
    </row>
    <row r="1948" spans="1:62" x14ac:dyDescent="0.35">
      <c r="A1948" s="2" t="s">
        <v>60</v>
      </c>
      <c r="B1948" s="31">
        <v>33585</v>
      </c>
      <c r="C1948" s="60"/>
      <c r="D1948" s="60"/>
      <c r="E1948" s="11"/>
      <c r="S1948" s="14">
        <v>19.781410108134065</v>
      </c>
      <c r="T1948" s="14">
        <v>1632.25</v>
      </c>
      <c r="U1948" s="14">
        <v>428.25</v>
      </c>
      <c r="V1948" s="14">
        <v>1.8799999999999997E-2</v>
      </c>
      <c r="W1948" s="14">
        <v>8.0377500000000008</v>
      </c>
      <c r="X1948"/>
      <c r="AC1948" s="14">
        <v>223.62690606431062</v>
      </c>
      <c r="AG1948" s="14">
        <v>0.95500000000000007</v>
      </c>
      <c r="AH1948" s="14">
        <v>0.18288749999999998</v>
      </c>
      <c r="AI1948" s="14">
        <v>19.125</v>
      </c>
      <c r="AL1948">
        <v>2.8330000000000002</v>
      </c>
      <c r="AM1948" s="14">
        <v>2.8750000000000001E-2</v>
      </c>
      <c r="AN1948" s="14">
        <v>4.5487344670320429</v>
      </c>
      <c r="AO1948" s="14">
        <v>152.81190418767409</v>
      </c>
      <c r="AP1948" s="14"/>
      <c r="AQ1948" s="14"/>
      <c r="AR1948" s="14">
        <v>182.31284150605268</v>
      </c>
      <c r="BA1948">
        <v>250</v>
      </c>
      <c r="BB1948">
        <v>8.0510999999999999</v>
      </c>
      <c r="BD1948" s="14">
        <v>204.62309393568938</v>
      </c>
      <c r="BE1948" s="14"/>
      <c r="BF1948" s="14">
        <v>6.7999999999999996E-3</v>
      </c>
      <c r="BG1948" s="14">
        <v>7.037506705919192</v>
      </c>
      <c r="BH1948" s="14"/>
      <c r="BI1948" s="14">
        <v>1032.0630958123259</v>
      </c>
      <c r="BJ1948">
        <v>550</v>
      </c>
    </row>
    <row r="1949" spans="1:62" x14ac:dyDescent="0.35">
      <c r="A1949" s="2" t="s">
        <v>60</v>
      </c>
      <c r="B1949" s="31">
        <v>33588</v>
      </c>
      <c r="C1949" s="60"/>
      <c r="D1949" s="60"/>
      <c r="E1949" s="11"/>
      <c r="G1949">
        <v>191.99</v>
      </c>
      <c r="H1949">
        <v>0.08</v>
      </c>
      <c r="I1949">
        <v>8.5500000000000007E-2</v>
      </c>
      <c r="J1949">
        <v>9.7949999999999995E-2</v>
      </c>
      <c r="K1949">
        <v>0.11849999999999999</v>
      </c>
      <c r="L1949">
        <v>0.1125</v>
      </c>
      <c r="M1949">
        <v>0.17224999999999999</v>
      </c>
      <c r="N1949">
        <v>0.16184999999999999</v>
      </c>
      <c r="O1949">
        <v>0.13139999999999999</v>
      </c>
      <c r="S1949" s="14"/>
      <c r="T1949" s="14"/>
      <c r="U1949" s="14"/>
      <c r="V1949" s="14"/>
      <c r="W1949" s="14"/>
      <c r="X1949"/>
      <c r="AC1949" s="14"/>
      <c r="AG1949" s="14"/>
      <c r="AH1949" s="14"/>
      <c r="AI1949" s="14"/>
      <c r="AM1949" s="14"/>
      <c r="AN1949" s="14"/>
      <c r="AO1949" s="14"/>
      <c r="AP1949" s="14"/>
      <c r="AQ1949" s="14"/>
      <c r="AR1949" s="14"/>
      <c r="BD1949" s="14"/>
      <c r="BE1949" s="14"/>
      <c r="BF1949" s="14"/>
      <c r="BG1949" s="14"/>
      <c r="BH1949" s="14"/>
      <c r="BI1949" s="14"/>
    </row>
    <row r="1950" spans="1:62" x14ac:dyDescent="0.35">
      <c r="A1950" s="2" t="s">
        <v>60</v>
      </c>
      <c r="B1950" s="31">
        <v>33590</v>
      </c>
      <c r="C1950" s="60"/>
      <c r="D1950" s="60"/>
      <c r="E1950" s="11"/>
      <c r="S1950" s="14">
        <v>16.551963113103142</v>
      </c>
      <c r="T1950" s="14">
        <v>1452.425</v>
      </c>
      <c r="U1950" s="14">
        <v>464.25</v>
      </c>
      <c r="V1950" s="14">
        <v>1.7500000000000002E-2</v>
      </c>
      <c r="W1950" s="14">
        <v>8.0902750000000001</v>
      </c>
      <c r="X1950"/>
      <c r="AC1950" s="14">
        <v>259.62690606431062</v>
      </c>
      <c r="AG1950" s="14">
        <v>1.0049999999999999</v>
      </c>
      <c r="AH1950" s="14">
        <v>0.2123850000000001</v>
      </c>
      <c r="AI1950" s="14">
        <v>21.5</v>
      </c>
      <c r="AL1950">
        <v>1.0780000000000001</v>
      </c>
      <c r="AM1950" s="14">
        <v>2.375E-2</v>
      </c>
      <c r="AN1950" s="14">
        <v>1.8814362734242398</v>
      </c>
      <c r="AO1950" s="14">
        <v>67.948457338921671</v>
      </c>
      <c r="AP1950" s="14"/>
      <c r="AQ1950" s="14"/>
      <c r="AR1950" s="14">
        <v>158.41759352881698</v>
      </c>
      <c r="BB1950">
        <v>8.1243750000000006</v>
      </c>
      <c r="BD1950" s="14">
        <v>204.62309393568938</v>
      </c>
      <c r="BE1950" s="14"/>
      <c r="BF1950" s="14">
        <v>6.6500000000000005E-3</v>
      </c>
      <c r="BG1950" s="14">
        <v>5.9753502045495654</v>
      </c>
      <c r="BH1950" s="14"/>
      <c r="BI1950" s="14">
        <v>898.72654266107816</v>
      </c>
      <c r="BJ1950">
        <v>437.5</v>
      </c>
    </row>
    <row r="1951" spans="1:62" x14ac:dyDescent="0.35">
      <c r="A1951" s="2" t="s">
        <v>60</v>
      </c>
      <c r="B1951" s="31">
        <v>33595</v>
      </c>
      <c r="C1951" s="60"/>
      <c r="D1951" s="60"/>
      <c r="E1951" s="11"/>
      <c r="G1951">
        <v>187.26999999999998</v>
      </c>
      <c r="H1951">
        <v>8.3000000000000004E-2</v>
      </c>
      <c r="I1951">
        <v>8.3299999999999999E-2</v>
      </c>
      <c r="J1951">
        <v>9.425E-2</v>
      </c>
      <c r="K1951">
        <v>0.11075</v>
      </c>
      <c r="L1951">
        <v>0.1119</v>
      </c>
      <c r="M1951">
        <v>0.16930000000000001</v>
      </c>
      <c r="N1951">
        <v>0.15565000000000001</v>
      </c>
      <c r="O1951">
        <v>0.12820000000000001</v>
      </c>
      <c r="S1951" s="14"/>
      <c r="T1951" s="14">
        <v>1699.3249999999998</v>
      </c>
      <c r="U1951" s="14">
        <v>666.25</v>
      </c>
      <c r="V1951" s="14">
        <v>1.89E-2</v>
      </c>
      <c r="W1951" s="14">
        <v>12.686250000000001</v>
      </c>
      <c r="X1951"/>
      <c r="AC1951" s="14">
        <v>461.62690606431056</v>
      </c>
      <c r="AG1951" s="14">
        <v>1.2</v>
      </c>
      <c r="AH1951" s="14">
        <v>0.17159999999999942</v>
      </c>
      <c r="AI1951" s="14">
        <v>14.299999999999955</v>
      </c>
      <c r="AL1951">
        <v>0.47</v>
      </c>
      <c r="AM1951" s="14">
        <v>2.5899999999999999E-2</v>
      </c>
      <c r="AN1951" s="14"/>
      <c r="AO1951" s="14"/>
      <c r="AP1951" s="14"/>
      <c r="AQ1951" s="14"/>
      <c r="AR1951" s="14">
        <v>75</v>
      </c>
      <c r="BB1951">
        <v>12.592124999999999</v>
      </c>
      <c r="BD1951" s="14">
        <v>204.62309393568938</v>
      </c>
      <c r="BE1951" s="14"/>
      <c r="BF1951" s="14">
        <v>7.7000000000000002E-3</v>
      </c>
      <c r="BG1951" s="14"/>
      <c r="BH1951" s="14"/>
      <c r="BI1951" s="14"/>
      <c r="BJ1951">
        <v>530</v>
      </c>
    </row>
    <row r="1952" spans="1:62" x14ac:dyDescent="0.35">
      <c r="A1952" s="2" t="s">
        <v>60</v>
      </c>
      <c r="B1952" s="31">
        <v>33602</v>
      </c>
      <c r="C1952" s="60"/>
      <c r="D1952" s="60"/>
      <c r="E1952" s="11"/>
      <c r="G1952">
        <v>186.20000000000005</v>
      </c>
      <c r="H1952">
        <v>8.7499999999999994E-2</v>
      </c>
      <c r="I1952">
        <v>8.2400000000000001E-2</v>
      </c>
      <c r="J1952">
        <v>9.3299999999999994E-2</v>
      </c>
      <c r="K1952">
        <v>0.11144999999999999</v>
      </c>
      <c r="L1952">
        <v>0.109</v>
      </c>
      <c r="M1952">
        <v>0.16655</v>
      </c>
      <c r="N1952">
        <v>0.15429999999999999</v>
      </c>
      <c r="O1952">
        <v>0.1265</v>
      </c>
      <c r="S1952" s="14"/>
      <c r="T1952" s="14">
        <v>1772.25</v>
      </c>
      <c r="U1952" s="14">
        <v>772</v>
      </c>
      <c r="V1952" s="14">
        <v>2.1049999999999999E-2</v>
      </c>
      <c r="W1952" s="14">
        <v>16.226974999999999</v>
      </c>
      <c r="X1952"/>
      <c r="AC1952" s="14">
        <v>567.37690606431056</v>
      </c>
      <c r="AG1952" s="14"/>
      <c r="AH1952" s="14"/>
      <c r="AI1952" s="14"/>
      <c r="AM1952" s="14">
        <v>0</v>
      </c>
      <c r="AN1952" s="14"/>
      <c r="AO1952" s="14"/>
      <c r="AP1952" s="14"/>
      <c r="AQ1952" s="14"/>
      <c r="AR1952" s="14"/>
      <c r="BB1952">
        <v>16.250599999999999</v>
      </c>
      <c r="BD1952" s="14">
        <v>204.62309393568938</v>
      </c>
      <c r="BE1952" s="14"/>
      <c r="BF1952" s="14">
        <v>0</v>
      </c>
      <c r="BG1952" s="14"/>
      <c r="BH1952" s="14"/>
      <c r="BI1952" s="14"/>
      <c r="BJ1952">
        <v>542.5</v>
      </c>
    </row>
    <row r="1953" spans="1:62" x14ac:dyDescent="0.35">
      <c r="A1953" s="2" t="s">
        <v>60</v>
      </c>
      <c r="B1953" s="31">
        <v>33609</v>
      </c>
      <c r="C1953" s="60"/>
      <c r="D1953" s="60"/>
      <c r="E1953" s="11"/>
      <c r="G1953">
        <v>185.60000000000002</v>
      </c>
      <c r="H1953">
        <v>8.4500000000000006E-2</v>
      </c>
      <c r="I1953">
        <v>8.2400000000000001E-2</v>
      </c>
      <c r="J1953">
        <v>9.3299999999999994E-2</v>
      </c>
      <c r="K1953">
        <v>0.11144999999999999</v>
      </c>
      <c r="L1953">
        <v>0.109</v>
      </c>
      <c r="M1953">
        <v>0.16655</v>
      </c>
      <c r="N1953">
        <v>0.15429999999999999</v>
      </c>
      <c r="O1953">
        <v>0.1265</v>
      </c>
      <c r="S1953" s="14"/>
      <c r="T1953" s="14">
        <v>2016.5</v>
      </c>
      <c r="U1953" s="14">
        <v>960.25</v>
      </c>
      <c r="V1953" s="14">
        <v>2.0149999999999998E-2</v>
      </c>
      <c r="W1953" s="14">
        <v>19.2986</v>
      </c>
      <c r="X1953"/>
      <c r="AC1953" s="14">
        <v>755.62690606431056</v>
      </c>
      <c r="AG1953" s="14"/>
      <c r="AH1953" s="14"/>
      <c r="AI1953" s="14"/>
      <c r="AM1953" s="14">
        <v>0</v>
      </c>
      <c r="AN1953" s="14"/>
      <c r="AO1953" s="14"/>
      <c r="AP1953" s="14"/>
      <c r="AQ1953" s="14"/>
      <c r="AR1953" s="14">
        <v>0</v>
      </c>
      <c r="BB1953">
        <v>19.349037500000001</v>
      </c>
      <c r="BD1953" s="14">
        <v>204.62309393568938</v>
      </c>
      <c r="BE1953" s="14"/>
      <c r="BF1953" s="14">
        <v>0</v>
      </c>
      <c r="BG1953" s="14"/>
      <c r="BH1953" s="14"/>
      <c r="BI1953" s="14"/>
      <c r="BJ1953">
        <v>577.5</v>
      </c>
    </row>
    <row r="1954" spans="1:62" x14ac:dyDescent="0.35">
      <c r="A1954" s="2" t="s">
        <v>60</v>
      </c>
      <c r="B1954" s="31">
        <v>33613</v>
      </c>
      <c r="C1954" s="60"/>
      <c r="D1954" s="60"/>
      <c r="E1954" s="11"/>
      <c r="S1954" s="14"/>
      <c r="T1954" s="14"/>
      <c r="U1954" s="14"/>
      <c r="V1954" s="14"/>
      <c r="W1954" s="14"/>
      <c r="X1954"/>
      <c r="AC1954" s="14">
        <v>0</v>
      </c>
      <c r="AG1954" s="14"/>
      <c r="AH1954" s="14"/>
      <c r="AI1954" s="14"/>
      <c r="AM1954" s="14">
        <v>0</v>
      </c>
      <c r="AN1954" s="14"/>
      <c r="AO1954" s="14"/>
      <c r="AP1954" s="14"/>
      <c r="AQ1954" s="14"/>
      <c r="AR1954" s="14"/>
      <c r="BD1954" s="14">
        <v>204.62309393568938</v>
      </c>
      <c r="BE1954" s="14"/>
      <c r="BF1954" s="14">
        <v>0</v>
      </c>
      <c r="BG1954" s="14"/>
      <c r="BH1954" s="14"/>
      <c r="BI1954" s="14"/>
      <c r="BJ1954">
        <v>0</v>
      </c>
    </row>
    <row r="1955" spans="1:62" x14ac:dyDescent="0.35">
      <c r="A1955" s="2" t="s">
        <v>60</v>
      </c>
      <c r="B1955" s="31">
        <v>33616</v>
      </c>
      <c r="C1955" s="60"/>
      <c r="D1955" s="60"/>
      <c r="E1955" s="11"/>
      <c r="G1955">
        <v>187.85</v>
      </c>
      <c r="H1955">
        <v>7.9000000000000001E-2</v>
      </c>
      <c r="I1955">
        <v>8.7300000000000003E-2</v>
      </c>
      <c r="J1955">
        <v>9.8849999999999993E-2</v>
      </c>
      <c r="K1955">
        <v>0.11845</v>
      </c>
      <c r="L1955">
        <v>0.1135</v>
      </c>
      <c r="M1955">
        <v>0.16539999999999999</v>
      </c>
      <c r="N1955">
        <v>0.15145</v>
      </c>
      <c r="O1955">
        <v>0.12529999999999999</v>
      </c>
      <c r="S1955" s="14"/>
      <c r="T1955" s="14"/>
      <c r="U1955" s="14"/>
      <c r="V1955" s="14"/>
      <c r="W1955" s="14"/>
      <c r="X1955"/>
      <c r="AC1955" s="14"/>
      <c r="AG1955" s="14"/>
      <c r="AH1955" s="14"/>
      <c r="AI1955" s="14"/>
      <c r="AM1955" s="14"/>
      <c r="AN1955" s="14"/>
      <c r="AO1955" s="14"/>
      <c r="AP1955" s="14"/>
      <c r="AQ1955" s="14"/>
      <c r="AR1955" s="14"/>
      <c r="BD1955" s="14"/>
      <c r="BE1955" s="14"/>
      <c r="BF1955" s="14"/>
      <c r="BG1955" s="14"/>
      <c r="BH1955" s="14"/>
      <c r="BI1955" s="14"/>
    </row>
    <row r="1956" spans="1:62" x14ac:dyDescent="0.35">
      <c r="A1956" s="2" t="s">
        <v>60</v>
      </c>
      <c r="B1956" s="31">
        <v>33618</v>
      </c>
      <c r="C1956" s="60"/>
      <c r="D1956" s="60"/>
      <c r="E1956" s="11"/>
      <c r="S1956" s="14"/>
      <c r="T1956" s="14"/>
      <c r="U1956" s="14"/>
      <c r="V1956" s="14"/>
      <c r="W1956" s="14"/>
      <c r="X1956"/>
      <c r="AC1956" s="14">
        <v>0</v>
      </c>
      <c r="AG1956" s="14"/>
      <c r="AH1956" s="14"/>
      <c r="AI1956" s="14"/>
      <c r="AM1956" s="14"/>
      <c r="AN1956" s="14"/>
      <c r="AO1956" s="14"/>
      <c r="AP1956" s="14"/>
      <c r="AQ1956" s="14"/>
      <c r="AR1956" s="14"/>
      <c r="BD1956" s="14">
        <v>204.62309393568938</v>
      </c>
      <c r="BE1956" s="14"/>
      <c r="BF1956" s="14"/>
      <c r="BG1956" s="14"/>
      <c r="BH1956" s="14"/>
      <c r="BI1956" s="14"/>
    </row>
    <row r="1957" spans="1:62" x14ac:dyDescent="0.35">
      <c r="A1957" s="2" t="s">
        <v>60</v>
      </c>
      <c r="B1957" s="31">
        <v>33623</v>
      </c>
      <c r="C1957" s="60"/>
      <c r="D1957" s="60"/>
      <c r="E1957" s="11" t="s">
        <v>747</v>
      </c>
      <c r="G1957">
        <v>190.1</v>
      </c>
      <c r="H1957">
        <v>9.2999999999999999E-2</v>
      </c>
      <c r="I1957">
        <v>8.5500000000000007E-2</v>
      </c>
      <c r="J1957">
        <v>0.10105</v>
      </c>
      <c r="K1957">
        <v>0.12085</v>
      </c>
      <c r="L1957">
        <v>0.1153</v>
      </c>
      <c r="M1957">
        <v>0.16175</v>
      </c>
      <c r="N1957">
        <v>0.14954999999999999</v>
      </c>
      <c r="O1957">
        <v>0.1235</v>
      </c>
      <c r="S1957" s="14"/>
      <c r="T1957" s="29">
        <v>1338.9072283163516</v>
      </c>
      <c r="U1957" s="14"/>
      <c r="V1957" s="14"/>
      <c r="W1957" s="14"/>
      <c r="X1957"/>
      <c r="Y1957">
        <v>3.3933999999999999E-2</v>
      </c>
      <c r="AA1957">
        <v>14078.779219329363</v>
      </c>
      <c r="AC1957">
        <v>477.7492940287226</v>
      </c>
      <c r="AG1957" s="14"/>
      <c r="AH1957" s="14"/>
      <c r="AI1957" s="14"/>
      <c r="AM1957" s="14"/>
      <c r="AN1957" s="14"/>
      <c r="AO1957" s="14"/>
      <c r="AP1957" s="14"/>
      <c r="AQ1957" s="14"/>
      <c r="AR1957" s="14"/>
      <c r="AS1957" t="s">
        <v>831</v>
      </c>
      <c r="BD1957" s="14"/>
      <c r="BE1957" s="14"/>
      <c r="BF1957" s="14"/>
      <c r="BG1957" s="14"/>
      <c r="BH1957" s="14"/>
      <c r="BI1957" s="14"/>
    </row>
    <row r="1958" spans="1:62" x14ac:dyDescent="0.35">
      <c r="A1958" s="2" t="s">
        <v>61</v>
      </c>
      <c r="B1958" s="31">
        <v>33483</v>
      </c>
      <c r="C1958" s="60"/>
      <c r="D1958" s="60"/>
      <c r="E1958" s="11"/>
      <c r="G1958">
        <v>426.51000000000005</v>
      </c>
      <c r="H1958">
        <v>0.27800000000000002</v>
      </c>
      <c r="I1958">
        <v>0.26824999999999999</v>
      </c>
      <c r="J1958">
        <v>0.25355</v>
      </c>
      <c r="K1958">
        <v>0.2364</v>
      </c>
      <c r="L1958">
        <v>0.26350000000000001</v>
      </c>
      <c r="M1958">
        <v>0.27705000000000002</v>
      </c>
      <c r="N1958">
        <v>0.3392</v>
      </c>
      <c r="O1958">
        <v>0.21659999999999999</v>
      </c>
      <c r="S1958" s="14"/>
      <c r="T1958" s="14"/>
      <c r="U1958" s="14"/>
      <c r="V1958" s="14"/>
      <c r="W1958" s="14"/>
      <c r="X1958"/>
      <c r="AC1958" s="14"/>
      <c r="AG1958" s="14"/>
      <c r="AH1958" s="14"/>
      <c r="AI1958" s="14"/>
      <c r="AM1958" s="14"/>
      <c r="AN1958" s="14"/>
      <c r="AO1958" s="14"/>
      <c r="AP1958" s="14"/>
      <c r="AQ1958" s="14"/>
      <c r="AR1958" s="14"/>
      <c r="BD1958" s="14"/>
      <c r="BE1958" s="14"/>
      <c r="BF1958" s="14"/>
      <c r="BG1958" s="14"/>
      <c r="BH1958" s="14"/>
      <c r="BI1958" s="14"/>
    </row>
    <row r="1959" spans="1:62" x14ac:dyDescent="0.35">
      <c r="A1959" s="2" t="s">
        <v>61</v>
      </c>
      <c r="B1959" s="31">
        <v>33491</v>
      </c>
      <c r="C1959" s="60"/>
      <c r="D1959" s="60"/>
      <c r="E1959" s="11"/>
      <c r="G1959">
        <v>421.10000000000008</v>
      </c>
      <c r="H1959">
        <v>0.27700000000000002</v>
      </c>
      <c r="I1959">
        <v>0.26315</v>
      </c>
      <c r="J1959">
        <v>0.25685000000000002</v>
      </c>
      <c r="K1959">
        <v>0.23280000000000001</v>
      </c>
      <c r="L1959">
        <v>0.26229999999999998</v>
      </c>
      <c r="M1959">
        <v>0.27424999999999999</v>
      </c>
      <c r="N1959">
        <v>0.33700000000000002</v>
      </c>
      <c r="O1959">
        <v>0.20215</v>
      </c>
      <c r="S1959" s="14"/>
      <c r="T1959" s="14"/>
      <c r="U1959" s="14"/>
      <c r="V1959" s="14"/>
      <c r="W1959" s="14"/>
      <c r="X1959"/>
      <c r="AC1959" s="14"/>
      <c r="AG1959" s="14"/>
      <c r="AH1959" s="14"/>
      <c r="AI1959" s="14"/>
      <c r="AM1959" s="14"/>
      <c r="AN1959" s="14"/>
      <c r="AO1959" s="14"/>
      <c r="AP1959" s="14"/>
      <c r="AQ1959" s="14"/>
      <c r="AR1959" s="14"/>
      <c r="BD1959" s="14"/>
      <c r="BE1959" s="14"/>
      <c r="BF1959" s="14"/>
      <c r="BG1959" s="14"/>
      <c r="BH1959" s="14"/>
      <c r="BI1959" s="14"/>
    </row>
    <row r="1960" spans="1:62" x14ac:dyDescent="0.35">
      <c r="A1960" s="2" t="s">
        <v>61</v>
      </c>
      <c r="B1960" s="31">
        <v>33497</v>
      </c>
      <c r="C1960" s="60"/>
      <c r="D1960" s="60"/>
      <c r="E1960" s="11"/>
      <c r="G1960">
        <v>424.27000000000004</v>
      </c>
      <c r="H1960">
        <v>0.28649999999999998</v>
      </c>
      <c r="I1960">
        <v>0.26769999999999999</v>
      </c>
      <c r="J1960">
        <v>0.25464999999999999</v>
      </c>
      <c r="K1960">
        <v>0.23574999999999999</v>
      </c>
      <c r="L1960">
        <v>0.26200000000000001</v>
      </c>
      <c r="M1960">
        <v>0.27474999999999999</v>
      </c>
      <c r="N1960">
        <v>0.33944999999999997</v>
      </c>
      <c r="O1960">
        <v>0.20055000000000001</v>
      </c>
      <c r="S1960" s="14"/>
      <c r="T1960" s="14"/>
      <c r="U1960" s="14"/>
      <c r="V1960" s="14"/>
      <c r="W1960" s="14"/>
      <c r="X1960"/>
      <c r="AC1960" s="14"/>
      <c r="AG1960" s="14"/>
      <c r="AH1960" s="14"/>
      <c r="AI1960" s="14"/>
      <c r="AM1960" s="14"/>
      <c r="AN1960" s="14"/>
      <c r="AO1960" s="14"/>
      <c r="AP1960" s="14"/>
      <c r="AQ1960" s="14"/>
      <c r="AR1960" s="14"/>
      <c r="BD1960" s="14"/>
      <c r="BE1960" s="14"/>
      <c r="BF1960" s="14"/>
      <c r="BG1960" s="14"/>
      <c r="BH1960" s="14"/>
      <c r="BI1960" s="14"/>
    </row>
    <row r="1961" spans="1:62" x14ac:dyDescent="0.35">
      <c r="A1961" s="2" t="s">
        <v>61</v>
      </c>
      <c r="B1961" s="31">
        <v>33504</v>
      </c>
      <c r="C1961" s="60"/>
      <c r="D1961" s="60"/>
      <c r="E1961" s="11"/>
      <c r="G1961">
        <v>424.32999999999993</v>
      </c>
      <c r="H1961">
        <v>0.29049999999999998</v>
      </c>
      <c r="I1961">
        <v>0.26719999999999999</v>
      </c>
      <c r="J1961">
        <v>0.25409999999999999</v>
      </c>
      <c r="K1961">
        <v>0.23524999999999999</v>
      </c>
      <c r="L1961">
        <v>0.26150000000000001</v>
      </c>
      <c r="M1961">
        <v>0.2742</v>
      </c>
      <c r="N1961">
        <v>0.33879999999999999</v>
      </c>
      <c r="O1961">
        <v>0.2001</v>
      </c>
      <c r="S1961" s="14"/>
      <c r="T1961" s="14"/>
      <c r="U1961" s="14"/>
      <c r="V1961" s="14"/>
      <c r="W1961" s="14"/>
      <c r="X1961"/>
      <c r="AC1961" s="14"/>
      <c r="AG1961" s="14"/>
      <c r="AH1961" s="14"/>
      <c r="AI1961" s="14"/>
      <c r="AM1961" s="14"/>
      <c r="AN1961" s="14"/>
      <c r="AO1961" s="14"/>
      <c r="AP1961" s="14"/>
      <c r="AQ1961" s="14"/>
      <c r="AR1961" s="14"/>
      <c r="BD1961" s="14"/>
      <c r="BE1961" s="14"/>
      <c r="BF1961" s="14"/>
      <c r="BG1961" s="14"/>
      <c r="BH1961" s="14"/>
      <c r="BI1961" s="14"/>
    </row>
    <row r="1962" spans="1:62" x14ac:dyDescent="0.35">
      <c r="A1962" s="2" t="s">
        <v>61</v>
      </c>
      <c r="B1962" s="31">
        <v>33505</v>
      </c>
      <c r="C1962" s="60"/>
      <c r="D1962" s="60"/>
      <c r="E1962" s="11"/>
      <c r="S1962" s="14"/>
      <c r="T1962" s="14">
        <v>202.2</v>
      </c>
      <c r="U1962" s="14"/>
      <c r="V1962" s="14"/>
      <c r="W1962" s="14"/>
      <c r="X1962"/>
      <c r="AC1962" s="14"/>
      <c r="AG1962" s="14"/>
      <c r="AH1962" s="14"/>
      <c r="AI1962" s="14"/>
      <c r="AL1962">
        <v>2.8306359589999999</v>
      </c>
      <c r="AM1962" s="14"/>
      <c r="AN1962" s="14"/>
      <c r="AO1962" s="14">
        <v>122.9908205253348</v>
      </c>
      <c r="AP1962" s="14"/>
      <c r="AQ1962" s="14"/>
      <c r="AR1962" s="14">
        <v>228.61408601074299</v>
      </c>
      <c r="BA1962">
        <v>210</v>
      </c>
      <c r="BD1962" s="14"/>
      <c r="BE1962" s="14"/>
      <c r="BF1962" s="14"/>
      <c r="BG1962" s="14"/>
      <c r="BH1962" s="14"/>
      <c r="BI1962" s="14">
        <v>79.209179474665206</v>
      </c>
      <c r="BJ1962">
        <v>777.5</v>
      </c>
    </row>
    <row r="1963" spans="1:62" x14ac:dyDescent="0.35">
      <c r="A1963" s="2" t="s">
        <v>61</v>
      </c>
      <c r="B1963" s="31">
        <v>33512</v>
      </c>
      <c r="C1963" s="60"/>
      <c r="D1963" s="60"/>
      <c r="E1963" s="11"/>
      <c r="G1963">
        <v>400.19000000000005</v>
      </c>
      <c r="H1963">
        <v>0.24199999999999999</v>
      </c>
      <c r="I1963">
        <v>0.23619999999999999</v>
      </c>
      <c r="J1963">
        <v>0.23300000000000001</v>
      </c>
      <c r="K1963">
        <v>0.22514999999999999</v>
      </c>
      <c r="L1963">
        <v>0.25745000000000001</v>
      </c>
      <c r="M1963">
        <v>0.27195000000000003</v>
      </c>
      <c r="N1963">
        <v>0.33455000000000001</v>
      </c>
      <c r="O1963">
        <v>0.20065</v>
      </c>
      <c r="S1963" s="14"/>
      <c r="T1963" s="14"/>
      <c r="U1963" s="14"/>
      <c r="V1963" s="14"/>
      <c r="W1963" s="14"/>
      <c r="X1963"/>
      <c r="AC1963" s="14"/>
      <c r="AG1963" s="14"/>
      <c r="AH1963" s="14"/>
      <c r="AI1963" s="14"/>
      <c r="AM1963" s="14"/>
      <c r="AN1963" s="14"/>
      <c r="AO1963" s="14"/>
      <c r="AP1963" s="14"/>
      <c r="AQ1963" s="14"/>
      <c r="AR1963" s="14"/>
      <c r="BD1963" s="14"/>
      <c r="BE1963" s="14"/>
      <c r="BF1963" s="14"/>
      <c r="BG1963" s="14"/>
      <c r="BH1963" s="14"/>
      <c r="BI1963" s="14"/>
    </row>
    <row r="1964" spans="1:62" x14ac:dyDescent="0.35">
      <c r="A1964" s="2" t="s">
        <v>61</v>
      </c>
      <c r="B1964" s="31">
        <v>33519</v>
      </c>
      <c r="C1964" s="60"/>
      <c r="D1964" s="60"/>
      <c r="E1964" s="11"/>
      <c r="G1964">
        <v>407.89</v>
      </c>
      <c r="H1964">
        <v>0.26850000000000002</v>
      </c>
      <c r="I1964">
        <v>0.25180000000000002</v>
      </c>
      <c r="J1964">
        <v>0.23874999999999999</v>
      </c>
      <c r="K1964">
        <v>0.2263</v>
      </c>
      <c r="L1964">
        <v>0.25459999999999999</v>
      </c>
      <c r="M1964">
        <v>0.26500000000000001</v>
      </c>
      <c r="N1964">
        <v>0.33500000000000002</v>
      </c>
      <c r="O1964">
        <v>0.19950000000000001</v>
      </c>
      <c r="S1964" s="14"/>
      <c r="T1964" s="14"/>
      <c r="U1964" s="14"/>
      <c r="V1964" s="14"/>
      <c r="W1964" s="14"/>
      <c r="X1964"/>
      <c r="AC1964" s="14"/>
      <c r="AG1964" s="14"/>
      <c r="AH1964" s="14"/>
      <c r="AI1964" s="14"/>
      <c r="AM1964" s="14"/>
      <c r="AN1964" s="14"/>
      <c r="AO1964" s="14"/>
      <c r="AP1964" s="14"/>
      <c r="AQ1964" s="14"/>
      <c r="AR1964" s="14"/>
      <c r="BD1964" s="14"/>
      <c r="BE1964" s="14"/>
      <c r="BF1964" s="14"/>
      <c r="BG1964" s="14"/>
      <c r="BH1964" s="14"/>
      <c r="BI1964" s="14"/>
    </row>
    <row r="1965" spans="1:62" x14ac:dyDescent="0.35">
      <c r="A1965" s="2" t="s">
        <v>61</v>
      </c>
      <c r="B1965" s="31">
        <v>33521</v>
      </c>
      <c r="C1965" s="60"/>
      <c r="D1965" s="60"/>
      <c r="E1965" s="11"/>
      <c r="S1965" s="14"/>
      <c r="T1965" s="14">
        <v>401.82499999999993</v>
      </c>
      <c r="U1965" s="14"/>
      <c r="V1965" s="14"/>
      <c r="W1965" s="14"/>
      <c r="X1965"/>
      <c r="AC1965" s="14"/>
      <c r="AG1965" s="14"/>
      <c r="AH1965" s="14"/>
      <c r="AI1965" s="14"/>
      <c r="AL1965">
        <v>6.884600571</v>
      </c>
      <c r="AM1965" s="14"/>
      <c r="AN1965" s="14"/>
      <c r="AO1965" s="14">
        <v>217.68504739644203</v>
      </c>
      <c r="AP1965" s="14"/>
      <c r="AQ1965" s="14"/>
      <c r="AR1965" s="14">
        <v>316.11422668240851</v>
      </c>
      <c r="BA1965">
        <v>265</v>
      </c>
      <c r="BD1965" s="14"/>
      <c r="BE1965" s="14"/>
      <c r="BF1965" s="14"/>
      <c r="BG1965" s="14"/>
      <c r="BH1965" s="14"/>
      <c r="BI1965" s="14">
        <v>184.13995260355796</v>
      </c>
      <c r="BJ1965">
        <v>840</v>
      </c>
    </row>
    <row r="1966" spans="1:62" x14ac:dyDescent="0.35">
      <c r="A1966" s="2" t="s">
        <v>61</v>
      </c>
      <c r="B1966" s="31">
        <v>33525</v>
      </c>
      <c r="C1966" s="60"/>
      <c r="D1966" s="60"/>
      <c r="E1966" s="11"/>
      <c r="G1966">
        <v>399.27000000000004</v>
      </c>
      <c r="H1966">
        <v>0.2555</v>
      </c>
      <c r="I1966">
        <v>0.2382</v>
      </c>
      <c r="J1966">
        <v>0.2281</v>
      </c>
      <c r="K1966">
        <v>0.22165000000000001</v>
      </c>
      <c r="L1966">
        <v>0.25624999999999998</v>
      </c>
      <c r="M1966">
        <v>0.26574999999999999</v>
      </c>
      <c r="N1966">
        <v>0.33345000000000002</v>
      </c>
      <c r="O1966">
        <v>0.19744999999999999</v>
      </c>
      <c r="S1966" s="14"/>
      <c r="T1966" s="14"/>
      <c r="U1966" s="14"/>
      <c r="V1966" s="14"/>
      <c r="W1966" s="14"/>
      <c r="X1966"/>
      <c r="AC1966" s="14"/>
      <c r="AG1966" s="14"/>
      <c r="AH1966" s="14"/>
      <c r="AI1966" s="14"/>
      <c r="AM1966" s="14"/>
      <c r="AN1966" s="14"/>
      <c r="AO1966" s="14"/>
      <c r="AP1966" s="14"/>
      <c r="AQ1966" s="14"/>
      <c r="AR1966" s="14"/>
      <c r="BD1966" s="14"/>
      <c r="BE1966" s="14"/>
      <c r="BF1966" s="14"/>
      <c r="BG1966" s="14"/>
      <c r="BH1966" s="14"/>
      <c r="BI1966" s="14"/>
    </row>
    <row r="1967" spans="1:62" x14ac:dyDescent="0.35">
      <c r="A1967" s="2" t="s">
        <v>61</v>
      </c>
      <c r="B1967" s="31">
        <v>33532</v>
      </c>
      <c r="C1967" s="60"/>
      <c r="D1967" s="60"/>
      <c r="E1967" s="11"/>
      <c r="G1967">
        <v>386.68999999999994</v>
      </c>
      <c r="H1967">
        <v>0.23949999999999999</v>
      </c>
      <c r="I1967">
        <v>0.22600000000000001</v>
      </c>
      <c r="J1967">
        <v>0.21129999999999999</v>
      </c>
      <c r="K1967">
        <v>0.21379999999999999</v>
      </c>
      <c r="L1967">
        <v>0.25054999999999999</v>
      </c>
      <c r="M1967">
        <v>0.26069999999999999</v>
      </c>
      <c r="N1967">
        <v>0.3332</v>
      </c>
      <c r="O1967">
        <v>0.19839999999999999</v>
      </c>
      <c r="S1967" s="14"/>
      <c r="T1967" s="14"/>
      <c r="U1967" s="14"/>
      <c r="V1967" s="14"/>
      <c r="W1967" s="14"/>
      <c r="X1967"/>
      <c r="AC1967" s="14"/>
      <c r="AG1967" s="14"/>
      <c r="AH1967" s="14"/>
      <c r="AI1967" s="14"/>
      <c r="AM1967" s="14"/>
      <c r="AN1967" s="14"/>
      <c r="AO1967" s="14"/>
      <c r="AP1967" s="14"/>
      <c r="AQ1967" s="14"/>
      <c r="AR1967" s="14"/>
      <c r="BD1967" s="14"/>
      <c r="BE1967" s="14"/>
      <c r="BF1967" s="14"/>
      <c r="BG1967" s="14"/>
      <c r="BH1967" s="14"/>
      <c r="BI1967" s="14"/>
    </row>
    <row r="1968" spans="1:62" x14ac:dyDescent="0.35">
      <c r="A1968" s="2" t="s">
        <v>61</v>
      </c>
      <c r="B1968" s="31">
        <v>33533</v>
      </c>
      <c r="C1968" s="60"/>
      <c r="D1968" s="60"/>
      <c r="E1968" s="11"/>
      <c r="S1968" s="14"/>
      <c r="T1968" s="14">
        <v>771.52499999999986</v>
      </c>
      <c r="U1968" s="14"/>
      <c r="V1968" s="14"/>
      <c r="W1968" s="14"/>
      <c r="X1968"/>
      <c r="AC1968" s="14"/>
      <c r="AG1968" s="14"/>
      <c r="AH1968" s="14"/>
      <c r="AI1968" s="14"/>
      <c r="AL1968">
        <v>10.251551839999999</v>
      </c>
      <c r="AM1968" s="14"/>
      <c r="AN1968" s="14"/>
      <c r="AO1968" s="14">
        <v>369.72787274453935</v>
      </c>
      <c r="AP1968" s="14"/>
      <c r="AQ1968" s="14"/>
      <c r="AR1968" s="14">
        <v>275.58659056843078</v>
      </c>
      <c r="BA1968">
        <v>295</v>
      </c>
      <c r="BD1968" s="14"/>
      <c r="BE1968" s="14"/>
      <c r="BF1968" s="14"/>
      <c r="BG1968" s="14"/>
      <c r="BH1968" s="14"/>
      <c r="BI1968" s="14">
        <v>401.79712725546051</v>
      </c>
      <c r="BJ1968">
        <v>917.5</v>
      </c>
    </row>
    <row r="1969" spans="1:62" x14ac:dyDescent="0.35">
      <c r="A1969" s="2" t="s">
        <v>61</v>
      </c>
      <c r="B1969" s="31">
        <v>33540</v>
      </c>
      <c r="C1969" s="60"/>
      <c r="D1969" s="60"/>
      <c r="E1969" s="11"/>
      <c r="G1969">
        <v>344.68</v>
      </c>
      <c r="H1969">
        <v>0.17949999999999999</v>
      </c>
      <c r="I1969">
        <v>0.16735</v>
      </c>
      <c r="J1969">
        <v>0.15390000000000001</v>
      </c>
      <c r="K1969">
        <v>0.19964999999999999</v>
      </c>
      <c r="L1969">
        <v>0.24215</v>
      </c>
      <c r="M1969">
        <v>0.254</v>
      </c>
      <c r="N1969">
        <v>0.33040000000000003</v>
      </c>
      <c r="O1969">
        <v>0.19645000000000001</v>
      </c>
      <c r="S1969" s="14"/>
      <c r="T1969" s="14"/>
      <c r="U1969" s="14"/>
      <c r="V1969" s="14"/>
      <c r="W1969" s="14"/>
      <c r="X1969"/>
      <c r="AC1969" s="14"/>
      <c r="AG1969" s="14"/>
      <c r="AH1969" s="14"/>
      <c r="AI1969" s="14"/>
      <c r="AM1969" s="14"/>
      <c r="AN1969" s="14"/>
      <c r="AO1969" s="14"/>
      <c r="AP1969" s="14"/>
      <c r="AQ1969" s="14"/>
      <c r="AR1969" s="14"/>
      <c r="BD1969" s="14"/>
      <c r="BE1969" s="14"/>
      <c r="BF1969" s="14"/>
      <c r="BG1969" s="14"/>
      <c r="BH1969" s="14"/>
      <c r="BI1969" s="14"/>
    </row>
    <row r="1970" spans="1:62" x14ac:dyDescent="0.35">
      <c r="A1970" s="2" t="s">
        <v>61</v>
      </c>
      <c r="B1970" s="31">
        <v>33546</v>
      </c>
      <c r="C1970" s="60"/>
      <c r="D1970" s="60"/>
      <c r="E1970" s="11"/>
      <c r="G1970">
        <v>322.76</v>
      </c>
      <c r="H1970">
        <v>0.159</v>
      </c>
      <c r="I1970">
        <v>0.14065</v>
      </c>
      <c r="J1970">
        <v>0.13189999999999999</v>
      </c>
      <c r="K1970">
        <v>0.18575</v>
      </c>
      <c r="L1970">
        <v>0.23315</v>
      </c>
      <c r="M1970">
        <v>0.24529999999999999</v>
      </c>
      <c r="N1970">
        <v>0.32450000000000001</v>
      </c>
      <c r="O1970">
        <v>0.19355</v>
      </c>
      <c r="S1970" s="14"/>
      <c r="T1970" s="14"/>
      <c r="U1970" s="14"/>
      <c r="V1970" s="14"/>
      <c r="W1970" s="14"/>
      <c r="X1970"/>
      <c r="AC1970" s="14"/>
      <c r="AG1970" s="14"/>
      <c r="AH1970" s="14"/>
      <c r="AI1970" s="14"/>
      <c r="AM1970" s="14"/>
      <c r="AN1970" s="14"/>
      <c r="AO1970" s="14"/>
      <c r="AP1970" s="14"/>
      <c r="AQ1970" s="14"/>
      <c r="AR1970" s="14"/>
      <c r="BD1970" s="14"/>
      <c r="BE1970" s="14"/>
      <c r="BF1970" s="14"/>
      <c r="BG1970" s="14"/>
      <c r="BH1970" s="14"/>
      <c r="BI1970" s="14"/>
    </row>
    <row r="1971" spans="1:62" x14ac:dyDescent="0.35">
      <c r="A1971" s="2" t="s">
        <v>61</v>
      </c>
      <c r="B1971" s="31">
        <v>33547</v>
      </c>
      <c r="C1971" s="60"/>
      <c r="D1971" s="60"/>
      <c r="E1971" s="11"/>
      <c r="S1971" s="14">
        <v>24.520204999999997</v>
      </c>
      <c r="T1971" s="14">
        <v>1092.7999999999997</v>
      </c>
      <c r="U1971" s="14"/>
      <c r="V1971" s="14"/>
      <c r="W1971" s="14"/>
      <c r="X1971"/>
      <c r="AC1971" s="14"/>
      <c r="AG1971" s="14"/>
      <c r="AH1971" s="14"/>
      <c r="AI1971" s="14">
        <v>5.3249999999999318</v>
      </c>
      <c r="AL1971">
        <v>9.1126362459999992</v>
      </c>
      <c r="AM1971" s="14"/>
      <c r="AN1971" s="14"/>
      <c r="AO1971" s="14">
        <v>395.6185674723389</v>
      </c>
      <c r="AP1971" s="14"/>
      <c r="AQ1971" s="14"/>
      <c r="AR1971" s="14">
        <v>230.974801810613</v>
      </c>
      <c r="BA1971">
        <v>242.5</v>
      </c>
      <c r="BD1971" s="14"/>
      <c r="BE1971" s="14"/>
      <c r="BF1971" s="14"/>
      <c r="BG1971" s="14"/>
      <c r="BH1971" s="14"/>
      <c r="BI1971" s="14">
        <v>691.8564325276609</v>
      </c>
      <c r="BJ1971">
        <v>797.5</v>
      </c>
    </row>
    <row r="1972" spans="1:62" x14ac:dyDescent="0.35">
      <c r="A1972" s="2" t="s">
        <v>61</v>
      </c>
      <c r="B1972" s="31">
        <v>33553</v>
      </c>
      <c r="C1972" s="60"/>
      <c r="D1972" s="60"/>
      <c r="E1972" s="11"/>
      <c r="G1972">
        <v>301.24</v>
      </c>
      <c r="H1972">
        <v>0.13200000000000001</v>
      </c>
      <c r="I1972">
        <v>0.12015000000000001</v>
      </c>
      <c r="J1972">
        <v>0.1062</v>
      </c>
      <c r="K1972">
        <v>0.17269999999999999</v>
      </c>
      <c r="L1972">
        <v>0.2228</v>
      </c>
      <c r="M1972">
        <v>0.23699999999999999</v>
      </c>
      <c r="N1972">
        <v>0.32429999999999998</v>
      </c>
      <c r="O1972">
        <v>0.19105</v>
      </c>
      <c r="S1972" s="14"/>
      <c r="T1972" s="14"/>
      <c r="U1972" s="14"/>
      <c r="V1972" s="14"/>
      <c r="W1972" s="14"/>
      <c r="X1972"/>
      <c r="AC1972" s="14"/>
      <c r="AG1972" s="14"/>
      <c r="AH1972" s="14"/>
      <c r="AI1972" s="14"/>
      <c r="AM1972" s="14"/>
      <c r="AN1972" s="14"/>
      <c r="AO1972" s="14"/>
      <c r="AP1972" s="14"/>
      <c r="AQ1972" s="14"/>
      <c r="AR1972" s="14"/>
      <c r="BD1972" s="14"/>
      <c r="BE1972" s="14"/>
      <c r="BF1972" s="14"/>
      <c r="BG1972" s="14"/>
      <c r="BH1972" s="14"/>
      <c r="BI1972" s="14"/>
    </row>
    <row r="1973" spans="1:62" x14ac:dyDescent="0.35">
      <c r="A1973" s="2" t="s">
        <v>61</v>
      </c>
      <c r="B1973" s="31">
        <v>33560</v>
      </c>
      <c r="C1973" s="60"/>
      <c r="D1973" s="60"/>
      <c r="E1973" s="11"/>
      <c r="G1973">
        <v>281.60000000000002</v>
      </c>
      <c r="H1973">
        <v>0.10150000000000001</v>
      </c>
      <c r="I1973">
        <v>0.10440000000000001</v>
      </c>
      <c r="J1973">
        <v>8.7550000000000003E-2</v>
      </c>
      <c r="K1973">
        <v>0.15870000000000001</v>
      </c>
      <c r="L1973">
        <v>0.21010000000000001</v>
      </c>
      <c r="M1973">
        <v>0.2311</v>
      </c>
      <c r="N1973">
        <v>0.32395000000000002</v>
      </c>
      <c r="O1973">
        <v>0.19070000000000001</v>
      </c>
      <c r="S1973" s="14"/>
      <c r="T1973" s="14"/>
      <c r="U1973" s="14"/>
      <c r="V1973" s="14"/>
      <c r="W1973" s="14"/>
      <c r="X1973"/>
      <c r="AC1973" s="14"/>
      <c r="AG1973" s="14"/>
      <c r="AH1973" s="14"/>
      <c r="AI1973" s="14"/>
      <c r="AM1973" s="14"/>
      <c r="AN1973" s="14"/>
      <c r="AO1973" s="14"/>
      <c r="AP1973" s="14"/>
      <c r="AQ1973" s="14"/>
      <c r="AR1973" s="14"/>
      <c r="BD1973" s="14"/>
      <c r="BE1973" s="14"/>
      <c r="BF1973" s="14"/>
      <c r="BG1973" s="14"/>
      <c r="BH1973" s="14"/>
      <c r="BI1973" s="14"/>
    </row>
    <row r="1974" spans="1:62" x14ac:dyDescent="0.35">
      <c r="A1974" s="2" t="s">
        <v>61</v>
      </c>
      <c r="B1974" s="31">
        <v>33561</v>
      </c>
      <c r="C1974" s="60"/>
      <c r="D1974" s="60"/>
      <c r="E1974" s="11"/>
      <c r="S1974" s="14">
        <v>19.264616228227151</v>
      </c>
      <c r="T1974" s="14">
        <v>1508.8249999999998</v>
      </c>
      <c r="U1974" s="14">
        <v>238.47499999999999</v>
      </c>
      <c r="V1974" s="14">
        <v>1.575E-2</v>
      </c>
      <c r="W1974" s="14">
        <v>3.7657750000000001</v>
      </c>
      <c r="X1974"/>
      <c r="AC1974" s="14">
        <v>24.398984253659506</v>
      </c>
      <c r="AG1974" s="14">
        <v>0.78500000000000003</v>
      </c>
      <c r="AH1974" s="14">
        <v>6.6642499999999993E-2</v>
      </c>
      <c r="AI1974" s="14">
        <v>8.5</v>
      </c>
      <c r="AL1974">
        <v>6.8769999999999998</v>
      </c>
      <c r="AM1974" s="14">
        <v>2.9249999999999998E-2</v>
      </c>
      <c r="AN1974" s="14">
        <v>8.8768438059482939</v>
      </c>
      <c r="AO1974" s="14">
        <v>302.70416962657373</v>
      </c>
      <c r="AP1974" s="14"/>
      <c r="AQ1974" s="14"/>
      <c r="AR1974" s="14">
        <v>227.45239225615867</v>
      </c>
      <c r="BA1974">
        <v>250</v>
      </c>
      <c r="BB1974">
        <v>3.75598125</v>
      </c>
      <c r="BD1974" s="14">
        <v>228.85203149268096</v>
      </c>
      <c r="BE1974" s="14"/>
      <c r="BF1974" s="14">
        <v>7.3499999999999998E-3</v>
      </c>
      <c r="BG1974" s="14">
        <v>7.0492087221188857</v>
      </c>
      <c r="BH1974" s="14"/>
      <c r="BI1974" s="14">
        <v>959.14583037342618</v>
      </c>
      <c r="BJ1974">
        <v>675</v>
      </c>
    </row>
    <row r="1975" spans="1:62" x14ac:dyDescent="0.35">
      <c r="A1975" s="2" t="s">
        <v>61</v>
      </c>
      <c r="B1975" s="31">
        <v>33568</v>
      </c>
      <c r="C1975" s="60"/>
      <c r="D1975" s="60"/>
      <c r="E1975" s="11"/>
      <c r="S1975" s="14">
        <v>18.678859556812284</v>
      </c>
      <c r="T1975" s="14">
        <v>1483.85</v>
      </c>
      <c r="U1975" s="14">
        <v>244.375</v>
      </c>
      <c r="V1975" s="14">
        <v>1.435E-2</v>
      </c>
      <c r="W1975" s="14">
        <v>3.5118125000000004</v>
      </c>
      <c r="X1975"/>
      <c r="AC1975" s="14">
        <v>15.522968507319035</v>
      </c>
      <c r="AG1975" s="14">
        <v>1.1299999999999999</v>
      </c>
      <c r="AH1975" s="14">
        <v>0.13573500000000052</v>
      </c>
      <c r="AI1975" s="14">
        <v>11.950000000000045</v>
      </c>
      <c r="AL1975">
        <v>4.9039999999999999</v>
      </c>
      <c r="AM1975" s="14">
        <v>2.785E-2</v>
      </c>
      <c r="AN1975" s="14">
        <v>6.8937125622876554</v>
      </c>
      <c r="AO1975" s="14">
        <v>250.21537372593428</v>
      </c>
      <c r="AP1975" s="14"/>
      <c r="AQ1975" s="14"/>
      <c r="AR1975" s="14">
        <v>195.07363313208822</v>
      </c>
      <c r="BA1975">
        <v>255</v>
      </c>
      <c r="BB1975">
        <v>3.50678125</v>
      </c>
      <c r="BD1975" s="14">
        <v>228.85203149268096</v>
      </c>
      <c r="BE1975" s="14"/>
      <c r="BF1975" s="14">
        <v>8.4499999999999992E-3</v>
      </c>
      <c r="BG1975" s="14">
        <v>8.2485418233295569</v>
      </c>
      <c r="BH1975" s="14"/>
      <c r="BI1975" s="14">
        <v>977.30962627406564</v>
      </c>
      <c r="BJ1975">
        <v>565</v>
      </c>
    </row>
    <row r="1976" spans="1:62" x14ac:dyDescent="0.35">
      <c r="A1976" s="2" t="s">
        <v>61</v>
      </c>
      <c r="B1976" s="31">
        <v>33574</v>
      </c>
      <c r="C1976" s="60"/>
      <c r="D1976" s="60"/>
      <c r="E1976" s="11"/>
      <c r="G1976">
        <v>249.85999999999999</v>
      </c>
      <c r="H1976">
        <v>8.9499999999999996E-2</v>
      </c>
      <c r="I1976">
        <v>8.4099999999999994E-2</v>
      </c>
      <c r="J1976">
        <v>7.2650000000000006E-2</v>
      </c>
      <c r="K1976">
        <v>0.12645000000000001</v>
      </c>
      <c r="L1976">
        <v>0.18609999999999999</v>
      </c>
      <c r="M1976">
        <v>0.20644999999999999</v>
      </c>
      <c r="N1976">
        <v>0.30354999999999999</v>
      </c>
      <c r="O1976">
        <v>0.18049999999999999</v>
      </c>
      <c r="S1976" s="14">
        <v>22.238495327180715</v>
      </c>
      <c r="T1976" s="14">
        <v>1662.7750000000001</v>
      </c>
      <c r="U1976" s="14">
        <v>305.82499999999999</v>
      </c>
      <c r="V1976" s="14">
        <v>1.8100000000000002E-2</v>
      </c>
      <c r="W1976" s="14">
        <v>5.5330649999999997</v>
      </c>
      <c r="X1976"/>
      <c r="AC1976" s="14">
        <v>76.972968507319024</v>
      </c>
      <c r="AG1976" s="14">
        <v>0.94</v>
      </c>
      <c r="AH1976" s="14">
        <v>0.10520499999999952</v>
      </c>
      <c r="AI1976" s="14">
        <v>11.424999999999955</v>
      </c>
      <c r="AL1976">
        <v>4.548</v>
      </c>
      <c r="AM1976" s="14">
        <v>3.4599999999999999E-2</v>
      </c>
      <c r="AN1976" s="14">
        <v>8.1465303297823386</v>
      </c>
      <c r="AO1976" s="14">
        <v>235.58210190621432</v>
      </c>
      <c r="AP1976" s="14"/>
      <c r="AQ1976" s="14"/>
      <c r="AR1976" s="14">
        <v>191.8439351484819</v>
      </c>
      <c r="BA1976">
        <v>277.5</v>
      </c>
      <c r="BB1976">
        <v>5.5354324999999998</v>
      </c>
      <c r="BD1976" s="14">
        <v>228.85203149268096</v>
      </c>
      <c r="BE1976" s="14"/>
      <c r="BF1976" s="14">
        <v>8.0000000000000002E-3</v>
      </c>
      <c r="BG1976" s="14">
        <v>8.8302566751819782</v>
      </c>
      <c r="BH1976" s="14"/>
      <c r="BI1976" s="14">
        <v>1109.9428980937857</v>
      </c>
      <c r="BJ1976">
        <v>747.5</v>
      </c>
    </row>
    <row r="1977" spans="1:62" x14ac:dyDescent="0.35">
      <c r="A1977" s="2" t="s">
        <v>61</v>
      </c>
      <c r="B1977" s="31">
        <v>33581</v>
      </c>
      <c r="C1977" s="60"/>
      <c r="D1977" s="60"/>
      <c r="E1977" s="11"/>
      <c r="G1977">
        <v>240.5</v>
      </c>
      <c r="H1977">
        <v>8.2500000000000004E-2</v>
      </c>
      <c r="I1977">
        <v>8.3949999999999997E-2</v>
      </c>
      <c r="J1977">
        <v>7.22E-2</v>
      </c>
      <c r="K1977">
        <v>0.11584999999999999</v>
      </c>
      <c r="L1977">
        <v>0.17915</v>
      </c>
      <c r="M1977">
        <v>0.19675000000000001</v>
      </c>
      <c r="N1977">
        <v>0.2964</v>
      </c>
      <c r="O1977">
        <v>0.1757</v>
      </c>
      <c r="S1977" s="14">
        <v>25.715800415781946</v>
      </c>
      <c r="T1977" s="14">
        <v>2105.8999999999996</v>
      </c>
      <c r="U1977" s="14">
        <v>437.5</v>
      </c>
      <c r="V1977" s="14">
        <v>1.6400000000000001E-2</v>
      </c>
      <c r="W1977" s="14">
        <v>7.1521999999999997</v>
      </c>
      <c r="X1977"/>
      <c r="AC1977" s="14">
        <v>208.64796850731904</v>
      </c>
      <c r="AG1977" s="14">
        <v>1.0249999999999999</v>
      </c>
      <c r="AH1977" s="14">
        <v>0.11032500000000001</v>
      </c>
      <c r="AI1977" s="14">
        <v>10.5</v>
      </c>
      <c r="AL1977">
        <v>4.9989999999999997</v>
      </c>
      <c r="AM1977" s="14">
        <v>3.1400000000000004E-2</v>
      </c>
      <c r="AN1977" s="14">
        <v>8.3798170311436593</v>
      </c>
      <c r="AO1977" s="14">
        <v>259.57621076416302</v>
      </c>
      <c r="AP1977" s="14"/>
      <c r="AQ1977" s="14"/>
      <c r="AR1977" s="14">
        <v>194.01662844036696</v>
      </c>
      <c r="BA1977">
        <v>287.5</v>
      </c>
      <c r="BB1977">
        <v>7.1749999999999998</v>
      </c>
      <c r="BD1977" s="14">
        <v>228.85203149268096</v>
      </c>
      <c r="BE1977" s="14"/>
      <c r="BF1977" s="14">
        <v>7.0500000000000007E-3</v>
      </c>
      <c r="BG1977" s="14">
        <v>10.132645470693927</v>
      </c>
      <c r="BH1977" s="14"/>
      <c r="BI1977" s="14">
        <v>1398.3237892358368</v>
      </c>
      <c r="BJ1977">
        <v>712.5</v>
      </c>
    </row>
    <row r="1978" spans="1:62" x14ac:dyDescent="0.35">
      <c r="A1978" s="2" t="s">
        <v>61</v>
      </c>
      <c r="B1978" s="31">
        <v>33585</v>
      </c>
      <c r="C1978" s="60"/>
      <c r="D1978" s="60"/>
      <c r="E1978" s="11"/>
      <c r="S1978" s="14">
        <v>23.882085865523333</v>
      </c>
      <c r="T1978" s="14">
        <v>2091.7250000000004</v>
      </c>
      <c r="U1978" s="14">
        <v>493.75</v>
      </c>
      <c r="V1978" s="14">
        <v>1.7600000000000001E-2</v>
      </c>
      <c r="W1978" s="14">
        <v>8.6948749999999997</v>
      </c>
      <c r="X1978"/>
      <c r="AC1978" s="14">
        <v>264.89796850731904</v>
      </c>
      <c r="AG1978" s="14">
        <v>1.1299999999999999</v>
      </c>
      <c r="AH1978" s="14">
        <v>0.19158500000000117</v>
      </c>
      <c r="AI1978" s="14">
        <v>16.650000000000091</v>
      </c>
      <c r="AL1978">
        <v>4.3730000000000002</v>
      </c>
      <c r="AM1978" s="14">
        <v>2.9050000000000003E-2</v>
      </c>
      <c r="AN1978" s="14">
        <v>6.681512472529521</v>
      </c>
      <c r="AO1978" s="14">
        <v>229.8782145786393</v>
      </c>
      <c r="AP1978" s="14"/>
      <c r="AQ1978" s="14"/>
      <c r="AR1978" s="14">
        <v>190.58920456055495</v>
      </c>
      <c r="BA1978">
        <v>275</v>
      </c>
      <c r="BB1978">
        <v>8.69</v>
      </c>
      <c r="BD1978" s="14">
        <v>228.85203149268096</v>
      </c>
      <c r="BE1978" s="14"/>
      <c r="BF1978" s="14">
        <v>5.9000000000000007E-3</v>
      </c>
      <c r="BG1978" s="14">
        <v>7.9699835642946564</v>
      </c>
      <c r="BH1978" s="14"/>
      <c r="BI1978" s="14">
        <v>1351.4467854213608</v>
      </c>
      <c r="BJ1978">
        <v>785</v>
      </c>
    </row>
    <row r="1979" spans="1:62" x14ac:dyDescent="0.35">
      <c r="A1979" s="2" t="s">
        <v>61</v>
      </c>
      <c r="B1979" s="31">
        <v>33588</v>
      </c>
      <c r="C1979" s="60"/>
      <c r="D1979" s="60"/>
      <c r="E1979" s="11"/>
      <c r="G1979">
        <v>231.38000000000002</v>
      </c>
      <c r="H1979">
        <v>8.3500000000000005E-2</v>
      </c>
      <c r="I1979">
        <v>8.0100000000000005E-2</v>
      </c>
      <c r="J1979">
        <v>6.5699999999999995E-2</v>
      </c>
      <c r="K1979">
        <v>0.10415000000000001</v>
      </c>
      <c r="L1979">
        <v>0.16975000000000001</v>
      </c>
      <c r="M1979">
        <v>0.18909999999999999</v>
      </c>
      <c r="N1979">
        <v>0.2923</v>
      </c>
      <c r="O1979">
        <v>0.17230000000000001</v>
      </c>
      <c r="S1979" s="14"/>
      <c r="T1979" s="14"/>
      <c r="U1979" s="14"/>
      <c r="V1979" s="14"/>
      <c r="W1979" s="14"/>
      <c r="X1979"/>
      <c r="AC1979" s="14"/>
      <c r="AG1979" s="14"/>
      <c r="AH1979" s="14"/>
      <c r="AI1979" s="14"/>
      <c r="AM1979" s="14"/>
      <c r="AN1979" s="14"/>
      <c r="AO1979" s="14"/>
      <c r="AP1979" s="14"/>
      <c r="AQ1979" s="14"/>
      <c r="AR1979" s="14"/>
      <c r="BD1979" s="14"/>
      <c r="BE1979" s="14"/>
      <c r="BF1979" s="14"/>
      <c r="BG1979" s="14"/>
      <c r="BH1979" s="14"/>
      <c r="BI1979" s="14"/>
    </row>
    <row r="1980" spans="1:62" x14ac:dyDescent="0.35">
      <c r="A1980" s="2" t="s">
        <v>61</v>
      </c>
      <c r="B1980" s="31">
        <v>33590</v>
      </c>
      <c r="C1980" s="60"/>
      <c r="D1980" s="60"/>
      <c r="E1980" s="11"/>
      <c r="S1980" s="14">
        <v>19.840604271159798</v>
      </c>
      <c r="T1980" s="14">
        <v>1681.9750000000001</v>
      </c>
      <c r="U1980" s="14">
        <v>437.5</v>
      </c>
      <c r="V1980" s="14">
        <v>1.66E-2</v>
      </c>
      <c r="W1980" s="14">
        <v>7.2692499999999995</v>
      </c>
      <c r="X1980"/>
      <c r="AC1980" s="14">
        <v>208.64796850731904</v>
      </c>
      <c r="AG1980" s="14">
        <v>1.1600000000000001</v>
      </c>
      <c r="AH1980" s="14">
        <v>0.1676450000000006</v>
      </c>
      <c r="AI1980" s="14">
        <v>14.200000000000045</v>
      </c>
      <c r="AL1980">
        <v>2.7109999999999999</v>
      </c>
      <c r="AM1980" s="14">
        <v>3.295E-2</v>
      </c>
      <c r="AN1980" s="14">
        <v>5.6577051321874574</v>
      </c>
      <c r="AO1980" s="14">
        <v>172.68408824810717</v>
      </c>
      <c r="AP1980" s="14"/>
      <c r="AQ1980" s="14"/>
      <c r="AR1980" s="14">
        <v>156.06321815032095</v>
      </c>
      <c r="BB1980">
        <v>7.2625000000000002</v>
      </c>
      <c r="BD1980" s="14">
        <v>228.85203149268096</v>
      </c>
      <c r="BE1980" s="14"/>
      <c r="BF1980" s="14">
        <v>6.0999999999999995E-3</v>
      </c>
      <c r="BG1980" s="14">
        <v>6.5246248248718448</v>
      </c>
      <c r="BH1980" s="14"/>
      <c r="BI1980" s="14">
        <v>1057.5909117518929</v>
      </c>
      <c r="BJ1980">
        <v>490</v>
      </c>
    </row>
    <row r="1981" spans="1:62" x14ac:dyDescent="0.35">
      <c r="A1981" s="2" t="s">
        <v>61</v>
      </c>
      <c r="B1981" s="31">
        <v>33595</v>
      </c>
      <c r="C1981" s="60"/>
      <c r="D1981" s="60"/>
      <c r="E1981" s="11"/>
      <c r="G1981">
        <v>222.56</v>
      </c>
      <c r="H1981">
        <v>9.1999999999999998E-2</v>
      </c>
      <c r="I1981">
        <v>7.3800000000000004E-2</v>
      </c>
      <c r="J1981">
        <v>6.3399999999999998E-2</v>
      </c>
      <c r="K1981">
        <v>9.3100000000000002E-2</v>
      </c>
      <c r="L1981">
        <v>0.15765000000000001</v>
      </c>
      <c r="M1981">
        <v>0.17699999999999999</v>
      </c>
      <c r="N1981">
        <v>0.28744999999999998</v>
      </c>
      <c r="O1981">
        <v>0.16839999999999999</v>
      </c>
      <c r="S1981" s="14">
        <v>22.351865498218984</v>
      </c>
      <c r="T1981" s="14">
        <v>2075.2249999999999</v>
      </c>
      <c r="U1981" s="14">
        <v>670</v>
      </c>
      <c r="V1981" s="14">
        <v>1.685E-2</v>
      </c>
      <c r="W1981" s="14">
        <v>11.273</v>
      </c>
      <c r="X1981"/>
      <c r="AC1981" s="14">
        <v>441.14796850731909</v>
      </c>
      <c r="AG1981" s="14">
        <v>0.98499999999999999</v>
      </c>
      <c r="AH1981" s="14">
        <v>0.20706999999999975</v>
      </c>
      <c r="AI1981" s="14">
        <v>21.024999999999977</v>
      </c>
      <c r="AL1981">
        <v>1.7250000000000001</v>
      </c>
      <c r="AM1981" s="14">
        <v>2.4900000000000002E-2</v>
      </c>
      <c r="AN1981" s="14">
        <v>2.5303656293604964</v>
      </c>
      <c r="AO1981" s="14">
        <v>98.376147414292774</v>
      </c>
      <c r="AP1981" s="14"/>
      <c r="AQ1981" s="14"/>
      <c r="AR1981" s="14">
        <v>175.91085271317829</v>
      </c>
      <c r="BB1981">
        <v>11.2895</v>
      </c>
      <c r="BD1981" s="14">
        <v>228.85203149268096</v>
      </c>
      <c r="BE1981" s="14"/>
      <c r="BF1981" s="14">
        <v>6.0999999999999995E-3</v>
      </c>
      <c r="BG1981" s="14">
        <v>7.8435255007728149</v>
      </c>
      <c r="BH1981" s="14"/>
      <c r="BI1981" s="14">
        <v>1285.8238525857073</v>
      </c>
      <c r="BJ1981">
        <v>555</v>
      </c>
    </row>
    <row r="1982" spans="1:62" x14ac:dyDescent="0.35">
      <c r="A1982" s="2" t="s">
        <v>61</v>
      </c>
      <c r="B1982" s="31">
        <v>33602</v>
      </c>
      <c r="C1982" s="60"/>
      <c r="D1982" s="60"/>
      <c r="E1982" s="11"/>
      <c r="G1982">
        <v>216.48999999999998</v>
      </c>
      <c r="H1982">
        <v>8.7499999999999994E-2</v>
      </c>
      <c r="I1982">
        <v>7.3050000000000004E-2</v>
      </c>
      <c r="J1982">
        <v>5.9900000000000002E-2</v>
      </c>
      <c r="K1982">
        <v>8.72E-2</v>
      </c>
      <c r="L1982">
        <v>0.15379999999999999</v>
      </c>
      <c r="M1982">
        <v>0.1754</v>
      </c>
      <c r="N1982">
        <v>0.27984999999999999</v>
      </c>
      <c r="O1982">
        <v>0.16575000000000001</v>
      </c>
      <c r="S1982" s="14">
        <v>22.215137853447814</v>
      </c>
      <c r="T1982" s="14">
        <v>1831.0749999999998</v>
      </c>
      <c r="U1982" s="14">
        <v>751.5</v>
      </c>
      <c r="V1982" s="14">
        <v>1.8950000000000002E-2</v>
      </c>
      <c r="W1982" s="14">
        <v>14.197049999999999</v>
      </c>
      <c r="X1982"/>
      <c r="AC1982" s="14">
        <v>522.64796850731909</v>
      </c>
      <c r="AG1982" s="14">
        <v>0.96500000000000008</v>
      </c>
      <c r="AH1982" s="14">
        <v>0.24553999999999937</v>
      </c>
      <c r="AI1982" s="14">
        <v>25.449999999999932</v>
      </c>
      <c r="AL1982">
        <v>0.80800000000000005</v>
      </c>
      <c r="AM1982" s="14">
        <v>2.6000000000000002E-2</v>
      </c>
      <c r="AN1982" s="14">
        <v>1.0535862559785214</v>
      </c>
      <c r="AO1982" s="14">
        <v>40.10698311111318</v>
      </c>
      <c r="AP1982" s="14"/>
      <c r="AQ1982" s="14"/>
      <c r="AR1982" s="14">
        <v>202.08333333333334</v>
      </c>
      <c r="BB1982">
        <v>14.240925000000001</v>
      </c>
      <c r="BD1982" s="14">
        <v>228.85203149268096</v>
      </c>
      <c r="BE1982" s="14"/>
      <c r="BF1982" s="14">
        <v>6.0499999999999998E-3</v>
      </c>
      <c r="BG1982" s="14">
        <v>6.0190642430039079</v>
      </c>
      <c r="BH1982" s="14"/>
      <c r="BI1982" s="14">
        <v>1014.0180168888869</v>
      </c>
      <c r="BJ1982">
        <v>510</v>
      </c>
    </row>
    <row r="1983" spans="1:62" x14ac:dyDescent="0.35">
      <c r="A1983" s="2" t="s">
        <v>61</v>
      </c>
      <c r="B1983" s="31">
        <v>33609</v>
      </c>
      <c r="C1983" s="60"/>
      <c r="D1983" s="60"/>
      <c r="E1983" s="11"/>
      <c r="G1983">
        <v>215.29000000000002</v>
      </c>
      <c r="H1983">
        <v>8.5000000000000006E-2</v>
      </c>
      <c r="I1983">
        <v>7.4550000000000005E-2</v>
      </c>
      <c r="J1983">
        <v>5.985E-2</v>
      </c>
      <c r="K1983">
        <v>8.8150000000000006E-2</v>
      </c>
      <c r="L1983">
        <v>0.15475</v>
      </c>
      <c r="M1983">
        <v>0.1691</v>
      </c>
      <c r="N1983">
        <v>0.27905000000000002</v>
      </c>
      <c r="O1983">
        <v>0.16600000000000001</v>
      </c>
      <c r="S1983" s="14"/>
      <c r="T1983" s="14">
        <v>1638</v>
      </c>
      <c r="U1983" s="14">
        <v>748.75</v>
      </c>
      <c r="V1983" s="14">
        <v>1.89E-2</v>
      </c>
      <c r="W1983" s="14">
        <v>14.193200000000001</v>
      </c>
      <c r="X1983"/>
      <c r="AC1983" s="14">
        <v>519.89796850731909</v>
      </c>
      <c r="AG1983" s="14"/>
      <c r="AH1983" s="14"/>
      <c r="AI1983" s="14"/>
      <c r="AM1983" s="14">
        <v>0</v>
      </c>
      <c r="AN1983" s="14"/>
      <c r="AO1983" s="14"/>
      <c r="AP1983" s="14"/>
      <c r="AQ1983" s="14"/>
      <c r="AR1983" s="14"/>
      <c r="BB1983">
        <v>14.151375</v>
      </c>
      <c r="BD1983" s="14">
        <v>228.85203149268096</v>
      </c>
      <c r="BE1983" s="14"/>
      <c r="BF1983" s="14">
        <v>0</v>
      </c>
      <c r="BG1983" s="14"/>
      <c r="BH1983" s="14"/>
      <c r="BI1983" s="14"/>
      <c r="BJ1983">
        <v>435</v>
      </c>
    </row>
    <row r="1984" spans="1:62" x14ac:dyDescent="0.35">
      <c r="A1984" s="2" t="s">
        <v>61</v>
      </c>
      <c r="B1984" s="31">
        <v>33613</v>
      </c>
      <c r="C1984" s="60"/>
      <c r="D1984" s="60"/>
      <c r="E1984" s="11"/>
      <c r="S1984" s="14"/>
      <c r="T1984" s="14">
        <v>2084.25</v>
      </c>
      <c r="U1984" s="14">
        <v>985</v>
      </c>
      <c r="V1984" s="14">
        <v>2.0150000000000001E-2</v>
      </c>
      <c r="W1984" s="14">
        <v>19.826074999999999</v>
      </c>
      <c r="X1984"/>
      <c r="AC1984" s="14">
        <v>756.14796850731909</v>
      </c>
      <c r="AG1984" s="14"/>
      <c r="AH1984" s="14"/>
      <c r="AI1984" s="14"/>
      <c r="AM1984" s="14">
        <v>0</v>
      </c>
      <c r="AN1984" s="14"/>
      <c r="AO1984" s="14"/>
      <c r="AP1984" s="14"/>
      <c r="AQ1984" s="14"/>
      <c r="AR1984" s="14"/>
      <c r="BB1984">
        <v>19.847750000000001</v>
      </c>
      <c r="BD1984" s="14">
        <v>228.85203149268096</v>
      </c>
      <c r="BE1984" s="14"/>
      <c r="BF1984" s="14">
        <v>0</v>
      </c>
      <c r="BG1984" s="14"/>
      <c r="BH1984" s="14"/>
      <c r="BI1984" s="14"/>
      <c r="BJ1984">
        <v>582.5</v>
      </c>
    </row>
    <row r="1985" spans="1:62" x14ac:dyDescent="0.35">
      <c r="A1985" s="2" t="s">
        <v>61</v>
      </c>
      <c r="B1985" s="31">
        <v>33616</v>
      </c>
      <c r="C1985" s="60"/>
      <c r="D1985" s="60"/>
      <c r="E1985" s="11"/>
      <c r="G1985">
        <v>214.59</v>
      </c>
      <c r="H1985">
        <v>7.85E-2</v>
      </c>
      <c r="I1985">
        <v>7.4300000000000005E-2</v>
      </c>
      <c r="J1985">
        <v>6.2E-2</v>
      </c>
      <c r="K1985">
        <v>8.9899999999999994E-2</v>
      </c>
      <c r="L1985">
        <v>0.15715000000000001</v>
      </c>
      <c r="M1985">
        <v>0.17105000000000001</v>
      </c>
      <c r="N1985">
        <v>0.27429999999999999</v>
      </c>
      <c r="O1985">
        <v>0.16575000000000001</v>
      </c>
      <c r="S1985" s="14"/>
      <c r="T1985" s="14"/>
      <c r="U1985" s="14"/>
      <c r="V1985" s="14"/>
      <c r="W1985" s="14"/>
      <c r="X1985"/>
      <c r="AC1985" s="14"/>
      <c r="AG1985" s="14"/>
      <c r="AH1985" s="14"/>
      <c r="AI1985" s="14"/>
      <c r="AM1985" s="14"/>
      <c r="AN1985" s="14"/>
      <c r="AO1985" s="14"/>
      <c r="AP1985" s="14"/>
      <c r="AQ1985" s="14"/>
      <c r="AR1985" s="14"/>
      <c r="BD1985" s="14"/>
      <c r="BE1985" s="14"/>
      <c r="BF1985" s="14"/>
      <c r="BG1985" s="14"/>
      <c r="BH1985" s="14"/>
      <c r="BI1985" s="14"/>
    </row>
    <row r="1986" spans="1:62" x14ac:dyDescent="0.35">
      <c r="A1986" s="2" t="s">
        <v>61</v>
      </c>
      <c r="B1986" s="31">
        <v>33618</v>
      </c>
      <c r="C1986" s="60"/>
      <c r="D1986" s="60"/>
      <c r="E1986" s="11"/>
      <c r="S1986" s="14"/>
      <c r="T1986" s="14"/>
      <c r="U1986" s="14"/>
      <c r="V1986" s="14"/>
      <c r="W1986" s="14"/>
      <c r="X1986"/>
      <c r="AC1986" s="14">
        <v>0</v>
      </c>
      <c r="AG1986" s="14"/>
      <c r="AH1986" s="14"/>
      <c r="AI1986" s="14"/>
      <c r="AM1986" s="14"/>
      <c r="AN1986" s="14"/>
      <c r="AO1986" s="14"/>
      <c r="AP1986" s="14"/>
      <c r="AQ1986" s="14"/>
      <c r="AR1986" s="14"/>
      <c r="BD1986" s="14">
        <v>228.85203149268096</v>
      </c>
      <c r="BE1986" s="14"/>
      <c r="BF1986" s="14"/>
      <c r="BG1986" s="14"/>
      <c r="BH1986" s="14"/>
      <c r="BI1986" s="14"/>
    </row>
    <row r="1987" spans="1:62" x14ac:dyDescent="0.35">
      <c r="A1987" s="2" t="s">
        <v>61</v>
      </c>
      <c r="B1987" s="31">
        <v>33623</v>
      </c>
      <c r="C1987" s="60"/>
      <c r="D1987" s="60"/>
      <c r="E1987" s="11" t="s">
        <v>747</v>
      </c>
      <c r="G1987">
        <v>221.83</v>
      </c>
      <c r="H1987">
        <v>0.1105</v>
      </c>
      <c r="I1987">
        <v>7.4300000000000005E-2</v>
      </c>
      <c r="J1987">
        <v>6.3500000000000001E-2</v>
      </c>
      <c r="K1987">
        <v>9.425E-2</v>
      </c>
      <c r="L1987">
        <v>0.15909999999999999</v>
      </c>
      <c r="M1987">
        <v>0.1721</v>
      </c>
      <c r="N1987">
        <v>0.27434999999999998</v>
      </c>
      <c r="O1987">
        <v>0.16105</v>
      </c>
      <c r="S1987" s="14"/>
      <c r="T1987" s="29">
        <v>1569.5531299082804</v>
      </c>
      <c r="U1987" s="14"/>
      <c r="V1987" s="14"/>
      <c r="W1987" s="14"/>
      <c r="X1987"/>
      <c r="Y1987">
        <v>3.2905469999999999E-2</v>
      </c>
      <c r="AA1987">
        <v>16488.840823950282</v>
      </c>
      <c r="AC1987">
        <v>542.57305706727129</v>
      </c>
      <c r="AG1987" s="14"/>
      <c r="AH1987" s="14"/>
      <c r="AI1987" s="14"/>
      <c r="AM1987" s="14"/>
      <c r="AN1987" s="14"/>
      <c r="AO1987" s="14"/>
      <c r="AP1987" s="14"/>
      <c r="AQ1987" s="14"/>
      <c r="AR1987" s="14"/>
      <c r="AS1987" t="s">
        <v>831</v>
      </c>
      <c r="BD1987" s="14"/>
      <c r="BE1987" s="14"/>
      <c r="BF1987" s="14"/>
      <c r="BG1987" s="14"/>
      <c r="BH1987" s="14"/>
      <c r="BI1987" s="14"/>
    </row>
    <row r="1988" spans="1:62" x14ac:dyDescent="0.35">
      <c r="A1988" s="2" t="s">
        <v>62</v>
      </c>
      <c r="B1988" s="31">
        <v>33483</v>
      </c>
      <c r="C1988" s="60"/>
      <c r="D1988" s="60"/>
      <c r="E1988" s="11"/>
      <c r="G1988">
        <v>417.13</v>
      </c>
      <c r="H1988">
        <v>0.28100000000000003</v>
      </c>
      <c r="I1988">
        <v>0.27850000000000003</v>
      </c>
      <c r="J1988">
        <v>0.27539999999999998</v>
      </c>
      <c r="K1988">
        <v>0.26979999999999998</v>
      </c>
      <c r="L1988">
        <v>0.252</v>
      </c>
      <c r="M1988">
        <v>0.26715</v>
      </c>
      <c r="N1988">
        <v>0.26229999999999998</v>
      </c>
      <c r="O1988">
        <v>0.19950000000000001</v>
      </c>
      <c r="S1988" s="14"/>
      <c r="T1988" s="14"/>
      <c r="U1988" s="14"/>
      <c r="V1988" s="14"/>
      <c r="W1988" s="14"/>
      <c r="X1988"/>
      <c r="AC1988" s="14"/>
      <c r="AG1988" s="14"/>
      <c r="AH1988" s="14"/>
      <c r="AI1988" s="14"/>
      <c r="AM1988" s="14"/>
      <c r="AN1988" s="14"/>
      <c r="AO1988" s="14"/>
      <c r="AP1988" s="14"/>
      <c r="AQ1988" s="14"/>
      <c r="AR1988" s="14"/>
      <c r="BD1988" s="14"/>
      <c r="BE1988" s="14"/>
      <c r="BF1988" s="14"/>
      <c r="BG1988" s="14"/>
      <c r="BH1988" s="14"/>
      <c r="BI1988" s="14"/>
    </row>
    <row r="1989" spans="1:62" x14ac:dyDescent="0.35">
      <c r="A1989" s="2" t="s">
        <v>62</v>
      </c>
      <c r="B1989" s="31">
        <v>33491</v>
      </c>
      <c r="C1989" s="60"/>
      <c r="D1989" s="60"/>
      <c r="E1989" s="11"/>
      <c r="G1989">
        <v>419.04</v>
      </c>
      <c r="H1989">
        <v>0.29049999999999998</v>
      </c>
      <c r="I1989">
        <v>0.27925</v>
      </c>
      <c r="J1989">
        <v>0.27729999999999999</v>
      </c>
      <c r="K1989">
        <v>0.27310000000000001</v>
      </c>
      <c r="L1989">
        <v>0.25004999999999999</v>
      </c>
      <c r="M1989">
        <v>0.26315</v>
      </c>
      <c r="N1989">
        <v>0.26095000000000002</v>
      </c>
      <c r="O1989">
        <v>0.2009</v>
      </c>
      <c r="S1989" s="14"/>
      <c r="T1989" s="14"/>
      <c r="U1989" s="14"/>
      <c r="V1989" s="14"/>
      <c r="W1989" s="14"/>
      <c r="X1989"/>
      <c r="AC1989" s="14"/>
      <c r="AG1989" s="14"/>
      <c r="AH1989" s="14"/>
      <c r="AI1989" s="14"/>
      <c r="AM1989" s="14"/>
      <c r="AN1989" s="14"/>
      <c r="AO1989" s="14"/>
      <c r="AP1989" s="14"/>
      <c r="AQ1989" s="14"/>
      <c r="AR1989" s="14"/>
      <c r="BD1989" s="14"/>
      <c r="BE1989" s="14"/>
      <c r="BF1989" s="14"/>
      <c r="BG1989" s="14"/>
      <c r="BH1989" s="14"/>
      <c r="BI1989" s="14"/>
    </row>
    <row r="1990" spans="1:62" x14ac:dyDescent="0.35">
      <c r="A1990" s="2" t="s">
        <v>62</v>
      </c>
      <c r="B1990" s="31">
        <v>33497</v>
      </c>
      <c r="C1990" s="60"/>
      <c r="D1990" s="60"/>
      <c r="E1990" s="11"/>
      <c r="G1990">
        <v>421.90999999999997</v>
      </c>
      <c r="H1990">
        <v>0.29799999999999999</v>
      </c>
      <c r="I1990">
        <v>0.28075</v>
      </c>
      <c r="J1990">
        <v>0.28125</v>
      </c>
      <c r="K1990">
        <v>0.27165</v>
      </c>
      <c r="L1990">
        <v>0.25195000000000001</v>
      </c>
      <c r="M1990">
        <v>0.26334999999999997</v>
      </c>
      <c r="N1990">
        <v>0.26200000000000001</v>
      </c>
      <c r="O1990">
        <v>0.2006</v>
      </c>
      <c r="S1990" s="14"/>
      <c r="T1990" s="14"/>
      <c r="U1990" s="14"/>
      <c r="V1990" s="14"/>
      <c r="W1990" s="14"/>
      <c r="X1990"/>
      <c r="AC1990" s="14"/>
      <c r="AG1990" s="14"/>
      <c r="AH1990" s="14"/>
      <c r="AI1990" s="14"/>
      <c r="AM1990" s="14"/>
      <c r="AN1990" s="14"/>
      <c r="AO1990" s="14"/>
      <c r="AP1990" s="14"/>
      <c r="AQ1990" s="14"/>
      <c r="AR1990" s="14"/>
      <c r="BD1990" s="14"/>
      <c r="BE1990" s="14"/>
      <c r="BF1990" s="14"/>
      <c r="BG1990" s="14"/>
      <c r="BH1990" s="14"/>
      <c r="BI1990" s="14"/>
    </row>
    <row r="1991" spans="1:62" x14ac:dyDescent="0.35">
      <c r="A1991" s="2" t="s">
        <v>62</v>
      </c>
      <c r="B1991" s="31">
        <v>33504</v>
      </c>
      <c r="C1991" s="60"/>
      <c r="D1991" s="60"/>
      <c r="E1991" s="11"/>
      <c r="G1991">
        <v>420.97000000000008</v>
      </c>
      <c r="H1991">
        <v>0.29699999999999999</v>
      </c>
      <c r="I1991">
        <v>0.28015000000000001</v>
      </c>
      <c r="J1991">
        <v>0.28070000000000001</v>
      </c>
      <c r="K1991">
        <v>0.27115</v>
      </c>
      <c r="L1991">
        <v>0.25140000000000001</v>
      </c>
      <c r="M1991">
        <v>0.26279999999999998</v>
      </c>
      <c r="N1991">
        <v>0.26145000000000002</v>
      </c>
      <c r="O1991">
        <v>0.20019999999999999</v>
      </c>
      <c r="S1991" s="14"/>
      <c r="T1991" s="14"/>
      <c r="U1991" s="14"/>
      <c r="V1991" s="14"/>
      <c r="W1991" s="14"/>
      <c r="X1991"/>
      <c r="AC1991" s="14"/>
      <c r="AG1991" s="14"/>
      <c r="AH1991" s="14"/>
      <c r="AI1991" s="14"/>
      <c r="AM1991" s="14"/>
      <c r="AN1991" s="14"/>
      <c r="AO1991" s="14"/>
      <c r="AP1991" s="14"/>
      <c r="AQ1991" s="14"/>
      <c r="AR1991" s="14"/>
      <c r="BD1991" s="14"/>
      <c r="BE1991" s="14"/>
      <c r="BF1991" s="14"/>
      <c r="BG1991" s="14"/>
      <c r="BH1991" s="14"/>
      <c r="BI1991" s="14"/>
    </row>
    <row r="1992" spans="1:62" x14ac:dyDescent="0.35">
      <c r="A1992" s="2" t="s">
        <v>62</v>
      </c>
      <c r="B1992" s="31">
        <v>33505</v>
      </c>
      <c r="C1992" s="60"/>
      <c r="D1992" s="60"/>
      <c r="E1992" s="11"/>
      <c r="S1992" s="14"/>
      <c r="T1992" s="14">
        <v>182.97500000000002</v>
      </c>
      <c r="U1992" s="14"/>
      <c r="V1992" s="14"/>
      <c r="W1992" s="14"/>
      <c r="X1992"/>
      <c r="AC1992" s="14"/>
      <c r="AG1992" s="14"/>
      <c r="AH1992" s="14"/>
      <c r="AI1992" s="14"/>
      <c r="AL1992">
        <v>2.8457006480000002</v>
      </c>
      <c r="AM1992" s="14"/>
      <c r="AN1992" s="14"/>
      <c r="AO1992" s="14">
        <v>114.11545366964444</v>
      </c>
      <c r="AP1992" s="14"/>
      <c r="AQ1992" s="14"/>
      <c r="AR1992" s="14">
        <v>249.56660412757975</v>
      </c>
      <c r="BA1992">
        <v>207.5</v>
      </c>
      <c r="BD1992" s="14"/>
      <c r="BE1992" s="14"/>
      <c r="BF1992" s="14"/>
      <c r="BG1992" s="14"/>
      <c r="BH1992" s="14"/>
      <c r="BI1992" s="14">
        <v>68.859546330355585</v>
      </c>
      <c r="BJ1992">
        <v>625</v>
      </c>
    </row>
    <row r="1993" spans="1:62" x14ac:dyDescent="0.35">
      <c r="A1993" s="2" t="s">
        <v>62</v>
      </c>
      <c r="B1993" s="31">
        <v>33512</v>
      </c>
      <c r="C1993" s="60"/>
      <c r="D1993" s="60"/>
      <c r="E1993" s="11"/>
      <c r="G1993">
        <v>397.71999999999997</v>
      </c>
      <c r="H1993">
        <v>0.2445</v>
      </c>
      <c r="I1993">
        <v>0.25505</v>
      </c>
      <c r="J1993">
        <v>0.26524999999999999</v>
      </c>
      <c r="K1993">
        <v>0.26469999999999999</v>
      </c>
      <c r="L1993">
        <v>0.24390000000000001</v>
      </c>
      <c r="M1993">
        <v>0.25895000000000001</v>
      </c>
      <c r="N1993">
        <v>0.25774999999999998</v>
      </c>
      <c r="O1993">
        <v>0.19850000000000001</v>
      </c>
      <c r="S1993" s="14"/>
      <c r="T1993" s="14"/>
      <c r="U1993" s="14"/>
      <c r="V1993" s="14"/>
      <c r="W1993" s="14"/>
      <c r="X1993"/>
      <c r="AC1993" s="14"/>
      <c r="AG1993" s="14"/>
      <c r="AH1993" s="14"/>
      <c r="AI1993" s="14"/>
      <c r="AM1993" s="14"/>
      <c r="AN1993" s="14"/>
      <c r="AO1993" s="14"/>
      <c r="AP1993" s="14"/>
      <c r="AQ1993" s="14"/>
      <c r="AR1993" s="14"/>
      <c r="BD1993" s="14"/>
      <c r="BE1993" s="14"/>
      <c r="BF1993" s="14"/>
      <c r="BG1993" s="14"/>
      <c r="BH1993" s="14"/>
      <c r="BI1993" s="14"/>
    </row>
    <row r="1994" spans="1:62" x14ac:dyDescent="0.35">
      <c r="A1994" s="2" t="s">
        <v>62</v>
      </c>
      <c r="B1994" s="31">
        <v>33519</v>
      </c>
      <c r="C1994" s="60"/>
      <c r="D1994" s="60"/>
      <c r="E1994" s="11"/>
      <c r="G1994">
        <v>404.33</v>
      </c>
      <c r="H1994">
        <v>0.27650000000000002</v>
      </c>
      <c r="I1994">
        <v>0.26029999999999998</v>
      </c>
      <c r="J1994">
        <v>0.26679999999999998</v>
      </c>
      <c r="K1994">
        <v>0.26279999999999998</v>
      </c>
      <c r="L1994">
        <v>0.24210000000000001</v>
      </c>
      <c r="M1994">
        <v>0.25985000000000003</v>
      </c>
      <c r="N1994">
        <v>0.25609999999999999</v>
      </c>
      <c r="O1994">
        <v>0.19719999999999999</v>
      </c>
      <c r="S1994" s="14"/>
      <c r="T1994" s="14"/>
      <c r="U1994" s="14"/>
      <c r="V1994" s="14"/>
      <c r="W1994" s="14"/>
      <c r="X1994"/>
      <c r="AC1994" s="14"/>
      <c r="AG1994" s="14"/>
      <c r="AH1994" s="14"/>
      <c r="AI1994" s="14"/>
      <c r="AM1994" s="14"/>
      <c r="AN1994" s="14"/>
      <c r="AO1994" s="14"/>
      <c r="AP1994" s="14"/>
      <c r="AQ1994" s="14"/>
      <c r="AR1994" s="14"/>
      <c r="BD1994" s="14"/>
      <c r="BE1994" s="14"/>
      <c r="BF1994" s="14"/>
      <c r="BG1994" s="14"/>
      <c r="BH1994" s="14"/>
      <c r="BI1994" s="14"/>
    </row>
    <row r="1995" spans="1:62" x14ac:dyDescent="0.35">
      <c r="A1995" s="2" t="s">
        <v>62</v>
      </c>
      <c r="B1995" s="31">
        <v>33521</v>
      </c>
      <c r="C1995" s="60"/>
      <c r="D1995" s="60"/>
      <c r="E1995" s="11"/>
      <c r="S1995" s="14"/>
      <c r="T1995" s="14">
        <v>414.42499999999995</v>
      </c>
      <c r="U1995" s="14"/>
      <c r="V1995" s="14"/>
      <c r="W1995" s="14"/>
      <c r="X1995"/>
      <c r="AC1995" s="14"/>
      <c r="AG1995" s="14"/>
      <c r="AH1995" s="14"/>
      <c r="AI1995" s="14"/>
      <c r="AL1995">
        <v>7.1178980440000004</v>
      </c>
      <c r="AM1995" s="14"/>
      <c r="AN1995" s="14"/>
      <c r="AO1995" s="14">
        <v>233.17592776673294</v>
      </c>
      <c r="AP1995" s="14"/>
      <c r="AQ1995" s="14"/>
      <c r="AR1995" s="14">
        <v>306.7815977742448</v>
      </c>
      <c r="BA1995">
        <v>275</v>
      </c>
      <c r="BD1995" s="14"/>
      <c r="BE1995" s="14"/>
      <c r="BF1995" s="14"/>
      <c r="BG1995" s="14"/>
      <c r="BH1995" s="14"/>
      <c r="BI1995" s="14">
        <v>181.24907223326707</v>
      </c>
      <c r="BJ1995">
        <v>802.5</v>
      </c>
    </row>
    <row r="1996" spans="1:62" x14ac:dyDescent="0.35">
      <c r="A1996" s="2" t="s">
        <v>62</v>
      </c>
      <c r="B1996" s="31">
        <v>33525</v>
      </c>
      <c r="C1996" s="60"/>
      <c r="D1996" s="60"/>
      <c r="E1996" s="11"/>
      <c r="G1996">
        <v>396.63999999999993</v>
      </c>
      <c r="H1996">
        <v>0.255</v>
      </c>
      <c r="I1996">
        <v>0.24970000000000001</v>
      </c>
      <c r="J1996">
        <v>0.25724999999999998</v>
      </c>
      <c r="K1996">
        <v>0.26114999999999999</v>
      </c>
      <c r="L1996">
        <v>0.2437</v>
      </c>
      <c r="M1996">
        <v>0.26155</v>
      </c>
      <c r="N1996">
        <v>0.25885000000000002</v>
      </c>
      <c r="O1996">
        <v>0.19600000000000001</v>
      </c>
      <c r="S1996" s="14"/>
      <c r="T1996" s="14"/>
      <c r="U1996" s="14"/>
      <c r="V1996" s="14"/>
      <c r="W1996" s="14"/>
      <c r="X1996"/>
      <c r="AC1996" s="14"/>
      <c r="AG1996" s="14"/>
      <c r="AH1996" s="14"/>
      <c r="AI1996" s="14"/>
      <c r="AM1996" s="14"/>
      <c r="AN1996" s="14"/>
      <c r="AO1996" s="14"/>
      <c r="AP1996" s="14"/>
      <c r="AQ1996" s="14"/>
      <c r="AR1996" s="14"/>
      <c r="BD1996" s="14"/>
      <c r="BE1996" s="14"/>
      <c r="BF1996" s="14"/>
      <c r="BG1996" s="14"/>
      <c r="BH1996" s="14"/>
      <c r="BI1996" s="14"/>
    </row>
    <row r="1997" spans="1:62" x14ac:dyDescent="0.35">
      <c r="A1997" s="2" t="s">
        <v>62</v>
      </c>
      <c r="B1997" s="31">
        <v>33532</v>
      </c>
      <c r="C1997" s="60"/>
      <c r="D1997" s="60"/>
      <c r="E1997" s="11"/>
      <c r="G1997">
        <v>384.94</v>
      </c>
      <c r="H1997">
        <v>0.2455</v>
      </c>
      <c r="I1997">
        <v>0.23330000000000001</v>
      </c>
      <c r="J1997">
        <v>0.24565000000000001</v>
      </c>
      <c r="K1997">
        <v>0.25645000000000001</v>
      </c>
      <c r="L1997">
        <v>0.23644999999999999</v>
      </c>
      <c r="M1997">
        <v>0.25609999999999999</v>
      </c>
      <c r="N1997">
        <v>0.25535000000000002</v>
      </c>
      <c r="O1997">
        <v>0.19589999999999999</v>
      </c>
      <c r="S1997" s="14"/>
      <c r="T1997" s="14"/>
      <c r="U1997" s="14"/>
      <c r="V1997" s="14"/>
      <c r="W1997" s="14"/>
      <c r="X1997"/>
      <c r="AC1997" s="14"/>
      <c r="AG1997" s="14"/>
      <c r="AH1997" s="14"/>
      <c r="AI1997" s="14"/>
      <c r="AM1997" s="14"/>
      <c r="AN1997" s="14"/>
      <c r="AO1997" s="14"/>
      <c r="AP1997" s="14"/>
      <c r="AQ1997" s="14"/>
      <c r="AR1997" s="14"/>
      <c r="BD1997" s="14"/>
      <c r="BE1997" s="14"/>
      <c r="BF1997" s="14"/>
      <c r="BG1997" s="14"/>
      <c r="BH1997" s="14"/>
      <c r="BI1997" s="14"/>
    </row>
    <row r="1998" spans="1:62" x14ac:dyDescent="0.35">
      <c r="A1998" s="2" t="s">
        <v>62</v>
      </c>
      <c r="B1998" s="31">
        <v>33533</v>
      </c>
      <c r="C1998" s="60"/>
      <c r="D1998" s="60"/>
      <c r="E1998" s="11"/>
      <c r="S1998" s="14"/>
      <c r="T1998" s="14">
        <v>682.15000000000009</v>
      </c>
      <c r="U1998" s="14"/>
      <c r="V1998" s="14"/>
      <c r="W1998" s="14"/>
      <c r="X1998"/>
      <c r="AC1998" s="14"/>
      <c r="AG1998" s="14"/>
      <c r="AH1998" s="14"/>
      <c r="AI1998" s="14"/>
      <c r="AL1998">
        <v>8.477960199</v>
      </c>
      <c r="AM1998" s="14"/>
      <c r="AN1998" s="14"/>
      <c r="AO1998" s="14">
        <v>318.76368308721203</v>
      </c>
      <c r="AP1998" s="14"/>
      <c r="AQ1998" s="14"/>
      <c r="AR1998" s="14">
        <v>266.20670995670991</v>
      </c>
      <c r="BA1998">
        <v>235</v>
      </c>
      <c r="BD1998" s="14"/>
      <c r="BE1998" s="14"/>
      <c r="BF1998" s="14"/>
      <c r="BG1998" s="14"/>
      <c r="BH1998" s="14"/>
      <c r="BI1998" s="14">
        <v>363.38631691278812</v>
      </c>
      <c r="BJ1998">
        <v>785</v>
      </c>
    </row>
    <row r="1999" spans="1:62" x14ac:dyDescent="0.35">
      <c r="A1999" s="2" t="s">
        <v>62</v>
      </c>
      <c r="B1999" s="31">
        <v>33540</v>
      </c>
      <c r="C1999" s="60"/>
      <c r="D1999" s="60"/>
      <c r="E1999" s="11"/>
      <c r="G1999">
        <v>389.71999999999997</v>
      </c>
      <c r="H1999">
        <v>0.26150000000000001</v>
      </c>
      <c r="I1999">
        <v>0.25535000000000002</v>
      </c>
      <c r="J1999">
        <v>0.253</v>
      </c>
      <c r="K1999">
        <v>0.2465</v>
      </c>
      <c r="L1999">
        <v>0.23194999999999999</v>
      </c>
      <c r="M1999">
        <v>0.25474999999999998</v>
      </c>
      <c r="N1999">
        <v>0.25269999999999998</v>
      </c>
      <c r="O1999">
        <v>0.19284999999999999</v>
      </c>
      <c r="S1999" s="14"/>
      <c r="T1999" s="14"/>
      <c r="U1999" s="14"/>
      <c r="V1999" s="14"/>
      <c r="W1999" s="14"/>
      <c r="X1999"/>
      <c r="AC1999" s="14"/>
      <c r="AG1999" s="14"/>
      <c r="AH1999" s="14"/>
      <c r="AI1999" s="14"/>
      <c r="AM1999" s="14"/>
      <c r="AN1999" s="14"/>
      <c r="AO1999" s="14"/>
      <c r="AP1999" s="14"/>
      <c r="AQ1999" s="14"/>
      <c r="AR1999" s="14"/>
      <c r="BD1999" s="14"/>
      <c r="BE1999" s="14"/>
      <c r="BF1999" s="14"/>
      <c r="BG1999" s="14"/>
      <c r="BH1999" s="14"/>
      <c r="BI1999" s="14"/>
    </row>
    <row r="2000" spans="1:62" x14ac:dyDescent="0.35">
      <c r="A2000" s="2" t="s">
        <v>62</v>
      </c>
      <c r="B2000" s="31">
        <v>33546</v>
      </c>
      <c r="C2000" s="60"/>
      <c r="D2000" s="60"/>
      <c r="E2000" s="11"/>
      <c r="G2000">
        <v>403.32000000000005</v>
      </c>
      <c r="H2000">
        <v>0.28999999999999998</v>
      </c>
      <c r="I2000">
        <v>0.27550000000000002</v>
      </c>
      <c r="J2000">
        <v>0.26869999999999999</v>
      </c>
      <c r="K2000">
        <v>0.25414999999999999</v>
      </c>
      <c r="L2000">
        <v>0.22770000000000001</v>
      </c>
      <c r="M2000">
        <v>0.25045000000000001</v>
      </c>
      <c r="N2000">
        <v>0.25474999999999998</v>
      </c>
      <c r="O2000">
        <v>0.19535</v>
      </c>
      <c r="S2000" s="14"/>
      <c r="T2000" s="14"/>
      <c r="U2000" s="14"/>
      <c r="V2000" s="14"/>
      <c r="W2000" s="14"/>
      <c r="X2000"/>
      <c r="AC2000" s="14"/>
      <c r="AG2000" s="14"/>
      <c r="AH2000" s="14"/>
      <c r="AI2000" s="14"/>
      <c r="AM2000" s="14"/>
      <c r="AN2000" s="14"/>
      <c r="AO2000" s="14"/>
      <c r="AP2000" s="14"/>
      <c r="AQ2000" s="14"/>
      <c r="AR2000" s="14"/>
      <c r="BD2000" s="14"/>
      <c r="BE2000" s="14"/>
      <c r="BF2000" s="14"/>
      <c r="BG2000" s="14"/>
      <c r="BH2000" s="14"/>
      <c r="BI2000" s="14"/>
    </row>
    <row r="2001" spans="1:62" x14ac:dyDescent="0.35">
      <c r="A2001" s="2" t="s">
        <v>62</v>
      </c>
      <c r="B2001" s="31">
        <v>33547</v>
      </c>
      <c r="C2001" s="60"/>
      <c r="D2001" s="60"/>
      <c r="E2001" s="11"/>
      <c r="S2001" s="14">
        <v>20.613440000000001</v>
      </c>
      <c r="T2001" s="14">
        <v>824.57499999999993</v>
      </c>
      <c r="U2001" s="14"/>
      <c r="V2001" s="14"/>
      <c r="W2001" s="14"/>
      <c r="X2001"/>
      <c r="AC2001" s="14"/>
      <c r="AG2001" s="14"/>
      <c r="AH2001" s="14"/>
      <c r="AI2001" s="14">
        <v>4</v>
      </c>
      <c r="AL2001">
        <v>7.7585468090000003</v>
      </c>
      <c r="AM2001" s="14"/>
      <c r="AN2001" s="14"/>
      <c r="AO2001" s="14">
        <v>302.11982068583791</v>
      </c>
      <c r="AP2001" s="14"/>
      <c r="AQ2001" s="14"/>
      <c r="AR2001" s="14">
        <v>258.87362436250947</v>
      </c>
      <c r="BA2001">
        <v>190</v>
      </c>
      <c r="BD2001" s="14"/>
      <c r="BE2001" s="14"/>
      <c r="BF2001" s="14"/>
      <c r="BG2001" s="14"/>
      <c r="BH2001" s="14"/>
      <c r="BI2001" s="14">
        <v>518.45517931416202</v>
      </c>
      <c r="BJ2001">
        <v>622.5</v>
      </c>
    </row>
    <row r="2002" spans="1:62" x14ac:dyDescent="0.35">
      <c r="A2002" s="2" t="s">
        <v>62</v>
      </c>
      <c r="B2002" s="31">
        <v>33553</v>
      </c>
      <c r="C2002" s="60"/>
      <c r="D2002" s="60"/>
      <c r="E2002" s="11"/>
      <c r="G2002">
        <v>399.34</v>
      </c>
      <c r="H2002">
        <v>0.27600000000000002</v>
      </c>
      <c r="I2002">
        <v>0.26465</v>
      </c>
      <c r="J2002">
        <v>0.27039999999999997</v>
      </c>
      <c r="K2002">
        <v>0.25474999999999998</v>
      </c>
      <c r="L2002">
        <v>0.23430000000000001</v>
      </c>
      <c r="M2002">
        <v>0.25040000000000001</v>
      </c>
      <c r="N2002">
        <v>0.25214999999999999</v>
      </c>
      <c r="O2002">
        <v>0.19405</v>
      </c>
      <c r="S2002" s="14"/>
      <c r="T2002" s="14"/>
      <c r="U2002" s="14"/>
      <c r="V2002" s="14"/>
      <c r="W2002" s="14"/>
      <c r="X2002"/>
      <c r="AC2002" s="14"/>
      <c r="AG2002" s="14"/>
      <c r="AH2002" s="14"/>
      <c r="AI2002" s="14"/>
      <c r="AM2002" s="14"/>
      <c r="AN2002" s="14"/>
      <c r="AO2002" s="14"/>
      <c r="AP2002" s="14"/>
      <c r="AQ2002" s="14"/>
      <c r="AR2002" s="14"/>
      <c r="BD2002" s="14"/>
      <c r="BE2002" s="14"/>
      <c r="BF2002" s="14"/>
      <c r="BG2002" s="14"/>
      <c r="BH2002" s="14"/>
      <c r="BI2002" s="14"/>
    </row>
    <row r="2003" spans="1:62" x14ac:dyDescent="0.35">
      <c r="A2003" s="2" t="s">
        <v>62</v>
      </c>
      <c r="B2003" s="31">
        <v>33560</v>
      </c>
      <c r="C2003" s="60"/>
      <c r="D2003" s="60"/>
      <c r="E2003" s="11"/>
      <c r="G2003">
        <v>362.86</v>
      </c>
      <c r="H2003">
        <v>0.19950000000000001</v>
      </c>
      <c r="I2003">
        <v>0.21049999999999999</v>
      </c>
      <c r="J2003">
        <v>0.23344999999999999</v>
      </c>
      <c r="K2003">
        <v>0.24199999999999999</v>
      </c>
      <c r="L2003">
        <v>0.22764999999999999</v>
      </c>
      <c r="M2003">
        <v>0.24959999999999999</v>
      </c>
      <c r="N2003">
        <v>0.25509999999999999</v>
      </c>
      <c r="O2003">
        <v>0.19650000000000001</v>
      </c>
      <c r="S2003" s="14"/>
      <c r="T2003" s="14"/>
      <c r="U2003" s="14"/>
      <c r="V2003" s="14"/>
      <c r="W2003" s="14"/>
      <c r="X2003"/>
      <c r="AC2003" s="14"/>
      <c r="AG2003" s="14"/>
      <c r="AH2003" s="14"/>
      <c r="AI2003" s="14"/>
      <c r="AM2003" s="14"/>
      <c r="AN2003" s="14"/>
      <c r="AO2003" s="14"/>
      <c r="AP2003" s="14"/>
      <c r="AQ2003" s="14"/>
      <c r="AR2003" s="14"/>
      <c r="BD2003" s="14"/>
      <c r="BE2003" s="14"/>
      <c r="BF2003" s="14"/>
      <c r="BG2003" s="14"/>
      <c r="BH2003" s="14"/>
      <c r="BI2003" s="14"/>
    </row>
    <row r="2004" spans="1:62" x14ac:dyDescent="0.35">
      <c r="A2004" s="2" t="s">
        <v>62</v>
      </c>
      <c r="B2004" s="31">
        <v>33561</v>
      </c>
      <c r="C2004" s="60"/>
      <c r="D2004" s="60"/>
      <c r="E2004" s="11"/>
      <c r="S2004" s="14">
        <v>21.055835534043929</v>
      </c>
      <c r="T2004" s="14">
        <v>1647.4749999999999</v>
      </c>
      <c r="U2004" s="14">
        <v>240.75</v>
      </c>
      <c r="V2004" s="14">
        <v>1.6500000000000001E-2</v>
      </c>
      <c r="W2004" s="14">
        <v>3.9856400000000001</v>
      </c>
      <c r="X2004"/>
      <c r="AC2004" s="14">
        <v>11.091188166789678</v>
      </c>
      <c r="AG2004" s="14">
        <v>0.8</v>
      </c>
      <c r="AH2004" s="14">
        <v>4.6050000000000001E-2</v>
      </c>
      <c r="AI2004" s="14">
        <v>5.75</v>
      </c>
      <c r="AL2004">
        <v>8.0739999999999998</v>
      </c>
      <c r="AM2004" s="14">
        <v>3.0550000000000001E-2</v>
      </c>
      <c r="AN2004" s="14">
        <v>10.125291420314602</v>
      </c>
      <c r="AO2004" s="14">
        <v>331.46172563629386</v>
      </c>
      <c r="AP2004" s="14"/>
      <c r="AQ2004" s="14"/>
      <c r="AR2004" s="14">
        <v>243.59583789704271</v>
      </c>
      <c r="BA2004">
        <v>225</v>
      </c>
      <c r="BB2004">
        <v>3.972375</v>
      </c>
      <c r="BD2004" s="14">
        <v>237.51762366642063</v>
      </c>
      <c r="BE2004" s="14"/>
      <c r="BF2004" s="14">
        <v>6.7500000000000008E-3</v>
      </c>
      <c r="BG2004" s="14">
        <v>7.1561452526636238</v>
      </c>
      <c r="BH2004" s="14"/>
      <c r="BI2004" s="14">
        <v>1069.5132743637062</v>
      </c>
      <c r="BJ2004">
        <v>710</v>
      </c>
    </row>
    <row r="2005" spans="1:62" x14ac:dyDescent="0.35">
      <c r="A2005" s="2" t="s">
        <v>62</v>
      </c>
      <c r="B2005" s="31">
        <v>33568</v>
      </c>
      <c r="C2005" s="60"/>
      <c r="D2005" s="60"/>
      <c r="E2005" s="11"/>
      <c r="S2005" s="14">
        <v>22.050172577866924</v>
      </c>
      <c r="T2005" s="14">
        <v>1689.1750000000002</v>
      </c>
      <c r="U2005" s="14">
        <v>268.7</v>
      </c>
      <c r="V2005" s="14">
        <v>1.4499999999999999E-2</v>
      </c>
      <c r="W2005" s="14">
        <v>3.89412</v>
      </c>
      <c r="X2005"/>
      <c r="AC2005" s="14">
        <v>31.18237633357937</v>
      </c>
      <c r="AG2005" s="14">
        <v>0.9</v>
      </c>
      <c r="AH2005" s="14">
        <v>8.1855000000000136E-2</v>
      </c>
      <c r="AI2005" s="14">
        <v>9.1000000000000227</v>
      </c>
      <c r="AL2005">
        <v>6.4249999999999998</v>
      </c>
      <c r="AM2005" s="14">
        <v>2.9600000000000001E-2</v>
      </c>
      <c r="AN2005" s="14">
        <v>8.3737459429733381</v>
      </c>
      <c r="AO2005" s="14">
        <v>281.41328212231781</v>
      </c>
      <c r="AP2005" s="14"/>
      <c r="AQ2005" s="14"/>
      <c r="AR2005" s="14">
        <v>226.67288723007198</v>
      </c>
      <c r="BA2005">
        <v>247.5</v>
      </c>
      <c r="BB2005">
        <v>3.89615</v>
      </c>
      <c r="BD2005" s="14">
        <v>237.51762366642063</v>
      </c>
      <c r="BE2005" s="14"/>
      <c r="BF2005" s="14">
        <v>8.8999999999999999E-3</v>
      </c>
      <c r="BG2005" s="14">
        <v>10.182778996958641</v>
      </c>
      <c r="BH2005" s="14"/>
      <c r="BI2005" s="14">
        <v>1129.9617178776823</v>
      </c>
      <c r="BJ2005">
        <v>647.5</v>
      </c>
    </row>
    <row r="2006" spans="1:62" x14ac:dyDescent="0.35">
      <c r="A2006" s="2" t="s">
        <v>62</v>
      </c>
      <c r="B2006" s="31">
        <v>33574</v>
      </c>
      <c r="C2006" s="60"/>
      <c r="D2006" s="60"/>
      <c r="E2006" s="11"/>
      <c r="G2006">
        <v>296.20999999999998</v>
      </c>
      <c r="H2006">
        <v>0.1135</v>
      </c>
      <c r="I2006">
        <v>0.15254999999999999</v>
      </c>
      <c r="J2006">
        <v>0.15915000000000001</v>
      </c>
      <c r="K2006">
        <v>0.1888</v>
      </c>
      <c r="L2006">
        <v>0.1991</v>
      </c>
      <c r="M2006">
        <v>0.23039999999999999</v>
      </c>
      <c r="N2006">
        <v>0.2442</v>
      </c>
      <c r="O2006">
        <v>0.19334999999999999</v>
      </c>
      <c r="S2006" s="14">
        <v>22.352178063847262</v>
      </c>
      <c r="T2006" s="14">
        <v>1701.4749999999999</v>
      </c>
      <c r="U2006" s="14">
        <v>290.39999999999998</v>
      </c>
      <c r="V2006" s="14">
        <v>1.6250000000000001E-2</v>
      </c>
      <c r="W2006" s="14">
        <v>4.7570625</v>
      </c>
      <c r="X2006"/>
      <c r="AC2006" s="14">
        <v>52.882376333579344</v>
      </c>
      <c r="AG2006" s="14">
        <v>0.94499999999999995</v>
      </c>
      <c r="AH2006" s="14">
        <v>7.4534999999999393E-2</v>
      </c>
      <c r="AI2006" s="14">
        <v>7.3249999999999318</v>
      </c>
      <c r="AL2006">
        <v>5.3730000000000002</v>
      </c>
      <c r="AM2006" s="14">
        <v>3.3250000000000002E-2</v>
      </c>
      <c r="AN2006" s="14">
        <v>8.8553084180311004</v>
      </c>
      <c r="AO2006" s="14">
        <v>268.18056585315622</v>
      </c>
      <c r="AP2006" s="14"/>
      <c r="AQ2006" s="14"/>
      <c r="AR2006" s="14">
        <v>194.55968072257522</v>
      </c>
      <c r="BA2006">
        <v>272.5</v>
      </c>
      <c r="BB2006">
        <v>4.7190000000000003</v>
      </c>
      <c r="BD2006" s="14">
        <v>237.51762366642063</v>
      </c>
      <c r="BE2006" s="14"/>
      <c r="BF2006" s="14">
        <v>8.1000000000000013E-3</v>
      </c>
      <c r="BG2006" s="14">
        <v>9.006380879929976</v>
      </c>
      <c r="BH2006" s="14"/>
      <c r="BI2006" s="14">
        <v>1135.5694341468438</v>
      </c>
      <c r="BJ2006">
        <v>600</v>
      </c>
    </row>
    <row r="2007" spans="1:62" x14ac:dyDescent="0.35">
      <c r="A2007" s="2" t="s">
        <v>62</v>
      </c>
      <c r="B2007" s="31">
        <v>33581</v>
      </c>
      <c r="C2007" s="60"/>
      <c r="D2007" s="60"/>
      <c r="E2007" s="11"/>
      <c r="G2007">
        <v>281.39999999999998</v>
      </c>
      <c r="H2007">
        <v>0.11849999999999999</v>
      </c>
      <c r="I2007">
        <v>0.1474</v>
      </c>
      <c r="J2007">
        <v>0.1474</v>
      </c>
      <c r="K2007">
        <v>0.16435</v>
      </c>
      <c r="L2007">
        <v>0.18074999999999999</v>
      </c>
      <c r="M2007">
        <v>0.21834999999999999</v>
      </c>
      <c r="N2007">
        <v>0.2404</v>
      </c>
      <c r="O2007">
        <v>0.18984999999999999</v>
      </c>
      <c r="S2007" s="14">
        <v>25.407744544694665</v>
      </c>
      <c r="T2007" s="14">
        <v>2266.4250000000002</v>
      </c>
      <c r="U2007" s="14">
        <v>433</v>
      </c>
      <c r="V2007" s="14">
        <v>1.5900000000000001E-2</v>
      </c>
      <c r="W2007" s="14">
        <v>6.8942000000000005</v>
      </c>
      <c r="X2007"/>
      <c r="AC2007" s="14">
        <v>195.48237633357937</v>
      </c>
      <c r="AG2007" s="14">
        <v>1.22</v>
      </c>
      <c r="AH2007" s="14">
        <v>0.10757499999999956</v>
      </c>
      <c r="AI2007" s="14">
        <v>9.0499999999999545</v>
      </c>
      <c r="AL2007">
        <v>4.923</v>
      </c>
      <c r="AM2007" s="14">
        <v>3.0449999999999998E-2</v>
      </c>
      <c r="AN2007" s="14">
        <v>7.8080625161603097</v>
      </c>
      <c r="AO2007" s="14">
        <v>256.6763897866839</v>
      </c>
      <c r="AP2007" s="14"/>
      <c r="AQ2007" s="14"/>
      <c r="AR2007" s="14">
        <v>193.4551656920078</v>
      </c>
      <c r="BA2007">
        <v>270</v>
      </c>
      <c r="BB2007">
        <v>6.8846999999999996</v>
      </c>
      <c r="BD2007" s="14">
        <v>237.51762366642063</v>
      </c>
      <c r="BE2007" s="14"/>
      <c r="BF2007" s="14">
        <v>6.5999999999999991E-3</v>
      </c>
      <c r="BG2007" s="14">
        <v>10.391905025856495</v>
      </c>
      <c r="BH2007" s="14"/>
      <c r="BI2007" s="14">
        <v>1567.698610213316</v>
      </c>
      <c r="BJ2007">
        <v>697.5</v>
      </c>
    </row>
    <row r="2008" spans="1:62" x14ac:dyDescent="0.35">
      <c r="A2008" s="2" t="s">
        <v>62</v>
      </c>
      <c r="B2008" s="31">
        <v>33585</v>
      </c>
      <c r="C2008" s="60"/>
      <c r="D2008" s="60"/>
      <c r="E2008" s="11"/>
      <c r="S2008" s="14">
        <v>23.34649388290811</v>
      </c>
      <c r="T2008" s="14">
        <v>2056</v>
      </c>
      <c r="U2008" s="14">
        <v>456.25</v>
      </c>
      <c r="V2008" s="14">
        <v>1.7349999999999997E-2</v>
      </c>
      <c r="W2008" s="14">
        <v>7.9223499999999998</v>
      </c>
      <c r="X2008"/>
      <c r="AC2008" s="14">
        <v>218.73237633357937</v>
      </c>
      <c r="AG2008" s="14">
        <v>1.08</v>
      </c>
      <c r="AH2008" s="14">
        <v>0.14070999999999934</v>
      </c>
      <c r="AI2008" s="14">
        <v>13.074999999999932</v>
      </c>
      <c r="AL2008">
        <v>4.5449999999999999</v>
      </c>
      <c r="AM2008" s="14">
        <v>2.955E-2</v>
      </c>
      <c r="AN2008" s="14">
        <v>6.5427317537632481</v>
      </c>
      <c r="AO2008" s="14">
        <v>221.18874060756258</v>
      </c>
      <c r="AP2008" s="14"/>
      <c r="AQ2008" s="14"/>
      <c r="AR2008" s="14">
        <v>205.60839646673503</v>
      </c>
      <c r="BA2008">
        <v>252.5</v>
      </c>
      <c r="BB2008">
        <v>7.9159375000000001</v>
      </c>
      <c r="BD2008" s="14">
        <v>237.51762366642063</v>
      </c>
      <c r="BE2008" s="14"/>
      <c r="BF2008" s="14">
        <v>6.3E-3</v>
      </c>
      <c r="BG2008" s="14">
        <v>8.5655019459740629</v>
      </c>
      <c r="BH2008" s="14"/>
      <c r="BI2008" s="14">
        <v>1365.4862593924374</v>
      </c>
      <c r="BJ2008">
        <v>612.5</v>
      </c>
    </row>
    <row r="2009" spans="1:62" x14ac:dyDescent="0.35">
      <c r="A2009" s="2" t="s">
        <v>62</v>
      </c>
      <c r="B2009" s="31">
        <v>33588</v>
      </c>
      <c r="C2009" s="60"/>
      <c r="D2009" s="60"/>
      <c r="E2009" s="11"/>
      <c r="G2009">
        <v>260.31</v>
      </c>
      <c r="H2009">
        <v>9.5500000000000002E-2</v>
      </c>
      <c r="I2009">
        <v>0.1356</v>
      </c>
      <c r="J2009">
        <v>0.12845000000000001</v>
      </c>
      <c r="K2009">
        <v>0.13825000000000001</v>
      </c>
      <c r="L2009">
        <v>0.16925000000000001</v>
      </c>
      <c r="M2009">
        <v>0.20849999999999999</v>
      </c>
      <c r="N2009">
        <v>0.23830000000000001</v>
      </c>
      <c r="O2009">
        <v>0.18770000000000001</v>
      </c>
      <c r="S2009" s="14"/>
      <c r="T2009" s="14"/>
      <c r="U2009" s="14"/>
      <c r="V2009" s="14"/>
      <c r="W2009" s="14"/>
      <c r="X2009"/>
      <c r="AC2009" s="14"/>
      <c r="AG2009" s="14"/>
      <c r="AH2009" s="14"/>
      <c r="AI2009" s="14"/>
      <c r="AM2009" s="14"/>
      <c r="AN2009" s="14"/>
      <c r="AO2009" s="14"/>
      <c r="AP2009" s="14"/>
      <c r="AQ2009" s="14"/>
      <c r="AR2009" s="14"/>
      <c r="BD2009" s="14"/>
      <c r="BE2009" s="14"/>
      <c r="BF2009" s="14"/>
      <c r="BG2009" s="14"/>
      <c r="BH2009" s="14"/>
      <c r="BI2009" s="14"/>
    </row>
    <row r="2010" spans="1:62" x14ac:dyDescent="0.35">
      <c r="A2010" s="2" t="s">
        <v>62</v>
      </c>
      <c r="B2010" s="31">
        <v>33590</v>
      </c>
      <c r="C2010" s="60"/>
      <c r="D2010" s="60"/>
      <c r="E2010" s="11"/>
      <c r="S2010" s="14">
        <v>21.494029661449702</v>
      </c>
      <c r="T2010" s="14">
        <v>1863.675</v>
      </c>
      <c r="U2010" s="14">
        <v>463.5</v>
      </c>
      <c r="V2010" s="14">
        <v>1.6449999999999999E-2</v>
      </c>
      <c r="W2010" s="14">
        <v>7.6278000000000006</v>
      </c>
      <c r="X2010"/>
      <c r="AC2010" s="14">
        <v>225.9823763335794</v>
      </c>
      <c r="AG2010" s="14">
        <v>1.21</v>
      </c>
      <c r="AH2010" s="14">
        <v>0.13866999999999938</v>
      </c>
      <c r="AI2010" s="14">
        <v>11.199999999999932</v>
      </c>
      <c r="AL2010">
        <v>4.0419999999999998</v>
      </c>
      <c r="AM2010" s="14">
        <v>2.8549999999999999E-2</v>
      </c>
      <c r="AN2010" s="14">
        <v>6.0084634912215087</v>
      </c>
      <c r="AO2010" s="14">
        <v>211.20578376569694</v>
      </c>
      <c r="AP2010" s="14"/>
      <c r="AQ2010" s="14"/>
      <c r="AR2010" s="14">
        <v>190.1519379844961</v>
      </c>
      <c r="BB2010">
        <v>7.6245750000000001</v>
      </c>
      <c r="BD2010" s="14">
        <v>237.51762366642063</v>
      </c>
      <c r="BE2010" s="14"/>
      <c r="BF2010" s="14">
        <v>6.4000000000000003E-3</v>
      </c>
      <c r="BG2010" s="14">
        <v>7.487820144077471</v>
      </c>
      <c r="BH2010" s="14"/>
      <c r="BI2010" s="14">
        <v>1177.7692162343028</v>
      </c>
      <c r="BJ2010">
        <v>525</v>
      </c>
    </row>
    <row r="2011" spans="1:62" x14ac:dyDescent="0.35">
      <c r="A2011" s="2" t="s">
        <v>62</v>
      </c>
      <c r="B2011" s="31">
        <v>33595</v>
      </c>
      <c r="C2011" s="60"/>
      <c r="D2011" s="60"/>
      <c r="E2011" s="11"/>
      <c r="G2011">
        <v>238.12</v>
      </c>
      <c r="H2011">
        <v>9.2499999999999999E-2</v>
      </c>
      <c r="I2011">
        <v>0.11795</v>
      </c>
      <c r="J2011">
        <v>0.1027</v>
      </c>
      <c r="K2011">
        <v>0.10985</v>
      </c>
      <c r="L2011">
        <v>0.1525</v>
      </c>
      <c r="M2011">
        <v>0.19639999999999999</v>
      </c>
      <c r="N2011">
        <v>0.23185</v>
      </c>
      <c r="O2011">
        <v>0.18684999999999999</v>
      </c>
      <c r="S2011" s="14">
        <v>20.027021623318426</v>
      </c>
      <c r="T2011" s="14">
        <v>1831.4</v>
      </c>
      <c r="U2011" s="14">
        <v>593</v>
      </c>
      <c r="V2011" s="14">
        <v>1.635E-2</v>
      </c>
      <c r="W2011" s="14">
        <v>9.4233750000000001</v>
      </c>
      <c r="X2011"/>
      <c r="AC2011" s="14">
        <v>355.4823763335794</v>
      </c>
      <c r="AG2011" s="14">
        <v>1.125</v>
      </c>
      <c r="AH2011" s="14">
        <v>0.2129324999999998</v>
      </c>
      <c r="AI2011" s="14">
        <v>18.649999999999977</v>
      </c>
      <c r="AL2011">
        <v>2.08</v>
      </c>
      <c r="AM2011" s="14">
        <v>2.835E-2</v>
      </c>
      <c r="AN2011" s="14">
        <v>3.3392235529027494</v>
      </c>
      <c r="AO2011" s="14">
        <v>122.14435519009243</v>
      </c>
      <c r="AP2011" s="14"/>
      <c r="AQ2011" s="14"/>
      <c r="AR2011" s="14">
        <v>153.68709069704855</v>
      </c>
      <c r="BB2011">
        <v>9.6955500000000008</v>
      </c>
      <c r="BD2011" s="14">
        <v>237.51762366642063</v>
      </c>
      <c r="BE2011" s="14"/>
      <c r="BF2011" s="14">
        <v>6.1000000000000013E-3</v>
      </c>
      <c r="BG2011" s="14">
        <v>6.5894823012807464</v>
      </c>
      <c r="BH2011" s="14"/>
      <c r="BI2011" s="14">
        <v>1097.6056448099075</v>
      </c>
      <c r="BJ2011">
        <v>515</v>
      </c>
    </row>
    <row r="2012" spans="1:62" x14ac:dyDescent="0.35">
      <c r="A2012" s="2" t="s">
        <v>62</v>
      </c>
      <c r="B2012" s="31">
        <v>33602</v>
      </c>
      <c r="C2012" s="60"/>
      <c r="D2012" s="60"/>
      <c r="E2012" s="11"/>
      <c r="G2012">
        <v>225.16</v>
      </c>
      <c r="H2012">
        <v>9.1999999999999998E-2</v>
      </c>
      <c r="I2012">
        <v>0.11165</v>
      </c>
      <c r="J2012">
        <v>9.5350000000000004E-2</v>
      </c>
      <c r="K2012">
        <v>9.8549999999999999E-2</v>
      </c>
      <c r="L2012">
        <v>0.13725000000000001</v>
      </c>
      <c r="M2012">
        <v>0.18290000000000001</v>
      </c>
      <c r="N2012">
        <v>0.22439999999999999</v>
      </c>
      <c r="O2012">
        <v>0.1837</v>
      </c>
      <c r="S2012" s="14">
        <v>25.977473448619097</v>
      </c>
      <c r="T2012" s="14">
        <v>2186.3000000000002</v>
      </c>
      <c r="U2012" s="14">
        <v>858.25</v>
      </c>
      <c r="V2012" s="14">
        <v>1.8749999999999999E-2</v>
      </c>
      <c r="W2012" s="14">
        <v>16.104150000000001</v>
      </c>
      <c r="X2012"/>
      <c r="AC2012" s="14">
        <v>620.7323763335794</v>
      </c>
      <c r="AG2012" s="14">
        <v>1.1400000000000001</v>
      </c>
      <c r="AH2012" s="14">
        <v>0.30751000000000106</v>
      </c>
      <c r="AI2012" s="14">
        <v>27.150000000000091</v>
      </c>
      <c r="AL2012">
        <v>1.35</v>
      </c>
      <c r="AM2012" s="14">
        <v>2.665E-2</v>
      </c>
      <c r="AN2012" s="14">
        <v>1.7823153553406677</v>
      </c>
      <c r="AO2012" s="14">
        <v>66.961470531605073</v>
      </c>
      <c r="AP2012" s="14"/>
      <c r="AQ2012" s="14"/>
      <c r="AR2012" s="14">
        <v>201.57894736842104</v>
      </c>
      <c r="BB2012">
        <v>16.092187500000001</v>
      </c>
      <c r="BD2012" s="14">
        <v>237.51762366642063</v>
      </c>
      <c r="BE2012" s="14"/>
      <c r="BF2012" s="14">
        <v>5.1000000000000004E-3</v>
      </c>
      <c r="BG2012" s="14">
        <v>6.2965813821374095</v>
      </c>
      <c r="BH2012" s="14"/>
      <c r="BI2012" s="14">
        <v>1233.938529468395</v>
      </c>
      <c r="BJ2012">
        <v>572.5</v>
      </c>
    </row>
    <row r="2013" spans="1:62" x14ac:dyDescent="0.35">
      <c r="A2013" s="2" t="s">
        <v>62</v>
      </c>
      <c r="B2013" s="31">
        <v>33609</v>
      </c>
      <c r="C2013" s="60"/>
      <c r="D2013" s="60"/>
      <c r="E2013" s="11"/>
      <c r="G2013">
        <v>223.68</v>
      </c>
      <c r="H2013">
        <v>0.09</v>
      </c>
      <c r="I2013">
        <v>0.10929999999999999</v>
      </c>
      <c r="J2013">
        <v>9.4899999999999998E-2</v>
      </c>
      <c r="K2013">
        <v>9.69E-2</v>
      </c>
      <c r="L2013">
        <v>0.13569999999999999</v>
      </c>
      <c r="M2013">
        <v>0.1802</v>
      </c>
      <c r="N2013">
        <v>0.22585</v>
      </c>
      <c r="O2013">
        <v>0.18554999999999999</v>
      </c>
      <c r="S2013" s="14">
        <v>24.421658215177001</v>
      </c>
      <c r="T2013" s="14">
        <v>2068.9</v>
      </c>
      <c r="U2013" s="14">
        <v>957.5</v>
      </c>
      <c r="V2013" s="14">
        <v>1.9449999999999999E-2</v>
      </c>
      <c r="W2013" s="14">
        <v>18.642800000000001</v>
      </c>
      <c r="X2013"/>
      <c r="AC2013" s="14">
        <v>719.9823763335794</v>
      </c>
      <c r="AG2013" s="14">
        <v>1.1000000000000001</v>
      </c>
      <c r="AH2013" s="14">
        <v>0.26605000000000034</v>
      </c>
      <c r="AI2013" s="14">
        <v>24.350000000000023</v>
      </c>
      <c r="AL2013">
        <v>0.32600000000000001</v>
      </c>
      <c r="AM2013" s="14">
        <v>2.5000000000000001E-2</v>
      </c>
      <c r="AN2013" s="14">
        <v>0.36031777557100297</v>
      </c>
      <c r="AO2013" s="14">
        <v>18.84148460774578</v>
      </c>
      <c r="AP2013" s="14"/>
      <c r="AQ2013" s="14"/>
      <c r="AR2013" s="14">
        <v>166.28477905073652</v>
      </c>
      <c r="BB2013">
        <v>18.623374999999999</v>
      </c>
      <c r="BD2013" s="14">
        <v>237.51762366642063</v>
      </c>
      <c r="BE2013" s="14"/>
      <c r="BF2013" s="14">
        <v>3.3999999999999998E-3</v>
      </c>
      <c r="BG2013" s="14">
        <v>3.5075594960278051</v>
      </c>
      <c r="BH2013" s="14"/>
      <c r="BI2013" s="14">
        <v>1068.2085153922542</v>
      </c>
      <c r="BJ2013">
        <v>500</v>
      </c>
    </row>
    <row r="2014" spans="1:62" x14ac:dyDescent="0.35">
      <c r="A2014" s="2" t="s">
        <v>62</v>
      </c>
      <c r="B2014" s="31">
        <v>33613</v>
      </c>
      <c r="C2014" s="60"/>
      <c r="D2014" s="60"/>
      <c r="E2014" s="11"/>
      <c r="S2014" s="14"/>
      <c r="T2014" s="14">
        <v>2813</v>
      </c>
      <c r="U2014" s="14">
        <v>1402</v>
      </c>
      <c r="V2014" s="14">
        <v>0.02</v>
      </c>
      <c r="W2014" s="14">
        <v>28.209600000000002</v>
      </c>
      <c r="X2014"/>
      <c r="AC2014" s="14">
        <v>1164.4823763335794</v>
      </c>
      <c r="AG2014" s="14"/>
      <c r="AH2014" s="14"/>
      <c r="AI2014" s="14"/>
      <c r="AM2014" s="14">
        <v>0</v>
      </c>
      <c r="AN2014" s="14"/>
      <c r="AO2014" s="14"/>
      <c r="AP2014" s="14"/>
      <c r="AQ2014" s="14"/>
      <c r="AR2014" s="14"/>
      <c r="BB2014">
        <v>28.04</v>
      </c>
      <c r="BD2014" s="14">
        <v>237.51762366642063</v>
      </c>
      <c r="BE2014" s="14"/>
      <c r="BF2014" s="14">
        <v>0</v>
      </c>
      <c r="BG2014" s="14"/>
      <c r="BH2014" s="14"/>
      <c r="BI2014" s="14"/>
      <c r="BJ2014">
        <v>742.5</v>
      </c>
    </row>
    <row r="2015" spans="1:62" x14ac:dyDescent="0.35">
      <c r="A2015" s="2" t="s">
        <v>62</v>
      </c>
      <c r="B2015" s="31">
        <v>33616</v>
      </c>
      <c r="C2015" s="60"/>
      <c r="D2015" s="60"/>
      <c r="E2015" s="11"/>
      <c r="G2015">
        <v>218.03999999999996</v>
      </c>
      <c r="H2015">
        <v>8.6499999999999994E-2</v>
      </c>
      <c r="I2015">
        <v>0.10885</v>
      </c>
      <c r="J2015">
        <v>9.4399999999999998E-2</v>
      </c>
      <c r="K2015">
        <v>9.4799999999999995E-2</v>
      </c>
      <c r="L2015">
        <v>0.12939999999999999</v>
      </c>
      <c r="M2015">
        <v>0.1721</v>
      </c>
      <c r="N2015">
        <v>0.22134999999999999</v>
      </c>
      <c r="O2015">
        <v>0.18279999999999999</v>
      </c>
      <c r="S2015" s="14"/>
      <c r="T2015" s="14"/>
      <c r="U2015" s="14"/>
      <c r="V2015" s="14"/>
      <c r="W2015" s="14"/>
      <c r="X2015"/>
      <c r="AC2015" s="14"/>
      <c r="AG2015" s="14"/>
      <c r="AH2015" s="14"/>
      <c r="AI2015" s="14"/>
      <c r="AM2015" s="14"/>
      <c r="AN2015" s="14"/>
      <c r="AO2015" s="14"/>
      <c r="AP2015" s="14"/>
      <c r="AQ2015" s="14"/>
      <c r="AR2015" s="14"/>
      <c r="BD2015" s="14"/>
      <c r="BE2015" s="14"/>
      <c r="BF2015" s="14"/>
      <c r="BG2015" s="14"/>
      <c r="BH2015" s="14"/>
      <c r="BI2015" s="14"/>
    </row>
    <row r="2016" spans="1:62" x14ac:dyDescent="0.35">
      <c r="A2016" s="2" t="s">
        <v>62</v>
      </c>
      <c r="B2016" s="31">
        <v>33618</v>
      </c>
      <c r="C2016" s="60"/>
      <c r="D2016" s="60"/>
      <c r="E2016" s="11"/>
      <c r="S2016" s="14"/>
      <c r="T2016" s="14"/>
      <c r="U2016" s="14"/>
      <c r="V2016" s="14"/>
      <c r="W2016" s="14"/>
      <c r="X2016"/>
      <c r="AC2016" s="14">
        <v>0</v>
      </c>
      <c r="AG2016" s="14"/>
      <c r="AH2016" s="14"/>
      <c r="AI2016" s="14"/>
      <c r="AM2016" s="14"/>
      <c r="AN2016" s="14"/>
      <c r="AO2016" s="14"/>
      <c r="AP2016" s="14"/>
      <c r="AQ2016" s="14"/>
      <c r="AR2016" s="14"/>
      <c r="BD2016" s="14">
        <v>237.51762366642063</v>
      </c>
      <c r="BE2016" s="14"/>
      <c r="BF2016" s="14"/>
      <c r="BG2016" s="14"/>
      <c r="BH2016" s="14"/>
      <c r="BI2016" s="14"/>
    </row>
    <row r="2017" spans="1:62" x14ac:dyDescent="0.35">
      <c r="A2017" s="2" t="s">
        <v>62</v>
      </c>
      <c r="B2017" s="31">
        <v>33623</v>
      </c>
      <c r="C2017" s="60"/>
      <c r="D2017" s="60"/>
      <c r="E2017" s="11" t="s">
        <v>747</v>
      </c>
      <c r="G2017">
        <v>219.87</v>
      </c>
      <c r="H2017">
        <v>0.10050000000000001</v>
      </c>
      <c r="I2017">
        <v>0.10785</v>
      </c>
      <c r="J2017">
        <v>9.6299999999999997E-2</v>
      </c>
      <c r="K2017">
        <v>9.8650000000000002E-2</v>
      </c>
      <c r="L2017">
        <v>0.1348</v>
      </c>
      <c r="M2017">
        <v>0.16985</v>
      </c>
      <c r="N2017">
        <v>0.21115</v>
      </c>
      <c r="O2017">
        <v>0.18024999999999999</v>
      </c>
      <c r="S2017" s="14"/>
      <c r="T2017" s="29">
        <v>1952.1901740426151</v>
      </c>
      <c r="U2017" s="14"/>
      <c r="V2017" s="14"/>
      <c r="W2017" s="14"/>
      <c r="X2017"/>
      <c r="Y2017">
        <v>3.32247975E-2</v>
      </c>
      <c r="AA2017">
        <v>21183.774188834424</v>
      </c>
      <c r="AC2017">
        <v>703.82660770975053</v>
      </c>
      <c r="AG2017" s="14"/>
      <c r="AH2017" s="14"/>
      <c r="AI2017" s="14"/>
      <c r="AM2017" s="14"/>
      <c r="AN2017" s="14"/>
      <c r="AO2017" s="14"/>
      <c r="AP2017" s="14"/>
      <c r="AQ2017" s="14"/>
      <c r="AR2017" s="14"/>
      <c r="AS2017" t="s">
        <v>831</v>
      </c>
      <c r="BD2017" s="14"/>
      <c r="BE2017" s="14"/>
      <c r="BF2017" s="14"/>
      <c r="BG2017" s="14"/>
      <c r="BH2017" s="14"/>
      <c r="BI2017" s="14"/>
    </row>
    <row r="2018" spans="1:62" x14ac:dyDescent="0.35">
      <c r="A2018" s="2" t="s">
        <v>257</v>
      </c>
      <c r="B2018" s="31">
        <v>33483</v>
      </c>
      <c r="C2018" s="60"/>
      <c r="D2018" s="60"/>
      <c r="E2018" s="11"/>
      <c r="G2018">
        <v>414.15999999999997</v>
      </c>
      <c r="H2018">
        <v>0.25950000000000001</v>
      </c>
      <c r="I2018">
        <v>0.28539999999999999</v>
      </c>
      <c r="J2018">
        <v>0.25014999999999998</v>
      </c>
      <c r="K2018">
        <v>0.21195</v>
      </c>
      <c r="L2018">
        <v>0.28370000000000001</v>
      </c>
      <c r="M2018">
        <v>0.30719999999999997</v>
      </c>
      <c r="N2018">
        <v>0.22339999999999999</v>
      </c>
      <c r="O2018">
        <v>0.2495</v>
      </c>
      <c r="S2018" s="14"/>
      <c r="T2018" s="14"/>
      <c r="U2018" s="14"/>
      <c r="V2018" s="14"/>
      <c r="W2018" s="14"/>
      <c r="X2018"/>
      <c r="AC2018" s="14"/>
      <c r="AG2018" s="14"/>
      <c r="AH2018" s="14"/>
      <c r="AI2018" s="14"/>
      <c r="AM2018" s="14"/>
      <c r="AN2018" s="14"/>
      <c r="AO2018" s="14"/>
      <c r="AP2018" s="14"/>
      <c r="AQ2018" s="14"/>
      <c r="AR2018" s="14"/>
      <c r="BD2018" s="14"/>
      <c r="BE2018" s="14"/>
      <c r="BF2018" s="14"/>
      <c r="BG2018" s="14"/>
      <c r="BH2018" s="14"/>
      <c r="BI2018" s="14"/>
    </row>
    <row r="2019" spans="1:62" x14ac:dyDescent="0.35">
      <c r="A2019" s="2" t="s">
        <v>257</v>
      </c>
      <c r="B2019" s="31">
        <v>33491</v>
      </c>
      <c r="C2019" s="60"/>
      <c r="D2019" s="60"/>
      <c r="E2019" s="11"/>
      <c r="G2019">
        <v>413.52000000000004</v>
      </c>
      <c r="H2019">
        <v>0.26750000000000002</v>
      </c>
      <c r="I2019">
        <v>0.28184999999999999</v>
      </c>
      <c r="J2019">
        <v>0.25004999999999999</v>
      </c>
      <c r="K2019">
        <v>0.21304999999999999</v>
      </c>
      <c r="L2019">
        <v>0.27905000000000002</v>
      </c>
      <c r="M2019">
        <v>0.30775000000000002</v>
      </c>
      <c r="N2019">
        <v>0.22090000000000001</v>
      </c>
      <c r="O2019">
        <v>0.24745</v>
      </c>
      <c r="S2019" s="14"/>
      <c r="T2019" s="14"/>
      <c r="U2019" s="14"/>
      <c r="V2019" s="14"/>
      <c r="W2019" s="14"/>
      <c r="X2019"/>
      <c r="AC2019" s="14"/>
      <c r="AG2019" s="14"/>
      <c r="AH2019" s="14"/>
      <c r="AI2019" s="14"/>
      <c r="AM2019" s="14"/>
      <c r="AN2019" s="14"/>
      <c r="AO2019" s="14"/>
      <c r="AP2019" s="14"/>
      <c r="AQ2019" s="14"/>
      <c r="AR2019" s="14"/>
      <c r="BD2019" s="14"/>
      <c r="BE2019" s="14"/>
      <c r="BF2019" s="14"/>
      <c r="BG2019" s="14"/>
      <c r="BH2019" s="14"/>
      <c r="BI2019" s="14"/>
    </row>
    <row r="2020" spans="1:62" x14ac:dyDescent="0.35">
      <c r="A2020" s="2" t="s">
        <v>257</v>
      </c>
      <c r="B2020" s="31">
        <v>33497</v>
      </c>
      <c r="C2020" s="60"/>
      <c r="D2020" s="60"/>
      <c r="E2020" s="11"/>
      <c r="G2020">
        <v>421.03000000000003</v>
      </c>
      <c r="H2020">
        <v>0.27950000000000003</v>
      </c>
      <c r="I2020">
        <v>0.2878</v>
      </c>
      <c r="J2020">
        <v>0.25090000000000001</v>
      </c>
      <c r="K2020">
        <v>0.221</v>
      </c>
      <c r="L2020">
        <v>0.28394999999999998</v>
      </c>
      <c r="M2020">
        <v>0.31045</v>
      </c>
      <c r="N2020">
        <v>0.22115000000000001</v>
      </c>
      <c r="O2020">
        <v>0.25040000000000001</v>
      </c>
      <c r="S2020" s="14"/>
      <c r="T2020" s="14"/>
      <c r="U2020" s="14"/>
      <c r="V2020" s="14"/>
      <c r="W2020" s="14"/>
      <c r="X2020"/>
      <c r="AC2020" s="14"/>
      <c r="AG2020" s="14"/>
      <c r="AH2020" s="14"/>
      <c r="AI2020" s="14"/>
      <c r="AM2020" s="14"/>
      <c r="AN2020" s="14"/>
      <c r="AO2020" s="14"/>
      <c r="AP2020" s="14"/>
      <c r="AQ2020" s="14"/>
      <c r="AR2020" s="14"/>
      <c r="BD2020" s="14"/>
      <c r="BE2020" s="14"/>
      <c r="BF2020" s="14"/>
      <c r="BG2020" s="14"/>
      <c r="BH2020" s="14"/>
      <c r="BI2020" s="14"/>
    </row>
    <row r="2021" spans="1:62" x14ac:dyDescent="0.35">
      <c r="A2021" s="2" t="s">
        <v>257</v>
      </c>
      <c r="B2021" s="31">
        <v>33504</v>
      </c>
      <c r="C2021" s="60"/>
      <c r="D2021" s="60"/>
      <c r="E2021" s="11"/>
      <c r="G2021">
        <v>419.41</v>
      </c>
      <c r="H2021">
        <v>0.27500000000000002</v>
      </c>
      <c r="I2021">
        <v>0.28725000000000001</v>
      </c>
      <c r="J2021">
        <v>0.25035000000000002</v>
      </c>
      <c r="K2021">
        <v>0.22055</v>
      </c>
      <c r="L2021">
        <v>0.28339999999999999</v>
      </c>
      <c r="M2021">
        <v>0.30985000000000001</v>
      </c>
      <c r="N2021">
        <v>0.22070000000000001</v>
      </c>
      <c r="O2021">
        <v>0.24995000000000001</v>
      </c>
      <c r="S2021" s="14"/>
      <c r="T2021" s="14"/>
      <c r="U2021" s="14"/>
      <c r="V2021" s="14"/>
      <c r="W2021" s="14"/>
      <c r="X2021"/>
      <c r="AC2021" s="14"/>
      <c r="AG2021" s="14"/>
      <c r="AH2021" s="14"/>
      <c r="AI2021" s="14"/>
      <c r="AM2021" s="14"/>
      <c r="AN2021" s="14"/>
      <c r="AO2021" s="14"/>
      <c r="AP2021" s="14"/>
      <c r="AQ2021" s="14"/>
      <c r="AR2021" s="14"/>
      <c r="BD2021" s="14"/>
      <c r="BE2021" s="14"/>
      <c r="BF2021" s="14"/>
      <c r="BG2021" s="14"/>
      <c r="BH2021" s="14"/>
      <c r="BI2021" s="14"/>
    </row>
    <row r="2022" spans="1:62" x14ac:dyDescent="0.35">
      <c r="A2022" s="2" t="s">
        <v>257</v>
      </c>
      <c r="B2022" s="31">
        <v>33505</v>
      </c>
      <c r="C2022" s="60"/>
      <c r="D2022" s="60"/>
      <c r="E2022" s="11"/>
      <c r="S2022" s="14"/>
      <c r="T2022" s="14">
        <v>250.79999999999998</v>
      </c>
      <c r="U2022" s="14"/>
      <c r="V2022" s="14"/>
      <c r="W2022" s="14"/>
      <c r="X2022"/>
      <c r="AC2022" s="14"/>
      <c r="AG2022" s="14"/>
      <c r="AH2022" s="14"/>
      <c r="AI2022" s="14"/>
      <c r="AL2022">
        <v>3.665440663</v>
      </c>
      <c r="AM2022" s="14"/>
      <c r="AN2022" s="14"/>
      <c r="AO2022" s="14">
        <v>156.22328185785386</v>
      </c>
      <c r="AP2022" s="14"/>
      <c r="AQ2022" s="14"/>
      <c r="AR2022" s="14">
        <v>234.86064659977703</v>
      </c>
      <c r="BA2022">
        <v>277.5</v>
      </c>
      <c r="BD2022" s="14"/>
      <c r="BE2022" s="14"/>
      <c r="BF2022" s="14"/>
      <c r="BG2022" s="14"/>
      <c r="BH2022" s="14"/>
      <c r="BI2022" s="14">
        <v>94.576718142146149</v>
      </c>
      <c r="BJ2022">
        <v>895</v>
      </c>
    </row>
    <row r="2023" spans="1:62" x14ac:dyDescent="0.35">
      <c r="A2023" s="2" t="s">
        <v>257</v>
      </c>
      <c r="B2023" s="31">
        <v>33512</v>
      </c>
      <c r="C2023" s="60"/>
      <c r="D2023" s="60"/>
      <c r="E2023" s="11"/>
      <c r="G2023">
        <v>396.52</v>
      </c>
      <c r="H2023">
        <v>0.23849999999999999</v>
      </c>
      <c r="I2023">
        <v>0.25659999999999999</v>
      </c>
      <c r="J2023">
        <v>0.2354</v>
      </c>
      <c r="K2023">
        <v>0.20225000000000001</v>
      </c>
      <c r="L2023">
        <v>0.27765000000000001</v>
      </c>
      <c r="M2023">
        <v>0.30495</v>
      </c>
      <c r="N2023">
        <v>0.22090000000000001</v>
      </c>
      <c r="O2023">
        <v>0.24635000000000001</v>
      </c>
      <c r="S2023" s="14"/>
      <c r="T2023" s="14"/>
      <c r="U2023" s="14"/>
      <c r="V2023" s="14"/>
      <c r="W2023" s="14"/>
      <c r="X2023"/>
      <c r="AC2023" s="14"/>
      <c r="AG2023" s="14"/>
      <c r="AH2023" s="14"/>
      <c r="AI2023" s="14"/>
      <c r="AM2023" s="14"/>
      <c r="AN2023" s="14"/>
      <c r="AO2023" s="14"/>
      <c r="AP2023" s="14"/>
      <c r="AQ2023" s="14"/>
      <c r="AR2023" s="14"/>
      <c r="BD2023" s="14"/>
      <c r="BE2023" s="14"/>
      <c r="BF2023" s="14"/>
      <c r="BG2023" s="14"/>
      <c r="BH2023" s="14"/>
      <c r="BI2023" s="14"/>
    </row>
    <row r="2024" spans="1:62" x14ac:dyDescent="0.35">
      <c r="A2024" s="2" t="s">
        <v>257</v>
      </c>
      <c r="B2024" s="31">
        <v>33519</v>
      </c>
      <c r="C2024" s="60"/>
      <c r="D2024" s="60"/>
      <c r="E2024" s="11"/>
      <c r="G2024">
        <v>402.31</v>
      </c>
      <c r="H2024">
        <v>0.249</v>
      </c>
      <c r="I2024">
        <v>0.26950000000000002</v>
      </c>
      <c r="J2024">
        <v>0.2432</v>
      </c>
      <c r="K2024">
        <v>0.20474999999999999</v>
      </c>
      <c r="L2024">
        <v>0.27215</v>
      </c>
      <c r="M2024">
        <v>0.30635000000000001</v>
      </c>
      <c r="N2024">
        <v>0.21815000000000001</v>
      </c>
      <c r="O2024">
        <v>0.24845</v>
      </c>
      <c r="S2024" s="14"/>
      <c r="T2024" s="14"/>
      <c r="U2024" s="14"/>
      <c r="V2024" s="14"/>
      <c r="W2024" s="14"/>
      <c r="X2024"/>
      <c r="AC2024" s="14"/>
      <c r="AG2024" s="14"/>
      <c r="AH2024" s="14"/>
      <c r="AI2024" s="14"/>
      <c r="AM2024" s="14"/>
      <c r="AN2024" s="14"/>
      <c r="AO2024" s="14"/>
      <c r="AP2024" s="14"/>
      <c r="AQ2024" s="14"/>
      <c r="AR2024" s="14"/>
      <c r="BD2024" s="14"/>
      <c r="BE2024" s="14"/>
      <c r="BF2024" s="14"/>
      <c r="BG2024" s="14"/>
      <c r="BH2024" s="14"/>
      <c r="BI2024" s="14"/>
    </row>
    <row r="2025" spans="1:62" x14ac:dyDescent="0.35">
      <c r="A2025" s="2" t="s">
        <v>257</v>
      </c>
      <c r="B2025" s="31">
        <v>33521</v>
      </c>
      <c r="C2025" s="60"/>
      <c r="D2025" s="60"/>
      <c r="E2025" s="11"/>
      <c r="S2025" s="14"/>
      <c r="T2025" s="14">
        <v>438.07500000000005</v>
      </c>
      <c r="U2025" s="14"/>
      <c r="V2025" s="14"/>
      <c r="W2025" s="14"/>
      <c r="X2025"/>
      <c r="AC2025" s="14"/>
      <c r="AG2025" s="14"/>
      <c r="AH2025" s="14"/>
      <c r="AI2025" s="14"/>
      <c r="AL2025">
        <v>7.6634421909999997</v>
      </c>
      <c r="AM2025" s="14"/>
      <c r="AN2025" s="14"/>
      <c r="AO2025" s="14">
        <v>244.58222534645512</v>
      </c>
      <c r="AP2025" s="14"/>
      <c r="AQ2025" s="14"/>
      <c r="AR2025" s="14">
        <v>313.64302967563833</v>
      </c>
      <c r="BA2025">
        <v>265</v>
      </c>
      <c r="BD2025" s="14"/>
      <c r="BE2025" s="14"/>
      <c r="BF2025" s="14"/>
      <c r="BG2025" s="14"/>
      <c r="BH2025" s="14"/>
      <c r="BI2025" s="14">
        <v>193.49277465354493</v>
      </c>
      <c r="BJ2025">
        <v>827.5</v>
      </c>
    </row>
    <row r="2026" spans="1:62" x14ac:dyDescent="0.35">
      <c r="A2026" s="2" t="s">
        <v>257</v>
      </c>
      <c r="B2026" s="31">
        <v>33525</v>
      </c>
      <c r="C2026" s="60"/>
      <c r="D2026" s="60"/>
      <c r="E2026" s="11"/>
      <c r="G2026">
        <v>393.55999999999995</v>
      </c>
      <c r="H2026">
        <v>0.23549999999999999</v>
      </c>
      <c r="I2026">
        <v>0.25295000000000001</v>
      </c>
      <c r="J2026">
        <v>0.23435</v>
      </c>
      <c r="K2026">
        <v>0.19694999999999999</v>
      </c>
      <c r="L2026">
        <v>0.27474999999999999</v>
      </c>
      <c r="M2026">
        <v>0.30349999999999999</v>
      </c>
      <c r="N2026">
        <v>0.21875</v>
      </c>
      <c r="O2026">
        <v>0.25105</v>
      </c>
      <c r="S2026" s="14"/>
      <c r="T2026" s="14"/>
      <c r="U2026" s="14"/>
      <c r="V2026" s="14"/>
      <c r="W2026" s="14"/>
      <c r="X2026"/>
      <c r="AC2026" s="14"/>
      <c r="AG2026" s="14"/>
      <c r="AH2026" s="14"/>
      <c r="AI2026" s="14"/>
      <c r="AM2026" s="14"/>
      <c r="AN2026" s="14"/>
      <c r="AO2026" s="14"/>
      <c r="AP2026" s="14"/>
      <c r="AQ2026" s="14"/>
      <c r="AR2026" s="14"/>
      <c r="BD2026" s="14"/>
      <c r="BE2026" s="14"/>
      <c r="BF2026" s="14"/>
      <c r="BG2026" s="14"/>
      <c r="BH2026" s="14"/>
      <c r="BI2026" s="14"/>
    </row>
    <row r="2027" spans="1:62" x14ac:dyDescent="0.35">
      <c r="A2027" s="2" t="s">
        <v>257</v>
      </c>
      <c r="B2027" s="31">
        <v>33532</v>
      </c>
      <c r="C2027" s="60"/>
      <c r="D2027" s="60"/>
      <c r="E2027" s="11"/>
      <c r="G2027">
        <v>382.57000000000005</v>
      </c>
      <c r="H2027">
        <v>0.223</v>
      </c>
      <c r="I2027">
        <v>0.24129999999999999</v>
      </c>
      <c r="J2027">
        <v>0.22639999999999999</v>
      </c>
      <c r="K2027">
        <v>0.18890000000000001</v>
      </c>
      <c r="L2027">
        <v>0.26719999999999999</v>
      </c>
      <c r="M2027">
        <v>0.30249999999999999</v>
      </c>
      <c r="N2027">
        <v>0.21485000000000001</v>
      </c>
      <c r="O2027">
        <v>0.2487</v>
      </c>
      <c r="S2027" s="14"/>
      <c r="T2027" s="14"/>
      <c r="U2027" s="14"/>
      <c r="V2027" s="14"/>
      <c r="W2027" s="14"/>
      <c r="X2027"/>
      <c r="AC2027" s="14"/>
      <c r="AG2027" s="14"/>
      <c r="AH2027" s="14"/>
      <c r="AI2027" s="14"/>
      <c r="AM2027" s="14"/>
      <c r="AN2027" s="14"/>
      <c r="AO2027" s="14"/>
      <c r="AP2027" s="14"/>
      <c r="AQ2027" s="14"/>
      <c r="AR2027" s="14"/>
      <c r="BD2027" s="14"/>
      <c r="BE2027" s="14"/>
      <c r="BF2027" s="14"/>
      <c r="BG2027" s="14"/>
      <c r="BH2027" s="14"/>
      <c r="BI2027" s="14"/>
    </row>
    <row r="2028" spans="1:62" x14ac:dyDescent="0.35">
      <c r="A2028" s="2" t="s">
        <v>257</v>
      </c>
      <c r="B2028" s="31">
        <v>33533</v>
      </c>
      <c r="C2028" s="60"/>
      <c r="D2028" s="60"/>
      <c r="E2028" s="11"/>
      <c r="S2028" s="14"/>
      <c r="T2028" s="14">
        <v>573.20000000000005</v>
      </c>
      <c r="U2028" s="14"/>
      <c r="V2028" s="14"/>
      <c r="W2028" s="14"/>
      <c r="X2028"/>
      <c r="AC2028" s="14"/>
      <c r="AG2028" s="14"/>
      <c r="AH2028" s="14"/>
      <c r="AI2028" s="14"/>
      <c r="AL2028">
        <v>7.7522143699999999</v>
      </c>
      <c r="AM2028" s="14"/>
      <c r="AN2028" s="14"/>
      <c r="AO2028" s="14">
        <v>288.99844032549726</v>
      </c>
      <c r="AP2028" s="14"/>
      <c r="AQ2028" s="14"/>
      <c r="AR2028" s="14">
        <v>267.40629024130783</v>
      </c>
      <c r="BA2028">
        <v>295</v>
      </c>
      <c r="BD2028" s="14"/>
      <c r="BE2028" s="14"/>
      <c r="BF2028" s="14"/>
      <c r="BG2028" s="14"/>
      <c r="BH2028" s="14"/>
      <c r="BI2028" s="14">
        <v>284.20155967450268</v>
      </c>
      <c r="BJ2028">
        <v>742.5</v>
      </c>
    </row>
    <row r="2029" spans="1:62" x14ac:dyDescent="0.35">
      <c r="A2029" s="2" t="s">
        <v>257</v>
      </c>
      <c r="B2029" s="31">
        <v>33540</v>
      </c>
      <c r="C2029" s="60"/>
      <c r="D2029" s="60"/>
      <c r="E2029" s="11"/>
      <c r="G2029">
        <v>387.79</v>
      </c>
      <c r="H2029">
        <v>0.24099999999999999</v>
      </c>
      <c r="I2029">
        <v>0.25800000000000001</v>
      </c>
      <c r="J2029">
        <v>0.23085</v>
      </c>
      <c r="K2029">
        <v>0.18445</v>
      </c>
      <c r="L2029">
        <v>0.26469999999999999</v>
      </c>
      <c r="M2029">
        <v>0.29844999999999999</v>
      </c>
      <c r="N2029">
        <v>0.21429999999999999</v>
      </c>
      <c r="O2029">
        <v>0.2472</v>
      </c>
      <c r="S2029" s="14"/>
      <c r="T2029" s="14"/>
      <c r="U2029" s="14"/>
      <c r="V2029" s="14"/>
      <c r="W2029" s="14"/>
      <c r="X2029"/>
      <c r="AC2029" s="14"/>
      <c r="AG2029" s="14"/>
      <c r="AH2029" s="14"/>
      <c r="AI2029" s="14"/>
      <c r="AM2029" s="14"/>
      <c r="AN2029" s="14"/>
      <c r="AO2029" s="14"/>
      <c r="AP2029" s="14"/>
      <c r="AQ2029" s="14"/>
      <c r="AR2029" s="14"/>
      <c r="BD2029" s="14"/>
      <c r="BE2029" s="14"/>
      <c r="BF2029" s="14"/>
      <c r="BG2029" s="14"/>
      <c r="BH2029" s="14"/>
      <c r="BI2029" s="14"/>
    </row>
    <row r="2030" spans="1:62" x14ac:dyDescent="0.35">
      <c r="A2030" s="2" t="s">
        <v>257</v>
      </c>
      <c r="B2030" s="31">
        <v>33546</v>
      </c>
      <c r="C2030" s="60"/>
      <c r="D2030" s="60"/>
      <c r="E2030" s="11"/>
      <c r="G2030">
        <v>396.39</v>
      </c>
      <c r="H2030">
        <v>0.25900000000000001</v>
      </c>
      <c r="I2030">
        <v>0.27865000000000001</v>
      </c>
      <c r="J2030">
        <v>0.23565</v>
      </c>
      <c r="K2030">
        <v>0.18834999999999999</v>
      </c>
      <c r="L2030">
        <v>0.26465</v>
      </c>
      <c r="M2030">
        <v>0.29944999999999999</v>
      </c>
      <c r="N2030">
        <v>0.20949999999999999</v>
      </c>
      <c r="O2030">
        <v>0.2467</v>
      </c>
      <c r="S2030" s="14"/>
      <c r="T2030" s="14"/>
      <c r="U2030" s="14"/>
      <c r="V2030" s="14"/>
      <c r="W2030" s="14"/>
      <c r="X2030"/>
      <c r="AC2030" s="14"/>
      <c r="AG2030" s="14"/>
      <c r="AH2030" s="14"/>
      <c r="AI2030" s="14"/>
      <c r="AM2030" s="14"/>
      <c r="AN2030" s="14"/>
      <c r="AO2030" s="14"/>
      <c r="AP2030" s="14"/>
      <c r="AQ2030" s="14"/>
      <c r="AR2030" s="14"/>
      <c r="BD2030" s="14"/>
      <c r="BE2030" s="14"/>
      <c r="BF2030" s="14"/>
      <c r="BG2030" s="14"/>
      <c r="BH2030" s="14"/>
      <c r="BI2030" s="14"/>
    </row>
    <row r="2031" spans="1:62" x14ac:dyDescent="0.35">
      <c r="A2031" s="2" t="s">
        <v>257</v>
      </c>
      <c r="B2031" s="31">
        <v>33547</v>
      </c>
      <c r="C2031" s="60"/>
      <c r="D2031" s="60"/>
      <c r="E2031" s="11"/>
      <c r="S2031" s="14">
        <v>15.638487499999998</v>
      </c>
      <c r="T2031" s="14">
        <v>874.25</v>
      </c>
      <c r="U2031" s="14"/>
      <c r="V2031" s="14"/>
      <c r="W2031" s="14"/>
      <c r="X2031"/>
      <c r="AC2031" s="14"/>
      <c r="AG2031" s="14"/>
      <c r="AH2031" s="14"/>
      <c r="AI2031" s="14">
        <v>4.9749999999999659</v>
      </c>
      <c r="AL2031">
        <v>8.064813225</v>
      </c>
      <c r="AM2031" s="14"/>
      <c r="AN2031" s="14"/>
      <c r="AO2031" s="14">
        <v>300.95252799562167</v>
      </c>
      <c r="AP2031" s="14"/>
      <c r="AQ2031" s="14"/>
      <c r="AR2031" s="14">
        <v>267.93464052287584</v>
      </c>
      <c r="BA2031">
        <v>242.5</v>
      </c>
      <c r="BD2031" s="14"/>
      <c r="BE2031" s="14"/>
      <c r="BF2031" s="14"/>
      <c r="BG2031" s="14"/>
      <c r="BH2031" s="14"/>
      <c r="BI2031" s="14">
        <v>568.32247200437837</v>
      </c>
      <c r="BJ2031">
        <v>662.5</v>
      </c>
    </row>
    <row r="2032" spans="1:62" x14ac:dyDescent="0.35">
      <c r="A2032" s="2" t="s">
        <v>257</v>
      </c>
      <c r="B2032" s="31">
        <v>33553</v>
      </c>
      <c r="C2032" s="60"/>
      <c r="D2032" s="60"/>
      <c r="E2032" s="11"/>
      <c r="G2032">
        <v>388.90999999999997</v>
      </c>
      <c r="H2032">
        <v>0.2485</v>
      </c>
      <c r="I2032">
        <v>0.26369999999999999</v>
      </c>
      <c r="J2032">
        <v>0.2296</v>
      </c>
      <c r="K2032">
        <v>0.18415000000000001</v>
      </c>
      <c r="L2032">
        <v>0.26474999999999999</v>
      </c>
      <c r="M2032">
        <v>0.29909999999999998</v>
      </c>
      <c r="N2032">
        <v>0.20965</v>
      </c>
      <c r="O2032">
        <v>0.24510000000000001</v>
      </c>
      <c r="S2032" s="14"/>
      <c r="T2032" s="14"/>
      <c r="U2032" s="14"/>
      <c r="V2032" s="14"/>
      <c r="W2032" s="14"/>
      <c r="X2032"/>
      <c r="AC2032" s="14"/>
      <c r="AG2032" s="14"/>
      <c r="AH2032" s="14"/>
      <c r="AI2032" s="14"/>
      <c r="AM2032" s="14"/>
      <c r="AN2032" s="14"/>
      <c r="AO2032" s="14"/>
      <c r="AP2032" s="14"/>
      <c r="AQ2032" s="14"/>
      <c r="AR2032" s="14"/>
      <c r="BD2032" s="14"/>
      <c r="BE2032" s="14"/>
      <c r="BF2032" s="14"/>
      <c r="BG2032" s="14"/>
      <c r="BH2032" s="14"/>
      <c r="BI2032" s="14"/>
    </row>
    <row r="2033" spans="1:62" x14ac:dyDescent="0.35">
      <c r="A2033" s="2" t="s">
        <v>257</v>
      </c>
      <c r="B2033" s="31">
        <v>33560</v>
      </c>
      <c r="C2033" s="60"/>
      <c r="D2033" s="60"/>
      <c r="E2033" s="11"/>
      <c r="G2033">
        <v>382.06</v>
      </c>
      <c r="H2033">
        <v>0.23050000000000001</v>
      </c>
      <c r="I2033">
        <v>0.25180000000000002</v>
      </c>
      <c r="J2033">
        <v>0.22070000000000001</v>
      </c>
      <c r="K2033">
        <v>0.1794</v>
      </c>
      <c r="L2033">
        <v>0.26715</v>
      </c>
      <c r="M2033">
        <v>0.30159999999999998</v>
      </c>
      <c r="N2033">
        <v>0.21015</v>
      </c>
      <c r="O2033">
        <v>0.249</v>
      </c>
      <c r="S2033" s="14"/>
      <c r="T2033" s="14"/>
      <c r="U2033" s="14"/>
      <c r="V2033" s="14"/>
      <c r="W2033" s="14"/>
      <c r="X2033"/>
      <c r="AC2033" s="14"/>
      <c r="AG2033" s="14"/>
      <c r="AH2033" s="14"/>
      <c r="AI2033" s="14"/>
      <c r="AM2033" s="14"/>
      <c r="AN2033" s="14"/>
      <c r="AO2033" s="14"/>
      <c r="AP2033" s="14"/>
      <c r="AQ2033" s="14"/>
      <c r="AR2033" s="14"/>
      <c r="BD2033" s="14"/>
      <c r="BE2033" s="14"/>
      <c r="BF2033" s="14"/>
      <c r="BG2033" s="14"/>
      <c r="BH2033" s="14"/>
      <c r="BI2033" s="14"/>
    </row>
    <row r="2034" spans="1:62" x14ac:dyDescent="0.35">
      <c r="A2034" s="2" t="s">
        <v>257</v>
      </c>
      <c r="B2034" s="31">
        <v>33561</v>
      </c>
      <c r="C2034" s="60"/>
      <c r="D2034" s="60"/>
      <c r="E2034" s="11"/>
      <c r="S2034" s="14">
        <v>19.393244734374548</v>
      </c>
      <c r="T2034" s="14">
        <v>1575.0249999999999</v>
      </c>
      <c r="U2034" s="14">
        <v>226.20000000000002</v>
      </c>
      <c r="V2034" s="14">
        <v>1.4700000000000001E-2</v>
      </c>
      <c r="W2034" s="14">
        <v>3.2814900000000007</v>
      </c>
      <c r="X2034"/>
      <c r="AC2034" s="14">
        <v>0</v>
      </c>
      <c r="AG2034" s="14">
        <v>0.88</v>
      </c>
      <c r="AH2034" s="14">
        <v>4.1845000000000153E-2</v>
      </c>
      <c r="AI2034" s="14">
        <v>4.6000000000000227</v>
      </c>
      <c r="AL2034">
        <v>9.0969999999999995</v>
      </c>
      <c r="AM2034" s="14">
        <v>2.8200000000000003E-2</v>
      </c>
      <c r="AN2034" s="14">
        <v>9.4524320824062791</v>
      </c>
      <c r="AO2034" s="14">
        <v>335.63860109427253</v>
      </c>
      <c r="AP2034" s="14"/>
      <c r="AQ2034" s="14"/>
      <c r="AR2034" s="14">
        <v>267.09250364785993</v>
      </c>
      <c r="BA2034">
        <v>260</v>
      </c>
      <c r="BB2034">
        <v>3.3251400000000002</v>
      </c>
      <c r="BD2034" s="14">
        <v>264.46511976123543</v>
      </c>
      <c r="BE2034" s="14"/>
      <c r="BF2034" s="14">
        <v>6.8000000000000005E-3</v>
      </c>
      <c r="BG2034" s="14">
        <v>6.8213116387501227</v>
      </c>
      <c r="BH2034" s="14"/>
      <c r="BI2034" s="14">
        <v>1008.5863989057274</v>
      </c>
      <c r="BJ2034">
        <v>772.5</v>
      </c>
    </row>
    <row r="2035" spans="1:62" x14ac:dyDescent="0.35">
      <c r="A2035" s="2" t="s">
        <v>257</v>
      </c>
      <c r="B2035" s="31">
        <v>33568</v>
      </c>
      <c r="C2035" s="60"/>
      <c r="D2035" s="60"/>
      <c r="E2035" s="11"/>
      <c r="S2035" s="14">
        <v>18.970933752784894</v>
      </c>
      <c r="T2035" s="14">
        <v>1622.85</v>
      </c>
      <c r="U2035" s="14">
        <v>246.32500000000002</v>
      </c>
      <c r="V2035" s="14">
        <v>1.5899999999999997E-2</v>
      </c>
      <c r="W2035" s="14">
        <v>3.9466725</v>
      </c>
      <c r="X2035"/>
      <c r="AC2035" s="14">
        <v>0</v>
      </c>
      <c r="AG2035" s="14">
        <v>0.95499999999999996</v>
      </c>
      <c r="AH2035" s="14">
        <v>5.3540000000000212E-2</v>
      </c>
      <c r="AI2035" s="14">
        <v>5.6000000000000227</v>
      </c>
      <c r="AL2035">
        <v>6.7080000000000002</v>
      </c>
      <c r="AM2035" s="14">
        <v>2.7900000000000001E-2</v>
      </c>
      <c r="AN2035" s="14">
        <v>7.8102355870632634</v>
      </c>
      <c r="AO2035" s="14">
        <v>280.22570482387164</v>
      </c>
      <c r="AP2035" s="14"/>
      <c r="AQ2035" s="14"/>
      <c r="AR2035" s="14">
        <v>237.18770019218451</v>
      </c>
      <c r="BA2035">
        <v>262.5</v>
      </c>
      <c r="BB2035">
        <v>3.9165675000000002</v>
      </c>
      <c r="BD2035" s="14">
        <v>264.46511976123543</v>
      </c>
      <c r="BE2035" s="14"/>
      <c r="BF2035" s="14">
        <v>6.6999999999999994E-3</v>
      </c>
      <c r="BG2035" s="14">
        <v>7.2512337402179865</v>
      </c>
      <c r="BH2035" s="14"/>
      <c r="BI2035" s="14">
        <v>1090.6992951761283</v>
      </c>
      <c r="BJ2035">
        <v>630</v>
      </c>
    </row>
    <row r="2036" spans="1:62" x14ac:dyDescent="0.35">
      <c r="A2036" s="2" t="s">
        <v>257</v>
      </c>
      <c r="B2036" s="31">
        <v>33574</v>
      </c>
      <c r="C2036" s="60"/>
      <c r="D2036" s="60"/>
      <c r="E2036" s="11"/>
      <c r="G2036">
        <v>379.63</v>
      </c>
      <c r="H2036">
        <v>0.20150000000000001</v>
      </c>
      <c r="I2036">
        <v>0.27660000000000001</v>
      </c>
      <c r="J2036">
        <v>0.23419999999999999</v>
      </c>
      <c r="K2036">
        <v>0.18229999999999999</v>
      </c>
      <c r="L2036">
        <v>0.26100000000000001</v>
      </c>
      <c r="M2036">
        <v>0.29494999999999999</v>
      </c>
      <c r="N2036">
        <v>0.20105000000000001</v>
      </c>
      <c r="O2036">
        <v>0.24654999999999999</v>
      </c>
      <c r="S2036" s="14">
        <v>21.708518895652986</v>
      </c>
      <c r="T2036" s="14">
        <v>2028.4750000000001</v>
      </c>
      <c r="U2036" s="14">
        <v>301.52499999999998</v>
      </c>
      <c r="V2036" s="14">
        <v>1.525E-2</v>
      </c>
      <c r="W2036" s="14">
        <v>4.6642099999999997</v>
      </c>
      <c r="X2036"/>
      <c r="AC2036" s="14">
        <v>53.24244011938228</v>
      </c>
      <c r="AG2036" s="14">
        <v>0.89500000000000002</v>
      </c>
      <c r="AH2036" s="14">
        <v>4.027000000000118E-2</v>
      </c>
      <c r="AI2036" s="14">
        <v>4.6000000000001364</v>
      </c>
      <c r="AL2036">
        <v>7.3</v>
      </c>
      <c r="AM2036" s="14">
        <v>3.175E-2</v>
      </c>
      <c r="AN2036" s="14">
        <v>9.0636534054359075</v>
      </c>
      <c r="AO2036" s="14">
        <v>286.16972945860374</v>
      </c>
      <c r="AP2036" s="14"/>
      <c r="AQ2036" s="14"/>
      <c r="AR2036" s="14">
        <v>254.16383861236801</v>
      </c>
      <c r="BA2036">
        <v>297.5</v>
      </c>
      <c r="BB2036">
        <v>4.5982562500000004</v>
      </c>
      <c r="BD2036" s="14">
        <v>264.46511976123543</v>
      </c>
      <c r="BE2036" s="14"/>
      <c r="BF2036" s="14">
        <v>5.5499999999999994E-3</v>
      </c>
      <c r="BG2036" s="14">
        <v>8.0000082035487008</v>
      </c>
      <c r="BH2036" s="14"/>
      <c r="BI2036" s="14">
        <v>1436.1802705413963</v>
      </c>
      <c r="BJ2036">
        <v>707.5</v>
      </c>
    </row>
    <row r="2037" spans="1:62" x14ac:dyDescent="0.35">
      <c r="A2037" s="2" t="s">
        <v>257</v>
      </c>
      <c r="B2037" s="31">
        <v>33581</v>
      </c>
      <c r="C2037" s="60"/>
      <c r="D2037" s="60"/>
      <c r="E2037" s="11"/>
      <c r="G2037">
        <v>367.90000000000003</v>
      </c>
      <c r="H2037">
        <v>0.2145</v>
      </c>
      <c r="I2037">
        <v>0.24310000000000001</v>
      </c>
      <c r="J2037">
        <v>0.21515000000000001</v>
      </c>
      <c r="K2037">
        <v>0.1739</v>
      </c>
      <c r="L2037">
        <v>0.25824999999999998</v>
      </c>
      <c r="M2037">
        <v>0.29160000000000003</v>
      </c>
      <c r="N2037">
        <v>0.20399999999999999</v>
      </c>
      <c r="O2037">
        <v>0.23899999999999999</v>
      </c>
      <c r="S2037" s="14">
        <v>26.087066756783759</v>
      </c>
      <c r="T2037" s="14">
        <v>2044.3249999999998</v>
      </c>
      <c r="U2037" s="14">
        <v>379.75</v>
      </c>
      <c r="V2037" s="14">
        <v>1.6150000000000001E-2</v>
      </c>
      <c r="W2037" s="14">
        <v>6.1033000000000008</v>
      </c>
      <c r="X2037"/>
      <c r="AC2037" s="14">
        <v>115.28488023876457</v>
      </c>
      <c r="AG2037" s="14">
        <v>1.25</v>
      </c>
      <c r="AH2037" s="14">
        <v>0.10403999999999944</v>
      </c>
      <c r="AI2037" s="14">
        <v>8.2999999999999545</v>
      </c>
      <c r="AL2037">
        <v>6.6909999999999998</v>
      </c>
      <c r="AM2037" s="14">
        <v>3.2300000000000002E-2</v>
      </c>
      <c r="AN2037" s="14">
        <v>9.6795028118176987</v>
      </c>
      <c r="AO2037" s="14">
        <v>299.60757105152129</v>
      </c>
      <c r="AP2037" s="14"/>
      <c r="AQ2037" s="14"/>
      <c r="AR2037" s="14">
        <v>223.29896460598709</v>
      </c>
      <c r="BA2037">
        <v>285</v>
      </c>
      <c r="BB2037">
        <v>6.1329624999999997</v>
      </c>
      <c r="BD2037" s="14">
        <v>264.46511976123543</v>
      </c>
      <c r="BE2037" s="14"/>
      <c r="BF2037" s="14">
        <v>7.45E-3</v>
      </c>
      <c r="BG2037" s="14">
        <v>10.153142189205083</v>
      </c>
      <c r="BH2037" s="14"/>
      <c r="BI2037" s="14">
        <v>1356.6674289484786</v>
      </c>
      <c r="BJ2037">
        <v>612.5</v>
      </c>
    </row>
    <row r="2038" spans="1:62" x14ac:dyDescent="0.35">
      <c r="A2038" s="2" t="s">
        <v>257</v>
      </c>
      <c r="B2038" s="31">
        <v>33585</v>
      </c>
      <c r="C2038" s="60"/>
      <c r="D2038" s="60"/>
      <c r="E2038" s="11"/>
      <c r="S2038" s="14">
        <v>22.648461156272365</v>
      </c>
      <c r="T2038" s="14">
        <v>1968.4250000000002</v>
      </c>
      <c r="U2038" s="14">
        <v>403.25</v>
      </c>
      <c r="V2038" s="14">
        <v>1.7799999999999996E-2</v>
      </c>
      <c r="W2038" s="14">
        <v>7.1654749999999998</v>
      </c>
      <c r="X2038"/>
      <c r="AC2038" s="14">
        <v>138.78488023876457</v>
      </c>
      <c r="AG2038" s="14">
        <v>1.1099999999999999</v>
      </c>
      <c r="AH2038" s="14">
        <v>0.12003750000000078</v>
      </c>
      <c r="AI2038" s="14">
        <v>10.925000000000068</v>
      </c>
      <c r="AL2038">
        <v>5.8970000000000002</v>
      </c>
      <c r="AM2038" s="14">
        <v>3.0249999999999999E-2</v>
      </c>
      <c r="AN2038" s="14">
        <v>7.6236997957176644</v>
      </c>
      <c r="AO2038" s="14">
        <v>251.45429603475429</v>
      </c>
      <c r="AP2038" s="14"/>
      <c r="AQ2038" s="14"/>
      <c r="AR2038" s="14">
        <v>235.30326916694321</v>
      </c>
      <c r="BA2038">
        <v>232.5</v>
      </c>
      <c r="BB2038">
        <v>7.1778500000000003</v>
      </c>
      <c r="BD2038" s="14">
        <v>264.46511976123543</v>
      </c>
      <c r="BE2038" s="14"/>
      <c r="BF2038" s="14">
        <v>5.8499999999999993E-3</v>
      </c>
      <c r="BG2038" s="14">
        <v>7.617198509786407</v>
      </c>
      <c r="BH2038" s="14"/>
      <c r="BI2038" s="14">
        <v>1302.7957039652458</v>
      </c>
      <c r="BJ2038">
        <v>557.5</v>
      </c>
    </row>
    <row r="2039" spans="1:62" x14ac:dyDescent="0.35">
      <c r="A2039" s="2" t="s">
        <v>257</v>
      </c>
      <c r="B2039" s="31">
        <v>33588</v>
      </c>
      <c r="C2039" s="60"/>
      <c r="D2039" s="60"/>
      <c r="E2039" s="11"/>
      <c r="G2039">
        <v>343.53</v>
      </c>
      <c r="H2039">
        <v>0.17699999999999999</v>
      </c>
      <c r="I2039">
        <v>0.20269999999999999</v>
      </c>
      <c r="J2039">
        <v>0.19370000000000001</v>
      </c>
      <c r="K2039">
        <v>0.16455</v>
      </c>
      <c r="L2039">
        <v>0.255</v>
      </c>
      <c r="M2039">
        <v>0.28904999999999997</v>
      </c>
      <c r="N2039">
        <v>0.19814999999999999</v>
      </c>
      <c r="O2039">
        <v>0.23749999999999999</v>
      </c>
      <c r="S2039" s="14"/>
      <c r="T2039" s="14"/>
      <c r="U2039" s="14"/>
      <c r="V2039" s="14"/>
      <c r="W2039" s="14"/>
      <c r="X2039"/>
      <c r="AC2039" s="14"/>
      <c r="AG2039" s="14"/>
      <c r="AH2039" s="14"/>
      <c r="AI2039" s="14"/>
      <c r="AM2039" s="14"/>
      <c r="AN2039" s="14"/>
      <c r="AO2039" s="14"/>
      <c r="AP2039" s="14"/>
      <c r="AQ2039" s="14"/>
      <c r="AR2039" s="14"/>
      <c r="BD2039" s="14"/>
      <c r="BE2039" s="14"/>
      <c r="BF2039" s="14"/>
      <c r="BG2039" s="14"/>
      <c r="BH2039" s="14"/>
      <c r="BI2039" s="14"/>
    </row>
    <row r="2040" spans="1:62" x14ac:dyDescent="0.35">
      <c r="A2040" s="2" t="s">
        <v>257</v>
      </c>
      <c r="B2040" s="31">
        <v>33590</v>
      </c>
      <c r="C2040" s="60"/>
      <c r="D2040" s="60"/>
      <c r="E2040" s="11"/>
      <c r="S2040" s="14">
        <v>25.797523105228805</v>
      </c>
      <c r="T2040" s="14">
        <v>2257.625</v>
      </c>
      <c r="U2040" s="14">
        <v>537</v>
      </c>
      <c r="V2040" s="14">
        <v>1.5049999999999999E-2</v>
      </c>
      <c r="W2040" s="14">
        <v>8.1540999999999997</v>
      </c>
      <c r="X2040"/>
      <c r="AC2040" s="14">
        <v>272.53488023876457</v>
      </c>
      <c r="AG2040" s="14">
        <v>1.37</v>
      </c>
      <c r="AH2040" s="14">
        <v>0.1092649999999975</v>
      </c>
      <c r="AI2040" s="14">
        <v>7.8249999999998181</v>
      </c>
      <c r="AL2040">
        <v>6.6429999999999998</v>
      </c>
      <c r="AM2040" s="14">
        <v>2.9649999999999999E-2</v>
      </c>
      <c r="AN2040" s="14">
        <v>9.0390714536001937</v>
      </c>
      <c r="AO2040" s="14">
        <v>305.01617079314565</v>
      </c>
      <c r="AP2040" s="14"/>
      <c r="AQ2040" s="14"/>
      <c r="AR2040" s="14">
        <v>217.96529284164859</v>
      </c>
      <c r="BB2040">
        <v>8.0818499999999993</v>
      </c>
      <c r="BD2040" s="14">
        <v>264.46511976123543</v>
      </c>
      <c r="BE2040" s="14"/>
      <c r="BF2040" s="14">
        <v>5.7999999999999996E-3</v>
      </c>
      <c r="BG2040" s="14">
        <v>8.1711142984149241</v>
      </c>
      <c r="BH2040" s="14"/>
      <c r="BI2040" s="14">
        <v>1407.7838292068545</v>
      </c>
      <c r="BJ2040">
        <v>647.5</v>
      </c>
    </row>
    <row r="2041" spans="1:62" x14ac:dyDescent="0.35">
      <c r="A2041" s="2" t="s">
        <v>257</v>
      </c>
      <c r="B2041" s="31">
        <v>33595</v>
      </c>
      <c r="C2041" s="60"/>
      <c r="D2041" s="60"/>
      <c r="E2041" s="11"/>
      <c r="G2041">
        <v>302.88</v>
      </c>
      <c r="H2041">
        <v>0.13350000000000001</v>
      </c>
      <c r="I2041">
        <v>0.13714999999999999</v>
      </c>
      <c r="J2041">
        <v>0.14430000000000001</v>
      </c>
      <c r="K2041">
        <v>0.13950000000000001</v>
      </c>
      <c r="L2041">
        <v>0.24295</v>
      </c>
      <c r="M2041">
        <v>0.28434999999999999</v>
      </c>
      <c r="N2041">
        <v>0.19375000000000001</v>
      </c>
      <c r="O2041">
        <v>0.2389</v>
      </c>
      <c r="S2041" s="14">
        <v>20.152134347584255</v>
      </c>
      <c r="T2041" s="14">
        <v>1932.675</v>
      </c>
      <c r="U2041" s="14">
        <v>579.25</v>
      </c>
      <c r="V2041" s="14">
        <v>1.6899999999999998E-2</v>
      </c>
      <c r="W2041" s="14">
        <v>9.7905749999999987</v>
      </c>
      <c r="X2041"/>
      <c r="AC2041" s="14">
        <v>314.78488023876457</v>
      </c>
      <c r="AG2041" s="14">
        <v>1.18</v>
      </c>
      <c r="AH2041" s="14">
        <v>0.1387999999999992</v>
      </c>
      <c r="AI2041" s="14">
        <v>11.699999999999932</v>
      </c>
      <c r="AL2041">
        <v>2.9569999999999999</v>
      </c>
      <c r="AM2041" s="14">
        <v>2.545E-2</v>
      </c>
      <c r="AN2041" s="14">
        <v>3.9220809643102266</v>
      </c>
      <c r="AO2041" s="14">
        <v>155.81279610083658</v>
      </c>
      <c r="AP2041" s="14"/>
      <c r="AQ2041" s="14"/>
      <c r="AR2041" s="14">
        <v>190.14777187716464</v>
      </c>
      <c r="BB2041">
        <v>9.7893249999999998</v>
      </c>
      <c r="BD2041" s="14">
        <v>264.46511976123543</v>
      </c>
      <c r="BE2041" s="14"/>
      <c r="BF2041" s="14">
        <v>4.9499999999999995E-3</v>
      </c>
      <c r="BG2041" s="14">
        <v>5.8981580799124451</v>
      </c>
      <c r="BH2041" s="14"/>
      <c r="BI2041" s="14">
        <v>1185.9122038991634</v>
      </c>
      <c r="BJ2041">
        <v>475</v>
      </c>
    </row>
    <row r="2042" spans="1:62" x14ac:dyDescent="0.35">
      <c r="A2042" s="2" t="s">
        <v>257</v>
      </c>
      <c r="B2042" s="31">
        <v>33602</v>
      </c>
      <c r="C2042" s="60"/>
      <c r="D2042" s="60"/>
      <c r="E2042" s="11"/>
      <c r="G2042">
        <v>277.97999999999996</v>
      </c>
      <c r="H2042">
        <v>0.10199999999999999</v>
      </c>
      <c r="I2042">
        <v>0.1178</v>
      </c>
      <c r="J2042">
        <v>0.1242</v>
      </c>
      <c r="K2042">
        <v>0.11075</v>
      </c>
      <c r="L2042">
        <v>0.2306</v>
      </c>
      <c r="M2042">
        <v>0.2782</v>
      </c>
      <c r="N2042">
        <v>0.19155</v>
      </c>
      <c r="O2042">
        <v>0.23480000000000001</v>
      </c>
      <c r="S2042" s="14">
        <v>12.891999999999999</v>
      </c>
      <c r="T2042" s="14">
        <v>2030.425</v>
      </c>
      <c r="U2042" s="14">
        <v>686</v>
      </c>
      <c r="V2042" s="14">
        <v>1.8749999999999999E-2</v>
      </c>
      <c r="W2042" s="14">
        <v>12.891999999999999</v>
      </c>
      <c r="X2042"/>
      <c r="AC2042" s="14">
        <v>421.53488023876457</v>
      </c>
      <c r="AG2042" s="14"/>
      <c r="AH2042" s="14"/>
      <c r="AI2042" s="14">
        <v>19.174999999999955</v>
      </c>
      <c r="AL2042">
        <v>2.5419999999999998</v>
      </c>
      <c r="AM2042" s="14">
        <v>0</v>
      </c>
      <c r="AN2042" s="14">
        <v>0</v>
      </c>
      <c r="AO2042" s="14">
        <v>121.67423523708815</v>
      </c>
      <c r="AP2042" s="14"/>
      <c r="AQ2042" s="14"/>
      <c r="AR2042" s="14">
        <v>194.86263736263737</v>
      </c>
      <c r="BB2042">
        <v>12.862500000000001</v>
      </c>
      <c r="BD2042" s="14">
        <v>264.46511976123543</v>
      </c>
      <c r="BE2042" s="14"/>
      <c r="BF2042" s="14">
        <v>0</v>
      </c>
      <c r="BG2042" s="14">
        <v>0</v>
      </c>
      <c r="BH2042" s="14"/>
      <c r="BI2042" s="14">
        <v>1203.5757647629116</v>
      </c>
      <c r="BJ2042">
        <v>487.5</v>
      </c>
    </row>
    <row r="2043" spans="1:62" x14ac:dyDescent="0.35">
      <c r="A2043" s="2" t="s">
        <v>257</v>
      </c>
      <c r="B2043" s="31">
        <v>33609</v>
      </c>
      <c r="C2043" s="60"/>
      <c r="D2043" s="60"/>
      <c r="E2043" s="11"/>
      <c r="G2043">
        <v>263.08999999999997</v>
      </c>
      <c r="H2043">
        <v>8.3000000000000004E-2</v>
      </c>
      <c r="I2043">
        <v>0.1101</v>
      </c>
      <c r="J2043">
        <v>0.1086</v>
      </c>
      <c r="K2043">
        <v>9.5149999999999998E-2</v>
      </c>
      <c r="L2043">
        <v>0.21959999999999999</v>
      </c>
      <c r="M2043">
        <v>0.27424999999999999</v>
      </c>
      <c r="N2043">
        <v>0.188</v>
      </c>
      <c r="O2043">
        <v>0.23674999999999999</v>
      </c>
      <c r="S2043" s="14">
        <v>22.157459434369997</v>
      </c>
      <c r="T2043" s="14">
        <v>1944.2750000000001</v>
      </c>
      <c r="U2043" s="14">
        <v>838</v>
      </c>
      <c r="V2043" s="14">
        <v>1.83E-2</v>
      </c>
      <c r="W2043" s="14">
        <v>15.212399999999999</v>
      </c>
      <c r="X2043"/>
      <c r="AC2043" s="14">
        <v>573.53488023876457</v>
      </c>
      <c r="AG2043" s="14">
        <v>1.17</v>
      </c>
      <c r="AH2043" s="14">
        <v>0.29487249999999965</v>
      </c>
      <c r="AI2043" s="14">
        <v>24.774999999999977</v>
      </c>
      <c r="AL2043">
        <v>0.46</v>
      </c>
      <c r="AM2043" s="14">
        <v>2.6000000000000002E-2</v>
      </c>
      <c r="AN2043" s="14">
        <v>0.62554141671984687</v>
      </c>
      <c r="AO2043" s="14">
        <v>25.789020373317346</v>
      </c>
      <c r="AP2043" s="14"/>
      <c r="AQ2043" s="14"/>
      <c r="AR2043" s="14">
        <v>141.91176470588235</v>
      </c>
      <c r="BB2043">
        <v>15.3354</v>
      </c>
      <c r="BD2043" s="14">
        <v>264.46511976123543</v>
      </c>
      <c r="BE2043" s="14"/>
      <c r="BF2043" s="14">
        <v>4.3000000000000009E-3</v>
      </c>
      <c r="BG2043" s="14">
        <v>4.5511042470644689</v>
      </c>
      <c r="BH2043" s="14"/>
      <c r="BI2043" s="14">
        <v>1055.7109796266827</v>
      </c>
      <c r="BJ2043">
        <v>497.5</v>
      </c>
    </row>
    <row r="2044" spans="1:62" x14ac:dyDescent="0.35">
      <c r="A2044" s="2" t="s">
        <v>257</v>
      </c>
      <c r="B2044" s="31">
        <v>33613</v>
      </c>
      <c r="C2044" s="60"/>
      <c r="D2044" s="60"/>
      <c r="E2044" s="11"/>
      <c r="S2044" s="14"/>
      <c r="T2044" s="14">
        <v>2470.65</v>
      </c>
      <c r="U2044" s="14">
        <v>1156.5</v>
      </c>
      <c r="V2044" s="14">
        <v>2.0049999999999998E-2</v>
      </c>
      <c r="W2044" s="14">
        <v>23.070974999999997</v>
      </c>
      <c r="X2044"/>
      <c r="AC2044" s="14">
        <v>892.03488023876457</v>
      </c>
      <c r="AG2044" s="14"/>
      <c r="AH2044" s="14"/>
      <c r="AI2044" s="14">
        <v>12.525000000000091</v>
      </c>
      <c r="AL2044">
        <v>0.315</v>
      </c>
      <c r="AM2044" s="14">
        <v>2.18E-2</v>
      </c>
      <c r="AN2044" s="14"/>
      <c r="AO2044" s="14"/>
      <c r="AP2044" s="14"/>
      <c r="AQ2044" s="14"/>
      <c r="AR2044" s="14">
        <v>193.61702127659575</v>
      </c>
      <c r="BB2044">
        <v>23.187825</v>
      </c>
      <c r="BD2044" s="14">
        <v>264.46511976123543</v>
      </c>
      <c r="BE2044" s="14"/>
      <c r="BF2044" s="14">
        <v>3.3E-3</v>
      </c>
      <c r="BG2044" s="14"/>
      <c r="BH2044" s="14"/>
      <c r="BI2044" s="14"/>
      <c r="BJ2044">
        <v>565</v>
      </c>
    </row>
    <row r="2045" spans="1:62" x14ac:dyDescent="0.35">
      <c r="A2045" s="2" t="s">
        <v>257</v>
      </c>
      <c r="B2045" s="31">
        <v>33616</v>
      </c>
      <c r="C2045" s="60"/>
      <c r="D2045" s="60"/>
      <c r="E2045" s="11"/>
      <c r="G2045">
        <v>253.26</v>
      </c>
      <c r="H2045">
        <v>8.2500000000000004E-2</v>
      </c>
      <c r="I2045">
        <v>0.10685</v>
      </c>
      <c r="J2045">
        <v>0.10115</v>
      </c>
      <c r="K2045">
        <v>8.4199999999999997E-2</v>
      </c>
      <c r="L2045">
        <v>0.21290000000000001</v>
      </c>
      <c r="M2045">
        <v>0.26274999999999998</v>
      </c>
      <c r="N2045">
        <v>0.182</v>
      </c>
      <c r="O2045">
        <v>0.23394999999999999</v>
      </c>
      <c r="S2045" s="14"/>
      <c r="T2045" s="14"/>
      <c r="U2045" s="14"/>
      <c r="V2045" s="14"/>
      <c r="W2045" s="14"/>
      <c r="X2045"/>
      <c r="AC2045" s="14"/>
      <c r="AG2045" s="14"/>
      <c r="AH2045" s="14"/>
      <c r="AI2045" s="14"/>
      <c r="AM2045" s="14"/>
      <c r="AN2045" s="14"/>
      <c r="AO2045" s="14"/>
      <c r="AP2045" s="14"/>
      <c r="AQ2045" s="14"/>
      <c r="AR2045" s="14"/>
      <c r="BD2045" s="14"/>
      <c r="BE2045" s="14"/>
      <c r="BF2045" s="14"/>
      <c r="BG2045" s="14"/>
      <c r="BH2045" s="14"/>
      <c r="BI2045" s="14"/>
    </row>
    <row r="2046" spans="1:62" x14ac:dyDescent="0.35">
      <c r="A2046" s="2" t="s">
        <v>257</v>
      </c>
      <c r="B2046" s="31">
        <v>33618</v>
      </c>
      <c r="C2046" s="60"/>
      <c r="D2046" s="60"/>
      <c r="E2046" s="11"/>
      <c r="S2046" s="14"/>
      <c r="T2046" s="14">
        <v>2184</v>
      </c>
      <c r="U2046" s="14">
        <v>1071.25</v>
      </c>
      <c r="V2046" s="14">
        <v>1.9550000000000001E-2</v>
      </c>
      <c r="W2046" s="14">
        <v>20.899625</v>
      </c>
      <c r="X2046"/>
      <c r="AC2046" s="14">
        <v>806.78488023876457</v>
      </c>
      <c r="AG2046" s="14"/>
      <c r="AH2046" s="14"/>
      <c r="AI2046" s="14"/>
      <c r="AM2046" s="14"/>
      <c r="AN2046" s="14"/>
      <c r="AO2046" s="14"/>
      <c r="AP2046" s="14"/>
      <c r="AQ2046" s="14"/>
      <c r="AR2046" s="14"/>
      <c r="BB2046">
        <v>20.942937499999999</v>
      </c>
      <c r="BD2046" s="14">
        <v>264.46511976123543</v>
      </c>
      <c r="BE2046" s="14"/>
      <c r="BF2046" s="14"/>
      <c r="BG2046" s="14"/>
      <c r="BH2046" s="14"/>
      <c r="BI2046" s="14"/>
    </row>
    <row r="2047" spans="1:62" x14ac:dyDescent="0.35">
      <c r="A2047" s="2" t="s">
        <v>257</v>
      </c>
      <c r="B2047" s="31">
        <v>33623</v>
      </c>
      <c r="C2047" s="60"/>
      <c r="D2047" s="60"/>
      <c r="E2047" s="11" t="s">
        <v>747</v>
      </c>
      <c r="G2047">
        <v>256.04999999999995</v>
      </c>
      <c r="H2047">
        <v>0.1255</v>
      </c>
      <c r="I2047">
        <v>0.1013</v>
      </c>
      <c r="J2047">
        <v>9.8199999999999996E-2</v>
      </c>
      <c r="K2047">
        <v>8.1350000000000006E-2</v>
      </c>
      <c r="L2047">
        <v>0.20724999999999999</v>
      </c>
      <c r="M2047">
        <v>0.2596</v>
      </c>
      <c r="N2047">
        <v>0.17785000000000001</v>
      </c>
      <c r="O2047">
        <v>0.22919999999999999</v>
      </c>
      <c r="S2047" s="14"/>
      <c r="T2047" s="29">
        <v>2179.6248573955354</v>
      </c>
      <c r="U2047" s="14"/>
      <c r="V2047" s="14"/>
      <c r="W2047" s="14"/>
      <c r="X2047"/>
      <c r="Y2047">
        <v>3.60154975E-2</v>
      </c>
      <c r="AA2047">
        <v>21016.473696022076</v>
      </c>
      <c r="AC2047">
        <v>756.91875585789887</v>
      </c>
      <c r="AG2047" s="14"/>
      <c r="AH2047" s="14"/>
      <c r="AI2047" s="14"/>
      <c r="AM2047" s="14"/>
      <c r="AN2047" s="14"/>
      <c r="AO2047" s="14"/>
      <c r="AP2047" s="14"/>
      <c r="AQ2047" s="14"/>
      <c r="AR2047" s="14"/>
      <c r="AS2047" t="s">
        <v>831</v>
      </c>
      <c r="BD2047" s="14"/>
      <c r="BE2047" s="14"/>
      <c r="BF2047" s="14"/>
      <c r="BG2047" s="14"/>
      <c r="BH2047" s="14"/>
      <c r="BI2047" s="14"/>
    </row>
    <row r="2048" spans="1:62" x14ac:dyDescent="0.35">
      <c r="A2048" s="2" t="s">
        <v>251</v>
      </c>
      <c r="B2048" s="31">
        <v>33483</v>
      </c>
      <c r="C2048" s="60"/>
      <c r="D2048" s="60"/>
      <c r="E2048" s="11"/>
      <c r="G2048">
        <v>408.21000000000004</v>
      </c>
      <c r="H2048">
        <v>0.27800000000000002</v>
      </c>
      <c r="I2048">
        <v>0.26469999999999999</v>
      </c>
      <c r="J2048">
        <v>0.17344999999999999</v>
      </c>
      <c r="K2048">
        <v>0.24854999999999999</v>
      </c>
      <c r="L2048">
        <v>0.30980000000000002</v>
      </c>
      <c r="M2048">
        <v>0.2417</v>
      </c>
      <c r="N2048">
        <v>0.2427</v>
      </c>
      <c r="O2048">
        <v>0.28215000000000001</v>
      </c>
      <c r="S2048" s="14"/>
      <c r="T2048" s="14"/>
      <c r="U2048" s="14"/>
      <c r="V2048" s="14"/>
      <c r="W2048" s="14"/>
      <c r="X2048"/>
      <c r="AC2048" s="14"/>
      <c r="AG2048" s="14"/>
      <c r="AH2048" s="14"/>
      <c r="AI2048" s="14"/>
      <c r="AM2048" s="14"/>
      <c r="AN2048" s="14"/>
      <c r="AO2048" s="14"/>
      <c r="AP2048" s="14"/>
      <c r="AQ2048" s="14"/>
      <c r="AR2048" s="14"/>
      <c r="BD2048" s="14"/>
      <c r="BE2048" s="14"/>
      <c r="BF2048" s="14"/>
      <c r="BG2048" s="14"/>
      <c r="BH2048" s="14"/>
      <c r="BI2048" s="14"/>
    </row>
    <row r="2049" spans="1:62" x14ac:dyDescent="0.35">
      <c r="A2049" s="2" t="s">
        <v>251</v>
      </c>
      <c r="B2049" s="31">
        <v>33491</v>
      </c>
      <c r="C2049" s="60"/>
      <c r="D2049" s="60"/>
      <c r="E2049" s="11"/>
      <c r="G2049">
        <v>413.31</v>
      </c>
      <c r="H2049">
        <v>0.28299999999999997</v>
      </c>
      <c r="I2049">
        <v>0.26595000000000002</v>
      </c>
      <c r="J2049">
        <v>0.18179999999999999</v>
      </c>
      <c r="K2049">
        <v>0.23995</v>
      </c>
      <c r="L2049">
        <v>0.31469999999999998</v>
      </c>
      <c r="M2049">
        <v>0.2409</v>
      </c>
      <c r="N2049">
        <v>0.24925</v>
      </c>
      <c r="O2049">
        <v>0.29099999999999998</v>
      </c>
      <c r="S2049" s="14"/>
      <c r="T2049" s="14"/>
      <c r="U2049" s="14"/>
      <c r="V2049" s="14"/>
      <c r="W2049" s="14"/>
      <c r="X2049"/>
      <c r="AC2049" s="14"/>
      <c r="AG2049" s="14"/>
      <c r="AH2049" s="14"/>
      <c r="AI2049" s="14"/>
      <c r="AM2049" s="14"/>
      <c r="AN2049" s="14"/>
      <c r="AO2049" s="14"/>
      <c r="AP2049" s="14"/>
      <c r="AQ2049" s="14"/>
      <c r="AR2049" s="14"/>
      <c r="BD2049" s="14"/>
      <c r="BE2049" s="14"/>
      <c r="BF2049" s="14"/>
      <c r="BG2049" s="14"/>
      <c r="BH2049" s="14"/>
      <c r="BI2049" s="14"/>
    </row>
    <row r="2050" spans="1:62" x14ac:dyDescent="0.35">
      <c r="A2050" s="2" t="s">
        <v>251</v>
      </c>
      <c r="B2050" s="31">
        <v>33497</v>
      </c>
      <c r="C2050" s="60"/>
      <c r="D2050" s="60"/>
      <c r="E2050" s="11"/>
      <c r="G2050">
        <v>442.79999999999995</v>
      </c>
      <c r="H2050">
        <v>0.32100000000000001</v>
      </c>
      <c r="I2050">
        <v>0.27245000000000003</v>
      </c>
      <c r="J2050">
        <v>0.21390000000000001</v>
      </c>
      <c r="K2050">
        <v>0.28470000000000001</v>
      </c>
      <c r="L2050">
        <v>0.31935000000000002</v>
      </c>
      <c r="M2050">
        <v>0.26229999999999998</v>
      </c>
      <c r="N2050">
        <v>0.24895</v>
      </c>
      <c r="O2050">
        <v>0.29135</v>
      </c>
      <c r="S2050" s="14"/>
      <c r="T2050" s="14"/>
      <c r="U2050" s="14"/>
      <c r="V2050" s="14"/>
      <c r="W2050" s="14"/>
      <c r="X2050"/>
      <c r="AC2050" s="14"/>
      <c r="AG2050" s="14"/>
      <c r="AH2050" s="14"/>
      <c r="AI2050" s="14"/>
      <c r="AM2050" s="14"/>
      <c r="AN2050" s="14"/>
      <c r="AO2050" s="14"/>
      <c r="AP2050" s="14"/>
      <c r="AQ2050" s="14"/>
      <c r="AR2050" s="14"/>
      <c r="BD2050" s="14"/>
      <c r="BE2050" s="14"/>
      <c r="BF2050" s="14"/>
      <c r="BG2050" s="14"/>
      <c r="BH2050" s="14"/>
      <c r="BI2050" s="14"/>
    </row>
    <row r="2051" spans="1:62" x14ac:dyDescent="0.35">
      <c r="A2051" s="2" t="s">
        <v>251</v>
      </c>
      <c r="B2051" s="31">
        <v>33504</v>
      </c>
      <c r="C2051" s="60"/>
      <c r="D2051" s="60"/>
      <c r="E2051" s="11"/>
      <c r="G2051">
        <v>439.04</v>
      </c>
      <c r="H2051">
        <v>0.30599999999999999</v>
      </c>
      <c r="I2051">
        <v>0.27184999999999998</v>
      </c>
      <c r="J2051">
        <v>0.21345</v>
      </c>
      <c r="K2051">
        <v>0.28415000000000001</v>
      </c>
      <c r="L2051">
        <v>0.31869999999999998</v>
      </c>
      <c r="M2051">
        <v>0.26179999999999998</v>
      </c>
      <c r="N2051">
        <v>0.24845</v>
      </c>
      <c r="O2051">
        <v>0.2908</v>
      </c>
      <c r="S2051" s="14"/>
      <c r="T2051" s="14"/>
      <c r="U2051" s="14"/>
      <c r="V2051" s="14"/>
      <c r="W2051" s="14"/>
      <c r="X2051"/>
      <c r="AC2051" s="14"/>
      <c r="AG2051" s="14"/>
      <c r="AH2051" s="14"/>
      <c r="AI2051" s="14"/>
      <c r="AM2051" s="14"/>
      <c r="AN2051" s="14"/>
      <c r="AO2051" s="14"/>
      <c r="AP2051" s="14"/>
      <c r="AQ2051" s="14"/>
      <c r="AR2051" s="14"/>
      <c r="BD2051" s="14"/>
      <c r="BE2051" s="14"/>
      <c r="BF2051" s="14"/>
      <c r="BG2051" s="14"/>
      <c r="BH2051" s="14"/>
      <c r="BI2051" s="14"/>
    </row>
    <row r="2052" spans="1:62" x14ac:dyDescent="0.35">
      <c r="A2052" s="2" t="s">
        <v>251</v>
      </c>
      <c r="B2052" s="31">
        <v>33505</v>
      </c>
      <c r="C2052" s="60"/>
      <c r="D2052" s="60"/>
      <c r="E2052" s="11"/>
      <c r="S2052" s="14"/>
      <c r="T2052" s="14">
        <v>187.52500000000001</v>
      </c>
      <c r="U2052" s="14"/>
      <c r="V2052" s="14"/>
      <c r="W2052" s="14"/>
      <c r="X2052"/>
      <c r="AC2052" s="14"/>
      <c r="AG2052" s="14"/>
      <c r="AH2052" s="14"/>
      <c r="AI2052" s="14"/>
      <c r="AL2052">
        <v>2.7386151339999998</v>
      </c>
      <c r="AM2052" s="14"/>
      <c r="AN2052" s="14"/>
      <c r="AO2052" s="14">
        <v>117.38731840473767</v>
      </c>
      <c r="AP2052" s="14"/>
      <c r="AQ2052" s="14"/>
      <c r="AR2052" s="14">
        <v>232.78769841269843</v>
      </c>
      <c r="BA2052">
        <v>192.5</v>
      </c>
      <c r="BD2052" s="14"/>
      <c r="BE2052" s="14"/>
      <c r="BF2052" s="14"/>
      <c r="BG2052" s="14"/>
      <c r="BH2052" s="14"/>
      <c r="BI2052" s="14">
        <v>70.137681595262336</v>
      </c>
      <c r="BJ2052">
        <v>627.5</v>
      </c>
    </row>
    <row r="2053" spans="1:62" x14ac:dyDescent="0.35">
      <c r="A2053" s="2" t="s">
        <v>251</v>
      </c>
      <c r="B2053" s="31">
        <v>33512</v>
      </c>
      <c r="C2053" s="60"/>
      <c r="D2053" s="60"/>
      <c r="E2053" s="11"/>
      <c r="G2053">
        <v>409.74</v>
      </c>
      <c r="H2053">
        <v>0.26600000000000001</v>
      </c>
      <c r="I2053">
        <v>0.25209999999999999</v>
      </c>
      <c r="J2053">
        <v>0.16985</v>
      </c>
      <c r="K2053">
        <v>0.24199999999999999</v>
      </c>
      <c r="L2053">
        <v>0.31785000000000002</v>
      </c>
      <c r="M2053">
        <v>0.25659999999999999</v>
      </c>
      <c r="N2053">
        <v>0.24970000000000001</v>
      </c>
      <c r="O2053">
        <v>0.29459999999999997</v>
      </c>
      <c r="S2053" s="14"/>
      <c r="T2053" s="14"/>
      <c r="U2053" s="14"/>
      <c r="V2053" s="14"/>
      <c r="W2053" s="14"/>
      <c r="X2053"/>
      <c r="AC2053" s="14"/>
      <c r="AG2053" s="14"/>
      <c r="AH2053" s="14"/>
      <c r="AI2053" s="14"/>
      <c r="AM2053" s="14"/>
      <c r="AN2053" s="14"/>
      <c r="AO2053" s="14"/>
      <c r="AP2053" s="14"/>
      <c r="AQ2053" s="14"/>
      <c r="AR2053" s="14"/>
      <c r="BD2053" s="14"/>
      <c r="BE2053" s="14"/>
      <c r="BF2053" s="14"/>
      <c r="BG2053" s="14"/>
      <c r="BH2053" s="14"/>
      <c r="BI2053" s="14"/>
    </row>
    <row r="2054" spans="1:62" x14ac:dyDescent="0.35">
      <c r="A2054" s="2" t="s">
        <v>251</v>
      </c>
      <c r="B2054" s="31">
        <v>33519</v>
      </c>
      <c r="C2054" s="60"/>
      <c r="D2054" s="60"/>
      <c r="E2054" s="11"/>
      <c r="G2054">
        <v>416.13</v>
      </c>
      <c r="H2054">
        <v>0.27650000000000002</v>
      </c>
      <c r="I2054">
        <v>0.26300000000000001</v>
      </c>
      <c r="J2054">
        <v>0.17829999999999999</v>
      </c>
      <c r="K2054">
        <v>0.24825</v>
      </c>
      <c r="L2054">
        <v>0.31514999999999999</v>
      </c>
      <c r="M2054">
        <v>0.25559999999999999</v>
      </c>
      <c r="N2054">
        <v>0.24945000000000001</v>
      </c>
      <c r="O2054">
        <v>0.2944</v>
      </c>
      <c r="S2054" s="14"/>
      <c r="T2054" s="14"/>
      <c r="U2054" s="14"/>
      <c r="V2054" s="14"/>
      <c r="W2054" s="14"/>
      <c r="X2054"/>
      <c r="AC2054" s="14"/>
      <c r="AG2054" s="14"/>
      <c r="AH2054" s="14"/>
      <c r="AI2054" s="14"/>
      <c r="AM2054" s="14"/>
      <c r="AN2054" s="14"/>
      <c r="AO2054" s="14"/>
      <c r="AP2054" s="14"/>
      <c r="AQ2054" s="14"/>
      <c r="AR2054" s="14"/>
      <c r="BD2054" s="14"/>
      <c r="BE2054" s="14"/>
      <c r="BF2054" s="14"/>
      <c r="BG2054" s="14"/>
      <c r="BH2054" s="14"/>
      <c r="BI2054" s="14"/>
    </row>
    <row r="2055" spans="1:62" x14ac:dyDescent="0.35">
      <c r="A2055" s="2" t="s">
        <v>251</v>
      </c>
      <c r="B2055" s="31">
        <v>33521</v>
      </c>
      <c r="C2055" s="60"/>
      <c r="D2055" s="60"/>
      <c r="E2055" s="11"/>
      <c r="S2055" s="14"/>
      <c r="T2055" s="14">
        <v>399</v>
      </c>
      <c r="U2055" s="14"/>
      <c r="V2055" s="14"/>
      <c r="W2055" s="14"/>
      <c r="X2055"/>
      <c r="AC2055" s="14"/>
      <c r="AG2055" s="14"/>
      <c r="AH2055" s="14"/>
      <c r="AI2055" s="14"/>
      <c r="AL2055">
        <v>6.9698080850000004</v>
      </c>
      <c r="AM2055" s="14"/>
      <c r="AN2055" s="14"/>
      <c r="AO2055" s="14">
        <v>230.06111848060178</v>
      </c>
      <c r="AP2055" s="14"/>
      <c r="AQ2055" s="14"/>
      <c r="AR2055" s="14">
        <v>301.67113828747324</v>
      </c>
      <c r="BA2055">
        <v>247.5</v>
      </c>
      <c r="BD2055" s="14"/>
      <c r="BE2055" s="14"/>
      <c r="BF2055" s="14"/>
      <c r="BG2055" s="14"/>
      <c r="BH2055" s="14"/>
      <c r="BI2055" s="14">
        <v>168.93888151939822</v>
      </c>
      <c r="BJ2055">
        <v>830</v>
      </c>
    </row>
    <row r="2056" spans="1:62" x14ac:dyDescent="0.35">
      <c r="A2056" s="2" t="s">
        <v>251</v>
      </c>
      <c r="B2056" s="31">
        <v>33525</v>
      </c>
      <c r="C2056" s="60"/>
      <c r="D2056" s="60"/>
      <c r="E2056" s="11"/>
      <c r="G2056">
        <v>409.09000000000003</v>
      </c>
      <c r="H2056">
        <v>0.26450000000000001</v>
      </c>
      <c r="I2056">
        <v>0.26029999999999998</v>
      </c>
      <c r="J2056">
        <v>0.16450000000000001</v>
      </c>
      <c r="K2056">
        <v>0.23985000000000001</v>
      </c>
      <c r="L2056">
        <v>0.31780000000000003</v>
      </c>
      <c r="M2056">
        <v>0.25535000000000002</v>
      </c>
      <c r="N2056">
        <v>0.24565000000000001</v>
      </c>
      <c r="O2056">
        <v>0.29749999999999999</v>
      </c>
      <c r="S2056" s="14"/>
      <c r="T2056" s="14"/>
      <c r="U2056" s="14"/>
      <c r="V2056" s="14"/>
      <c r="W2056" s="14"/>
      <c r="X2056"/>
      <c r="AC2056" s="14"/>
      <c r="AG2056" s="14"/>
      <c r="AH2056" s="14"/>
      <c r="AI2056" s="14"/>
      <c r="AM2056" s="14"/>
      <c r="AN2056" s="14"/>
      <c r="AO2056" s="14"/>
      <c r="AP2056" s="14"/>
      <c r="AQ2056" s="14"/>
      <c r="AR2056" s="14"/>
      <c r="BD2056" s="14"/>
      <c r="BE2056" s="14"/>
      <c r="BF2056" s="14"/>
      <c r="BG2056" s="14"/>
      <c r="BH2056" s="14"/>
      <c r="BI2056" s="14"/>
    </row>
    <row r="2057" spans="1:62" x14ac:dyDescent="0.35">
      <c r="A2057" s="2" t="s">
        <v>251</v>
      </c>
      <c r="B2057" s="31">
        <v>33532</v>
      </c>
      <c r="C2057" s="60"/>
      <c r="D2057" s="60"/>
      <c r="E2057" s="11"/>
      <c r="G2057">
        <v>399.83000000000004</v>
      </c>
      <c r="H2057">
        <v>0.26050000000000001</v>
      </c>
      <c r="I2057">
        <v>0.25159999999999999</v>
      </c>
      <c r="J2057">
        <v>0.15659999999999999</v>
      </c>
      <c r="K2057">
        <v>0.23219999999999999</v>
      </c>
      <c r="L2057">
        <v>0.31135000000000002</v>
      </c>
      <c r="M2057">
        <v>0.24829999999999999</v>
      </c>
      <c r="N2057">
        <v>0.24715000000000001</v>
      </c>
      <c r="O2057">
        <v>0.29144999999999999</v>
      </c>
      <c r="S2057" s="14"/>
      <c r="T2057" s="14"/>
      <c r="U2057" s="14"/>
      <c r="V2057" s="14"/>
      <c r="W2057" s="14"/>
      <c r="X2057"/>
      <c r="AC2057" s="14"/>
      <c r="AG2057" s="14"/>
      <c r="AH2057" s="14"/>
      <c r="AI2057" s="14"/>
      <c r="AM2057" s="14"/>
      <c r="AN2057" s="14"/>
      <c r="AO2057" s="14"/>
      <c r="AP2057" s="14"/>
      <c r="AQ2057" s="14"/>
      <c r="AR2057" s="14"/>
      <c r="BD2057" s="14"/>
      <c r="BE2057" s="14"/>
      <c r="BF2057" s="14"/>
      <c r="BG2057" s="14"/>
      <c r="BH2057" s="14"/>
      <c r="BI2057" s="14"/>
    </row>
    <row r="2058" spans="1:62" x14ac:dyDescent="0.35">
      <c r="A2058" s="2" t="s">
        <v>251</v>
      </c>
      <c r="B2058" s="31">
        <v>33533</v>
      </c>
      <c r="C2058" s="60"/>
      <c r="D2058" s="60"/>
      <c r="E2058" s="11"/>
      <c r="S2058" s="14"/>
      <c r="T2058" s="14">
        <v>676.3</v>
      </c>
      <c r="U2058" s="14"/>
      <c r="V2058" s="14"/>
      <c r="W2058" s="14"/>
      <c r="X2058"/>
      <c r="AC2058" s="14"/>
      <c r="AG2058" s="14"/>
      <c r="AH2058" s="14"/>
      <c r="AI2058" s="14"/>
      <c r="AL2058">
        <v>8.8118021330000005</v>
      </c>
      <c r="AM2058" s="14"/>
      <c r="AN2058" s="14"/>
      <c r="AO2058" s="14">
        <v>326.24021874256084</v>
      </c>
      <c r="AP2058" s="14"/>
      <c r="AQ2058" s="14"/>
      <c r="AR2058" s="14">
        <v>269.61279317697227</v>
      </c>
      <c r="BA2058">
        <v>270</v>
      </c>
      <c r="BD2058" s="14"/>
      <c r="BE2058" s="14"/>
      <c r="BF2058" s="14"/>
      <c r="BG2058" s="14"/>
      <c r="BH2058" s="14"/>
      <c r="BI2058" s="14">
        <v>350.05978125743911</v>
      </c>
      <c r="BJ2058">
        <v>777.5</v>
      </c>
    </row>
    <row r="2059" spans="1:62" x14ac:dyDescent="0.35">
      <c r="A2059" s="2" t="s">
        <v>251</v>
      </c>
      <c r="B2059" s="31">
        <v>33540</v>
      </c>
      <c r="C2059" s="60"/>
      <c r="D2059" s="60"/>
      <c r="E2059" s="11"/>
      <c r="G2059">
        <v>404.63</v>
      </c>
      <c r="H2059">
        <v>0.27150000000000002</v>
      </c>
      <c r="I2059">
        <v>0.25969999999999999</v>
      </c>
      <c r="J2059">
        <v>0.16794999999999999</v>
      </c>
      <c r="K2059">
        <v>0.23805000000000001</v>
      </c>
      <c r="L2059">
        <v>0.31135000000000002</v>
      </c>
      <c r="M2059">
        <v>0.2414</v>
      </c>
      <c r="N2059">
        <v>0.24579999999999999</v>
      </c>
      <c r="O2059">
        <v>0.28739999999999999</v>
      </c>
      <c r="S2059" s="14"/>
      <c r="T2059" s="14"/>
      <c r="U2059" s="14"/>
      <c r="V2059" s="14"/>
      <c r="W2059" s="14"/>
      <c r="X2059"/>
      <c r="AC2059" s="14"/>
      <c r="AG2059" s="14"/>
      <c r="AH2059" s="14"/>
      <c r="AI2059" s="14"/>
      <c r="AM2059" s="14"/>
      <c r="AN2059" s="14"/>
      <c r="AO2059" s="14"/>
      <c r="AP2059" s="14"/>
      <c r="AQ2059" s="14"/>
      <c r="AR2059" s="14"/>
      <c r="BD2059" s="14"/>
      <c r="BE2059" s="14"/>
      <c r="BF2059" s="14"/>
      <c r="BG2059" s="14"/>
      <c r="BH2059" s="14"/>
      <c r="BI2059" s="14"/>
    </row>
    <row r="2060" spans="1:62" x14ac:dyDescent="0.35">
      <c r="A2060" s="2" t="s">
        <v>251</v>
      </c>
      <c r="B2060" s="31">
        <v>33546</v>
      </c>
      <c r="C2060" s="60"/>
      <c r="D2060" s="60"/>
      <c r="E2060" s="11"/>
      <c r="G2060">
        <v>411.93999999999994</v>
      </c>
      <c r="H2060">
        <v>0.28949999999999998</v>
      </c>
      <c r="I2060">
        <v>0.26495000000000002</v>
      </c>
      <c r="J2060">
        <v>0.17695</v>
      </c>
      <c r="K2060">
        <v>0.25069999999999998</v>
      </c>
      <c r="L2060">
        <v>0.30880000000000002</v>
      </c>
      <c r="M2060">
        <v>0.23824999999999999</v>
      </c>
      <c r="N2060">
        <v>0.24254999999999999</v>
      </c>
      <c r="O2060">
        <v>0.28799999999999998</v>
      </c>
      <c r="S2060" s="14"/>
      <c r="T2060" s="14"/>
      <c r="U2060" s="14"/>
      <c r="V2060" s="14"/>
      <c r="W2060" s="14"/>
      <c r="X2060"/>
      <c r="AC2060" s="14"/>
      <c r="AG2060" s="14"/>
      <c r="AH2060" s="14"/>
      <c r="AI2060" s="14"/>
      <c r="AM2060" s="14"/>
      <c r="AN2060" s="14"/>
      <c r="AO2060" s="14"/>
      <c r="AP2060" s="14"/>
      <c r="AQ2060" s="14"/>
      <c r="AR2060" s="14"/>
      <c r="BD2060" s="14"/>
      <c r="BE2060" s="14"/>
      <c r="BF2060" s="14"/>
      <c r="BG2060" s="14"/>
      <c r="BH2060" s="14"/>
      <c r="BI2060" s="14"/>
    </row>
    <row r="2061" spans="1:62" x14ac:dyDescent="0.35">
      <c r="A2061" s="2" t="s">
        <v>251</v>
      </c>
      <c r="B2061" s="31">
        <v>33547</v>
      </c>
      <c r="C2061" s="60"/>
      <c r="D2061" s="60"/>
      <c r="E2061" s="11"/>
      <c r="S2061" s="14">
        <v>24.593334999999996</v>
      </c>
      <c r="T2061" s="14">
        <v>1088.3999999999999</v>
      </c>
      <c r="U2061" s="14"/>
      <c r="V2061" s="14"/>
      <c r="W2061" s="14"/>
      <c r="X2061"/>
      <c r="AC2061" s="14"/>
      <c r="AG2061" s="14"/>
      <c r="AH2061" s="14"/>
      <c r="AI2061" s="14">
        <v>4.9249999999999545</v>
      </c>
      <c r="AL2061">
        <v>9.7764080030000002</v>
      </c>
      <c r="AM2061" s="14"/>
      <c r="AN2061" s="14"/>
      <c r="AO2061" s="14">
        <v>384.40057761110393</v>
      </c>
      <c r="AP2061" s="14"/>
      <c r="AQ2061" s="14"/>
      <c r="AR2061" s="14">
        <v>254.45597986544698</v>
      </c>
      <c r="BA2061">
        <v>237.5</v>
      </c>
      <c r="BD2061" s="14"/>
      <c r="BE2061" s="14"/>
      <c r="BF2061" s="14"/>
      <c r="BG2061" s="14"/>
      <c r="BH2061" s="14"/>
      <c r="BI2061" s="14">
        <v>699.0744223888961</v>
      </c>
      <c r="BJ2061">
        <v>787.5</v>
      </c>
    </row>
    <row r="2062" spans="1:62" x14ac:dyDescent="0.35">
      <c r="A2062" s="2" t="s">
        <v>251</v>
      </c>
      <c r="B2062" s="31">
        <v>33553</v>
      </c>
      <c r="C2062" s="60"/>
      <c r="D2062" s="60"/>
      <c r="E2062" s="11"/>
      <c r="G2062">
        <v>404.93999999999994</v>
      </c>
      <c r="H2062">
        <v>0.27500000000000002</v>
      </c>
      <c r="I2062">
        <v>0.26079999999999998</v>
      </c>
      <c r="J2062">
        <v>0.1736</v>
      </c>
      <c r="K2062">
        <v>0.24379999999999999</v>
      </c>
      <c r="L2062">
        <v>0.31019999999999998</v>
      </c>
      <c r="M2062">
        <v>0.23669999999999999</v>
      </c>
      <c r="N2062">
        <v>0.24104999999999999</v>
      </c>
      <c r="O2062">
        <v>0.28355000000000002</v>
      </c>
      <c r="S2062" s="14"/>
      <c r="T2062" s="14"/>
      <c r="U2062" s="14"/>
      <c r="V2062" s="14"/>
      <c r="W2062" s="14"/>
      <c r="X2062"/>
      <c r="AC2062" s="14"/>
      <c r="AG2062" s="14"/>
      <c r="AH2062" s="14"/>
      <c r="AI2062" s="14"/>
      <c r="AM2062" s="14"/>
      <c r="AN2062" s="14"/>
      <c r="AO2062" s="14"/>
      <c r="AP2062" s="14"/>
      <c r="AQ2062" s="14"/>
      <c r="AR2062" s="14"/>
      <c r="BD2062" s="14"/>
      <c r="BE2062" s="14"/>
      <c r="BF2062" s="14"/>
      <c r="BG2062" s="14"/>
      <c r="BH2062" s="14"/>
      <c r="BI2062" s="14"/>
    </row>
    <row r="2063" spans="1:62" x14ac:dyDescent="0.35">
      <c r="A2063" s="2" t="s">
        <v>251</v>
      </c>
      <c r="B2063" s="31">
        <v>33560</v>
      </c>
      <c r="C2063" s="60"/>
      <c r="D2063" s="60"/>
      <c r="E2063" s="11"/>
      <c r="G2063">
        <v>395.36</v>
      </c>
      <c r="H2063">
        <v>0.26400000000000001</v>
      </c>
      <c r="I2063">
        <v>0.25390000000000001</v>
      </c>
      <c r="J2063">
        <v>0.15720000000000001</v>
      </c>
      <c r="K2063">
        <v>0.23435</v>
      </c>
      <c r="L2063">
        <v>0.30840000000000001</v>
      </c>
      <c r="M2063">
        <v>0.23515</v>
      </c>
      <c r="N2063">
        <v>0.2404</v>
      </c>
      <c r="O2063">
        <v>0.28339999999999999</v>
      </c>
      <c r="S2063" s="14"/>
      <c r="T2063" s="14"/>
      <c r="U2063" s="14"/>
      <c r="V2063" s="14"/>
      <c r="W2063" s="14"/>
      <c r="X2063"/>
      <c r="AC2063" s="14"/>
      <c r="AG2063" s="14"/>
      <c r="AH2063" s="14"/>
      <c r="AI2063" s="14"/>
      <c r="AM2063" s="14"/>
      <c r="AN2063" s="14"/>
      <c r="AO2063" s="14"/>
      <c r="AP2063" s="14"/>
      <c r="AQ2063" s="14"/>
      <c r="AR2063" s="14"/>
      <c r="BD2063" s="14"/>
      <c r="BE2063" s="14"/>
      <c r="BF2063" s="14"/>
      <c r="BG2063" s="14"/>
      <c r="BH2063" s="14"/>
      <c r="BI2063" s="14"/>
    </row>
    <row r="2064" spans="1:62" x14ac:dyDescent="0.35">
      <c r="A2064" s="2" t="s">
        <v>251</v>
      </c>
      <c r="B2064" s="31">
        <v>33561</v>
      </c>
      <c r="C2064" s="60"/>
      <c r="D2064" s="60"/>
      <c r="E2064" s="11"/>
      <c r="S2064" s="14">
        <v>17.022420765822428</v>
      </c>
      <c r="T2064" s="14">
        <v>1266.1750000000002</v>
      </c>
      <c r="U2064" s="14">
        <v>183.25</v>
      </c>
      <c r="V2064" s="14">
        <v>1.5449999999999998E-2</v>
      </c>
      <c r="W2064" s="14">
        <v>2.8357799999999997</v>
      </c>
      <c r="X2064"/>
      <c r="AC2064" s="14">
        <v>0</v>
      </c>
      <c r="AG2064" s="14">
        <v>0.89500000000000002</v>
      </c>
      <c r="AH2064" s="14">
        <v>3.8432500000000619E-2</v>
      </c>
      <c r="AI2064" s="14">
        <v>4.3000000000000682</v>
      </c>
      <c r="AL2064">
        <v>7.1360000000000001</v>
      </c>
      <c r="AM2064" s="14">
        <v>3.295E-2</v>
      </c>
      <c r="AN2064" s="14">
        <v>8.9447701849872754</v>
      </c>
      <c r="AO2064" s="14">
        <v>270.64600151400259</v>
      </c>
      <c r="AP2064" s="14"/>
      <c r="AQ2064" s="14"/>
      <c r="AR2064" s="14">
        <v>263.50460961508418</v>
      </c>
      <c r="BA2064">
        <v>215</v>
      </c>
      <c r="BB2064">
        <v>2.8312124999999999</v>
      </c>
      <c r="BD2064" s="14">
        <v>250.88211406971794</v>
      </c>
      <c r="BE2064" s="14"/>
      <c r="BF2064" s="14">
        <v>6.7000000000000002E-3</v>
      </c>
      <c r="BG2064" s="14">
        <v>5.4134592898561831</v>
      </c>
      <c r="BH2064" s="14"/>
      <c r="BI2064" s="14">
        <v>807.97899848599741</v>
      </c>
      <c r="BJ2064">
        <v>585</v>
      </c>
    </row>
    <row r="2065" spans="1:62" x14ac:dyDescent="0.35">
      <c r="A2065" s="2" t="s">
        <v>251</v>
      </c>
      <c r="B2065" s="31">
        <v>33568</v>
      </c>
      <c r="C2065" s="60"/>
      <c r="D2065" s="60"/>
      <c r="E2065" s="11"/>
      <c r="S2065" s="14">
        <v>23.896532254609156</v>
      </c>
      <c r="T2065" s="14">
        <v>1751.7749999999999</v>
      </c>
      <c r="U2065" s="14">
        <v>269.64999999999998</v>
      </c>
      <c r="V2065" s="14">
        <v>1.5800000000000002E-2</v>
      </c>
      <c r="W2065" s="14">
        <v>4.4542900000000003</v>
      </c>
      <c r="X2065"/>
      <c r="AC2065" s="14">
        <v>53.433942965141028</v>
      </c>
      <c r="AG2065" s="14">
        <v>1.0050000000000001</v>
      </c>
      <c r="AH2065" s="14">
        <v>8.7599999999998901E-2</v>
      </c>
      <c r="AI2065" s="14">
        <v>8.7499999999998863</v>
      </c>
      <c r="AL2065">
        <v>7.8070000000000004</v>
      </c>
      <c r="AM2065" s="14">
        <v>3.0449999999999998E-2</v>
      </c>
      <c r="AN2065" s="14">
        <v>10.752485306898034</v>
      </c>
      <c r="AO2065" s="14">
        <v>348.77740929298727</v>
      </c>
      <c r="AP2065" s="14"/>
      <c r="AQ2065" s="14"/>
      <c r="AR2065" s="14">
        <v>221.67218388660947</v>
      </c>
      <c r="BA2065">
        <v>212.5</v>
      </c>
      <c r="BB2065">
        <v>4.2604699999999998</v>
      </c>
      <c r="BD2065" s="14">
        <v>250.88211406971794</v>
      </c>
      <c r="BE2065" s="14"/>
      <c r="BF2065" s="14">
        <v>8.0000000000000002E-3</v>
      </c>
      <c r="BG2065" s="14">
        <v>9.2205468636168071</v>
      </c>
      <c r="BH2065" s="14"/>
      <c r="BI2065" s="14">
        <v>1124.5975907070126</v>
      </c>
      <c r="BJ2065">
        <v>700</v>
      </c>
    </row>
    <row r="2066" spans="1:62" x14ac:dyDescent="0.35">
      <c r="A2066" s="2" t="s">
        <v>251</v>
      </c>
      <c r="B2066" s="31">
        <v>33574</v>
      </c>
      <c r="C2066" s="60"/>
      <c r="D2066" s="60"/>
      <c r="E2066" s="11"/>
      <c r="G2066">
        <v>397.01000000000005</v>
      </c>
      <c r="H2066">
        <v>0.26150000000000001</v>
      </c>
      <c r="I2066">
        <v>0.26415</v>
      </c>
      <c r="J2066">
        <v>0.17960000000000001</v>
      </c>
      <c r="K2066">
        <v>0.24410000000000001</v>
      </c>
      <c r="L2066">
        <v>0.30625000000000002</v>
      </c>
      <c r="M2066">
        <v>0.21834999999999999</v>
      </c>
      <c r="N2066">
        <v>0.23369999999999999</v>
      </c>
      <c r="O2066">
        <v>0.27739999999999998</v>
      </c>
      <c r="S2066" s="14">
        <v>26.100903977456412</v>
      </c>
      <c r="T2066" s="14">
        <v>1984.3000000000002</v>
      </c>
      <c r="U2066" s="14">
        <v>305.875</v>
      </c>
      <c r="V2066" s="14">
        <v>1.525E-2</v>
      </c>
      <c r="W2066" s="14">
        <v>4.6692499999999999</v>
      </c>
      <c r="X2066"/>
      <c r="AC2066" s="14">
        <v>54.992885930282057</v>
      </c>
      <c r="AG2066" s="14">
        <v>1.07</v>
      </c>
      <c r="AH2066" s="14">
        <v>6.5805000000000974E-2</v>
      </c>
      <c r="AI2066" s="14">
        <v>6.1500000000000909</v>
      </c>
      <c r="AL2066">
        <v>6.282</v>
      </c>
      <c r="AM2066" s="14">
        <v>3.2549999999999996E-2</v>
      </c>
      <c r="AN2066" s="14">
        <v>10.174772233496423</v>
      </c>
      <c r="AO2066" s="14">
        <v>312.64313444262945</v>
      </c>
      <c r="AP2066" s="14"/>
      <c r="AQ2066" s="14"/>
      <c r="AR2066" s="14">
        <v>201.06991288809471</v>
      </c>
      <c r="BA2066">
        <v>227.5</v>
      </c>
      <c r="BB2066">
        <v>4.6645937499999999</v>
      </c>
      <c r="BD2066" s="14">
        <v>250.88211406971794</v>
      </c>
      <c r="BE2066" s="14"/>
      <c r="BF2066" s="14">
        <v>8.4499999999999992E-3</v>
      </c>
      <c r="BG2066" s="14">
        <v>11.393040907855962</v>
      </c>
      <c r="BH2066" s="14"/>
      <c r="BI2066" s="14">
        <v>1359.6318655573705</v>
      </c>
      <c r="BJ2066">
        <v>672.5</v>
      </c>
    </row>
    <row r="2067" spans="1:62" x14ac:dyDescent="0.35">
      <c r="A2067" s="2" t="s">
        <v>251</v>
      </c>
      <c r="B2067" s="31">
        <v>33581</v>
      </c>
      <c r="C2067" s="60"/>
      <c r="D2067" s="60"/>
      <c r="E2067" s="11"/>
      <c r="G2067">
        <v>403.27</v>
      </c>
      <c r="H2067">
        <v>0.28349999999999997</v>
      </c>
      <c r="I2067">
        <v>0.26684999999999998</v>
      </c>
      <c r="J2067">
        <v>0.19120000000000001</v>
      </c>
      <c r="K2067">
        <v>0.25455</v>
      </c>
      <c r="L2067">
        <v>0.30430000000000001</v>
      </c>
      <c r="M2067">
        <v>0.21604999999999999</v>
      </c>
      <c r="N2067">
        <v>0.22770000000000001</v>
      </c>
      <c r="O2067">
        <v>0.2722</v>
      </c>
      <c r="S2067" s="14">
        <v>26.3597665274375</v>
      </c>
      <c r="T2067" s="14">
        <v>2140</v>
      </c>
      <c r="U2067" s="14">
        <v>387.1</v>
      </c>
      <c r="V2067" s="14">
        <v>1.6049999999999998E-2</v>
      </c>
      <c r="W2067" s="14">
        <v>6.2053600000000007</v>
      </c>
      <c r="X2067"/>
      <c r="AC2067" s="14">
        <v>136.21788593028205</v>
      </c>
      <c r="AG2067" s="14">
        <v>1.2050000000000001</v>
      </c>
      <c r="AH2067" s="14">
        <v>0.10535</v>
      </c>
      <c r="AI2067" s="14">
        <v>8.75</v>
      </c>
      <c r="AL2067">
        <v>5.5709999999999997</v>
      </c>
      <c r="AM2067" s="14">
        <v>3.2850000000000004E-2</v>
      </c>
      <c r="AN2067" s="14">
        <v>9.14434861061258</v>
      </c>
      <c r="AO2067" s="14">
        <v>279.12476643440431</v>
      </c>
      <c r="AP2067" s="14"/>
      <c r="AQ2067" s="14"/>
      <c r="AR2067" s="14">
        <v>199.42592592592592</v>
      </c>
      <c r="BA2067">
        <v>320</v>
      </c>
      <c r="BB2067">
        <v>6.212955</v>
      </c>
      <c r="BD2067" s="14">
        <v>250.88211406971794</v>
      </c>
      <c r="BE2067" s="14"/>
      <c r="BF2067" s="14">
        <v>7.4000000000000003E-3</v>
      </c>
      <c r="BG2067" s="14">
        <v>10.8470447310448</v>
      </c>
      <c r="BH2067" s="14"/>
      <c r="BI2067" s="14">
        <v>1465.0252335655957</v>
      </c>
      <c r="BJ2067">
        <v>620</v>
      </c>
    </row>
    <row r="2068" spans="1:62" x14ac:dyDescent="0.35">
      <c r="A2068" s="2" t="s">
        <v>251</v>
      </c>
      <c r="B2068" s="31">
        <v>33585</v>
      </c>
      <c r="C2068" s="60"/>
      <c r="D2068" s="60"/>
      <c r="E2068" s="11"/>
      <c r="S2068" s="14">
        <v>28.392232839861201</v>
      </c>
      <c r="T2068" s="14">
        <v>2301.6750000000002</v>
      </c>
      <c r="U2068" s="14">
        <v>484.25</v>
      </c>
      <c r="V2068" s="14">
        <v>1.6049999999999998E-2</v>
      </c>
      <c r="W2068" s="14">
        <v>7.7493000000000007</v>
      </c>
      <c r="X2068"/>
      <c r="AC2068" s="14">
        <v>233.36788593028206</v>
      </c>
      <c r="AG2068" s="14">
        <v>1.105</v>
      </c>
      <c r="AH2068" s="14">
        <v>8.934250000000013E-2</v>
      </c>
      <c r="AI2068" s="14">
        <v>8</v>
      </c>
      <c r="AL2068">
        <v>7.4080000000000004</v>
      </c>
      <c r="AM2068" s="14">
        <v>2.9400000000000003E-2</v>
      </c>
      <c r="AN2068" s="14">
        <v>9.1832167590098663</v>
      </c>
      <c r="AO2068" s="14">
        <v>311.7876512593449</v>
      </c>
      <c r="AP2068" s="14"/>
      <c r="AQ2068" s="14"/>
      <c r="AR2068" s="14">
        <v>237.62076711269987</v>
      </c>
      <c r="BA2068">
        <v>320</v>
      </c>
      <c r="BB2068">
        <v>7.7722125000000002</v>
      </c>
      <c r="BD2068" s="14">
        <v>250.88211406971794</v>
      </c>
      <c r="BE2068" s="14"/>
      <c r="BF2068" s="14">
        <v>7.6E-3</v>
      </c>
      <c r="BG2068" s="14">
        <v>11.380057963237903</v>
      </c>
      <c r="BH2068" s="14"/>
      <c r="BI2068" s="14">
        <v>1497.6373487406549</v>
      </c>
      <c r="BJ2068">
        <v>647.5</v>
      </c>
    </row>
    <row r="2069" spans="1:62" x14ac:dyDescent="0.35">
      <c r="A2069" s="2" t="s">
        <v>251</v>
      </c>
      <c r="B2069" s="31">
        <v>33588</v>
      </c>
      <c r="C2069" s="60"/>
      <c r="D2069" s="60"/>
      <c r="E2069" s="11"/>
      <c r="G2069">
        <v>404.16</v>
      </c>
      <c r="H2069">
        <v>0.26600000000000001</v>
      </c>
      <c r="I2069">
        <v>0.26840000000000003</v>
      </c>
      <c r="J2069">
        <v>0.19814999999999999</v>
      </c>
      <c r="K2069">
        <v>0.26135000000000003</v>
      </c>
      <c r="L2069">
        <v>0.30595</v>
      </c>
      <c r="M2069">
        <v>0.21840000000000001</v>
      </c>
      <c r="N2069">
        <v>0.22714999999999999</v>
      </c>
      <c r="O2069">
        <v>0.27539999999999998</v>
      </c>
      <c r="S2069" s="14"/>
      <c r="T2069" s="14"/>
      <c r="U2069" s="14"/>
      <c r="V2069" s="14"/>
      <c r="W2069" s="14"/>
      <c r="X2069"/>
      <c r="AC2069" s="14"/>
      <c r="AG2069" s="14"/>
      <c r="AH2069" s="14"/>
      <c r="AI2069" s="14"/>
      <c r="AM2069" s="14"/>
      <c r="AN2069" s="14"/>
      <c r="AO2069" s="14"/>
      <c r="AP2069" s="14"/>
      <c r="AQ2069" s="14"/>
      <c r="AR2069" s="14"/>
      <c r="BD2069" s="14"/>
      <c r="BE2069" s="14"/>
      <c r="BF2069" s="14"/>
      <c r="BG2069" s="14"/>
      <c r="BH2069" s="14"/>
      <c r="BI2069" s="14"/>
    </row>
    <row r="2070" spans="1:62" x14ac:dyDescent="0.35">
      <c r="A2070" s="2" t="s">
        <v>251</v>
      </c>
      <c r="B2070" s="31">
        <v>33590</v>
      </c>
      <c r="C2070" s="60"/>
      <c r="D2070" s="60"/>
      <c r="E2070" s="11"/>
      <c r="S2070" s="14">
        <v>24.686860245265972</v>
      </c>
      <c r="T2070" s="14">
        <v>2140.4499999999998</v>
      </c>
      <c r="U2070" s="14">
        <v>474.75</v>
      </c>
      <c r="V2070" s="14">
        <v>1.5900000000000001E-2</v>
      </c>
      <c r="W2070" s="14">
        <v>7.5433500000000002</v>
      </c>
      <c r="X2070"/>
      <c r="AC2070" s="14">
        <v>223.86788593028206</v>
      </c>
      <c r="AG2070" s="14">
        <v>1.44</v>
      </c>
      <c r="AH2070" s="14">
        <v>9.2550000000000007E-2</v>
      </c>
      <c r="AI2070" s="14">
        <v>6.5</v>
      </c>
      <c r="AL2070">
        <v>5.734</v>
      </c>
      <c r="AM2070" s="14">
        <v>2.9349999999999998E-2</v>
      </c>
      <c r="AN2070" s="14">
        <v>8.0095700239424072</v>
      </c>
      <c r="AO2070" s="14">
        <v>273.84656054951955</v>
      </c>
      <c r="AP2070" s="14"/>
      <c r="AQ2070" s="14"/>
      <c r="AR2070" s="14">
        <v>210.31658859634953</v>
      </c>
      <c r="BB2070">
        <v>7.5485249999999997</v>
      </c>
      <c r="BD2070" s="14">
        <v>250.88211406971794</v>
      </c>
      <c r="BE2070" s="14"/>
      <c r="BF2070" s="14">
        <v>6.4000000000000003E-3</v>
      </c>
      <c r="BG2070" s="14">
        <v>8.8090228275156033</v>
      </c>
      <c r="BH2070" s="14"/>
      <c r="BI2070" s="14">
        <v>1385.3534394504804</v>
      </c>
      <c r="BJ2070">
        <v>637.5</v>
      </c>
    </row>
    <row r="2071" spans="1:62" x14ac:dyDescent="0.35">
      <c r="A2071" s="2" t="s">
        <v>251</v>
      </c>
      <c r="B2071" s="31">
        <v>33595</v>
      </c>
      <c r="C2071" s="60"/>
      <c r="D2071" s="60"/>
      <c r="E2071" s="11"/>
      <c r="G2071">
        <v>350.27</v>
      </c>
      <c r="H2071">
        <v>0.19350000000000001</v>
      </c>
      <c r="I2071">
        <v>0.21245</v>
      </c>
      <c r="J2071">
        <v>0.12945000000000001</v>
      </c>
      <c r="K2071">
        <v>0.2145</v>
      </c>
      <c r="L2071">
        <v>0.29794999999999999</v>
      </c>
      <c r="M2071">
        <v>0.21235000000000001</v>
      </c>
      <c r="N2071">
        <v>0.22289999999999999</v>
      </c>
      <c r="O2071">
        <v>0.26824999999999999</v>
      </c>
      <c r="S2071" s="14">
        <v>30.039810027182575</v>
      </c>
      <c r="T2071" s="14">
        <v>2174.8249999999998</v>
      </c>
      <c r="U2071" s="14">
        <v>604.75</v>
      </c>
      <c r="V2071" s="14">
        <v>1.6899999999999998E-2</v>
      </c>
      <c r="W2071" s="14">
        <v>10.257524999999999</v>
      </c>
      <c r="X2071"/>
      <c r="AC2071" s="14">
        <v>353.867885930282</v>
      </c>
      <c r="AG2071" s="14">
        <v>1.2949999999999999</v>
      </c>
      <c r="AH2071" s="14">
        <v>0.17440000000000178</v>
      </c>
      <c r="AI2071" s="14">
        <v>13.475000000000136</v>
      </c>
      <c r="AL2071">
        <v>5.5759999999999996</v>
      </c>
      <c r="AM2071" s="14">
        <v>3.0250000000000003E-2</v>
      </c>
      <c r="AN2071" s="14">
        <v>7.7109320836113877</v>
      </c>
      <c r="AO2071" s="14">
        <v>249.87107455679842</v>
      </c>
      <c r="AP2071" s="14"/>
      <c r="AQ2071" s="14"/>
      <c r="AR2071" s="14">
        <v>222.22311040056843</v>
      </c>
      <c r="BB2071">
        <v>10.220275000000001</v>
      </c>
      <c r="BD2071" s="14">
        <v>250.88211406971794</v>
      </c>
      <c r="BE2071" s="14"/>
      <c r="BF2071" s="14">
        <v>8.3499999999999998E-3</v>
      </c>
      <c r="BG2071" s="14">
        <v>11.839543498248714</v>
      </c>
      <c r="BH2071" s="14"/>
      <c r="BI2071" s="14">
        <v>1306.7289254432012</v>
      </c>
      <c r="BJ2071">
        <v>567.5</v>
      </c>
    </row>
    <row r="2072" spans="1:62" x14ac:dyDescent="0.35">
      <c r="A2072" s="2" t="s">
        <v>251</v>
      </c>
      <c r="B2072" s="31">
        <v>33602</v>
      </c>
      <c r="C2072" s="60"/>
      <c r="D2072" s="60"/>
      <c r="E2072" s="11"/>
      <c r="G2072">
        <v>312.65999999999997</v>
      </c>
      <c r="H2072">
        <v>0.14599999999999999</v>
      </c>
      <c r="I2072">
        <v>0.15725</v>
      </c>
      <c r="J2072">
        <v>9.375E-2</v>
      </c>
      <c r="K2072">
        <v>0.18970000000000001</v>
      </c>
      <c r="L2072">
        <v>0.29004999999999997</v>
      </c>
      <c r="M2072">
        <v>0.19805</v>
      </c>
      <c r="N2072">
        <v>0.22159999999999999</v>
      </c>
      <c r="O2072">
        <v>0.26690000000000003</v>
      </c>
      <c r="S2072" s="14">
        <v>17.86764331225131</v>
      </c>
      <c r="T2072" s="14">
        <v>2112</v>
      </c>
      <c r="U2072" s="14">
        <v>758.25</v>
      </c>
      <c r="V2072" s="14">
        <v>1.8600000000000002E-2</v>
      </c>
      <c r="W2072" s="14">
        <v>6.5518500000000008</v>
      </c>
      <c r="X2072"/>
      <c r="AC2072" s="14">
        <v>507.367885930282</v>
      </c>
      <c r="AG2072" s="14">
        <v>1.2350000000000001</v>
      </c>
      <c r="AH2072" s="14">
        <v>0.19349000000000116</v>
      </c>
      <c r="AI2072" s="14">
        <v>15.900000000000091</v>
      </c>
      <c r="AL2072">
        <v>3.0489999999999999</v>
      </c>
      <c r="AM2072" s="14">
        <v>2.8849999999999997E-2</v>
      </c>
      <c r="AN2072" s="14">
        <v>4.3310396201710368</v>
      </c>
      <c r="AO2072" s="14">
        <v>146.48843511092355</v>
      </c>
      <c r="AP2072" s="14"/>
      <c r="AQ2072" s="14"/>
      <c r="AR2072" s="14">
        <v>209.01473296500922</v>
      </c>
      <c r="BB2072">
        <v>7.0517250000000002</v>
      </c>
      <c r="BD2072" s="14">
        <v>250.88211406971794</v>
      </c>
      <c r="BE2072" s="14"/>
      <c r="BF2072" s="14">
        <v>5.1000000000000004E-3</v>
      </c>
      <c r="BG2072" s="14">
        <v>6.0615760940700092</v>
      </c>
      <c r="BH2072" s="14"/>
      <c r="BI2072" s="14">
        <v>1191.3615648890766</v>
      </c>
      <c r="BJ2072">
        <v>520</v>
      </c>
    </row>
    <row r="2073" spans="1:62" x14ac:dyDescent="0.35">
      <c r="A2073" s="2" t="s">
        <v>251</v>
      </c>
      <c r="B2073" s="31">
        <v>33609</v>
      </c>
      <c r="C2073" s="60"/>
      <c r="D2073" s="60"/>
      <c r="E2073" s="11"/>
      <c r="G2073">
        <v>289.07</v>
      </c>
      <c r="H2073">
        <v>0.105</v>
      </c>
      <c r="I2073">
        <v>0.12575</v>
      </c>
      <c r="J2073">
        <v>7.8149999999999997E-2</v>
      </c>
      <c r="K2073">
        <v>0.17745</v>
      </c>
      <c r="L2073">
        <v>0.28615000000000002</v>
      </c>
      <c r="M2073">
        <v>0.18940000000000001</v>
      </c>
      <c r="N2073">
        <v>0.21959999999999999</v>
      </c>
      <c r="O2073">
        <v>0.26384999999999997</v>
      </c>
      <c r="S2073" s="14">
        <v>29.396660210718551</v>
      </c>
      <c r="T2073" s="14">
        <v>2391.8249999999998</v>
      </c>
      <c r="U2073" s="14">
        <v>1044.5</v>
      </c>
      <c r="V2073" s="14">
        <v>1.8149999999999999E-2</v>
      </c>
      <c r="W2073" s="14">
        <v>18.961200000000002</v>
      </c>
      <c r="X2073"/>
      <c r="AC2073" s="14">
        <v>793.617885930282</v>
      </c>
      <c r="AG2073" s="14">
        <v>1.28</v>
      </c>
      <c r="AH2073" s="14">
        <v>0.22383999999999871</v>
      </c>
      <c r="AI2073" s="14">
        <v>17.599999999999909</v>
      </c>
      <c r="AL2073">
        <v>2.04</v>
      </c>
      <c r="AM2073" s="14">
        <v>2.6000000000000002E-2</v>
      </c>
      <c r="AN2073" s="14">
        <v>2.8512603528367748</v>
      </c>
      <c r="AO2073" s="14">
        <v>104.90799621282805</v>
      </c>
      <c r="AP2073" s="14"/>
      <c r="AQ2073" s="14"/>
      <c r="AR2073" s="14">
        <v>196.31620868180008</v>
      </c>
      <c r="BB2073">
        <v>18.957674999999998</v>
      </c>
      <c r="BD2073" s="14">
        <v>250.88211406971794</v>
      </c>
      <c r="BE2073" s="14"/>
      <c r="BF2073" s="14">
        <v>5.1500000000000001E-3</v>
      </c>
      <c r="BG2073" s="14">
        <v>6.2939955588729255</v>
      </c>
      <c r="BH2073" s="14"/>
      <c r="BI2073" s="14">
        <v>1224.8170037871723</v>
      </c>
      <c r="BJ2073">
        <v>587.5</v>
      </c>
    </row>
    <row r="2074" spans="1:62" x14ac:dyDescent="0.35">
      <c r="A2074" s="2" t="s">
        <v>251</v>
      </c>
      <c r="B2074" s="31">
        <v>33613</v>
      </c>
      <c r="C2074" s="60"/>
      <c r="D2074" s="60"/>
      <c r="E2074" s="11"/>
      <c r="S2074" s="14">
        <v>28.441120927870472</v>
      </c>
      <c r="T2074" s="14">
        <v>2747.95</v>
      </c>
      <c r="U2074" s="14">
        <v>1359.25</v>
      </c>
      <c r="V2074" s="14">
        <v>1.8200000000000001E-2</v>
      </c>
      <c r="W2074" s="14">
        <v>24.770825000000002</v>
      </c>
      <c r="X2074"/>
      <c r="AC2074" s="14">
        <v>1108.367885930282</v>
      </c>
      <c r="AG2074" s="14"/>
      <c r="AH2074" s="14"/>
      <c r="AI2074" s="14">
        <v>19.724999999999909</v>
      </c>
      <c r="AL2074">
        <v>0.38300000000000001</v>
      </c>
      <c r="AM2074" s="14">
        <v>3.6900000000000002E-2</v>
      </c>
      <c r="AN2074" s="14">
        <v>0.46028105569540584</v>
      </c>
      <c r="AO2074" s="14">
        <v>21.737254860272483</v>
      </c>
      <c r="AP2074" s="14"/>
      <c r="AQ2074" s="14"/>
      <c r="AR2074" s="14">
        <v>170.94827586206895</v>
      </c>
      <c r="BB2074">
        <v>24.738350000000001</v>
      </c>
      <c r="BD2074" s="14">
        <v>250.88211406971794</v>
      </c>
      <c r="BE2074" s="14"/>
      <c r="BF2074" s="14">
        <v>3.0499999999999998E-3</v>
      </c>
      <c r="BG2074" s="14">
        <v>4.1051487018012338</v>
      </c>
      <c r="BH2074" s="14"/>
      <c r="BI2074" s="14">
        <v>1347.2377451397274</v>
      </c>
      <c r="BJ2074">
        <v>617.5</v>
      </c>
    </row>
    <row r="2075" spans="1:62" x14ac:dyDescent="0.35">
      <c r="A2075" s="2" t="s">
        <v>251</v>
      </c>
      <c r="B2075" s="31">
        <v>33616</v>
      </c>
      <c r="C2075" s="60"/>
      <c r="D2075" s="60"/>
      <c r="E2075" s="11"/>
      <c r="G2075">
        <v>273.70999999999998</v>
      </c>
      <c r="H2075">
        <v>0.108</v>
      </c>
      <c r="I2075">
        <v>0.11075</v>
      </c>
      <c r="J2075">
        <v>6.9550000000000001E-2</v>
      </c>
      <c r="K2075">
        <v>0.16250000000000001</v>
      </c>
      <c r="L2075">
        <v>0.27095000000000002</v>
      </c>
      <c r="M2075">
        <v>0.1744</v>
      </c>
      <c r="N2075">
        <v>0.2122</v>
      </c>
      <c r="O2075">
        <v>0.26019999999999999</v>
      </c>
      <c r="S2075" s="14"/>
      <c r="T2075" s="14"/>
      <c r="U2075" s="14"/>
      <c r="V2075" s="14"/>
      <c r="W2075" s="14"/>
      <c r="X2075"/>
      <c r="AC2075" s="14"/>
      <c r="AG2075" s="14"/>
      <c r="AH2075" s="14"/>
      <c r="AI2075" s="14"/>
      <c r="AM2075" s="14"/>
      <c r="AN2075" s="14"/>
      <c r="AO2075" s="14"/>
      <c r="AP2075" s="14"/>
      <c r="AQ2075" s="14"/>
      <c r="AR2075" s="14"/>
      <c r="BD2075" s="14"/>
      <c r="BE2075" s="14"/>
      <c r="BF2075" s="14"/>
      <c r="BG2075" s="14"/>
      <c r="BH2075" s="14"/>
      <c r="BI2075" s="14"/>
    </row>
    <row r="2076" spans="1:62" x14ac:dyDescent="0.35">
      <c r="A2076" s="2" t="s">
        <v>251</v>
      </c>
      <c r="B2076" s="31">
        <v>33618</v>
      </c>
      <c r="C2076" s="60"/>
      <c r="D2076" s="60"/>
      <c r="E2076" s="11"/>
      <c r="S2076" s="14"/>
      <c r="T2076" s="14">
        <v>2511.25</v>
      </c>
      <c r="U2076" s="14">
        <v>1281.75</v>
      </c>
      <c r="V2076" s="14">
        <v>1.9199999999999998E-2</v>
      </c>
      <c r="W2076" s="14">
        <v>24.470624999999998</v>
      </c>
      <c r="X2076"/>
      <c r="AC2076" s="14">
        <v>1030.867885930282</v>
      </c>
      <c r="AG2076" s="14"/>
      <c r="AH2076" s="14"/>
      <c r="AI2076" s="14"/>
      <c r="AM2076" s="14"/>
      <c r="AN2076" s="14"/>
      <c r="AO2076" s="14"/>
      <c r="AP2076" s="14"/>
      <c r="AQ2076" s="14"/>
      <c r="AR2076" s="14"/>
      <c r="BB2076">
        <v>24.6096</v>
      </c>
      <c r="BD2076" s="14">
        <v>250.88211406971794</v>
      </c>
      <c r="BE2076" s="14"/>
      <c r="BF2076" s="14"/>
      <c r="BG2076" s="14"/>
      <c r="BH2076" s="14"/>
      <c r="BI2076" s="14"/>
    </row>
    <row r="2077" spans="1:62" x14ac:dyDescent="0.35">
      <c r="A2077" s="2" t="s">
        <v>251</v>
      </c>
      <c r="B2077" s="31">
        <v>33623</v>
      </c>
      <c r="C2077" s="60"/>
      <c r="D2077" s="60"/>
      <c r="E2077" s="11" t="s">
        <v>747</v>
      </c>
      <c r="G2077">
        <v>267.5</v>
      </c>
      <c r="H2077">
        <v>0.11700000000000001</v>
      </c>
      <c r="I2077">
        <v>0.1096</v>
      </c>
      <c r="J2077">
        <v>7.1400000000000005E-2</v>
      </c>
      <c r="K2077">
        <v>0.15959999999999999</v>
      </c>
      <c r="L2077">
        <v>0.26129999999999998</v>
      </c>
      <c r="M2077">
        <v>0.16445000000000001</v>
      </c>
      <c r="N2077">
        <v>0.2044</v>
      </c>
      <c r="O2077">
        <v>0.24975</v>
      </c>
      <c r="S2077" s="14"/>
      <c r="T2077" s="29">
        <v>2117.0510892814873</v>
      </c>
      <c r="U2077" s="14"/>
      <c r="V2077" s="14"/>
      <c r="W2077" s="14"/>
      <c r="X2077"/>
      <c r="Y2077">
        <v>3.7273174999999999E-2</v>
      </c>
      <c r="AA2077">
        <v>21446.020499522117</v>
      </c>
      <c r="AC2077">
        <v>799.3612751322753</v>
      </c>
      <c r="AG2077" s="14"/>
      <c r="AH2077" s="14"/>
      <c r="AI2077" s="14"/>
      <c r="AM2077" s="14"/>
      <c r="AN2077" s="14"/>
      <c r="AO2077" s="14"/>
      <c r="AP2077" s="14"/>
      <c r="AQ2077" s="14"/>
      <c r="AR2077" s="14"/>
      <c r="AS2077" t="s">
        <v>831</v>
      </c>
      <c r="BD2077" s="14"/>
      <c r="BE2077" s="14"/>
      <c r="BF2077" s="14"/>
      <c r="BG2077" s="14"/>
      <c r="BH2077" s="14"/>
      <c r="BI2077" s="14"/>
    </row>
    <row r="2078" spans="1:62" x14ac:dyDescent="0.35">
      <c r="A2078" s="2" t="s">
        <v>63</v>
      </c>
      <c r="B2078" s="31">
        <v>33483</v>
      </c>
      <c r="C2078" s="60"/>
      <c r="D2078" s="60"/>
      <c r="E2078" s="27"/>
      <c r="G2078">
        <v>376.64000000000004</v>
      </c>
      <c r="H2078">
        <v>0.23749999999999999</v>
      </c>
      <c r="I2078">
        <v>0.2666</v>
      </c>
      <c r="J2078">
        <v>0.26340000000000002</v>
      </c>
      <c r="K2078">
        <v>0.23089999999999999</v>
      </c>
      <c r="L2078">
        <v>0.23805000000000001</v>
      </c>
      <c r="M2078">
        <v>0.2339</v>
      </c>
      <c r="N2078">
        <v>0.22814999999999999</v>
      </c>
      <c r="O2078">
        <v>0.1847</v>
      </c>
      <c r="S2078" s="14"/>
      <c r="T2078" s="14"/>
      <c r="U2078" s="14"/>
      <c r="V2078" s="14"/>
      <c r="W2078" s="14"/>
      <c r="X2078"/>
      <c r="AC2078" s="14"/>
      <c r="AG2078" s="14"/>
      <c r="AH2078" s="14"/>
      <c r="AI2078" s="14"/>
      <c r="AM2078" s="14"/>
      <c r="AN2078" s="14"/>
      <c r="AO2078" s="14"/>
      <c r="AP2078" s="14"/>
      <c r="AQ2078" s="14"/>
      <c r="AR2078" s="14"/>
      <c r="BD2078" s="14"/>
      <c r="BE2078" s="14"/>
      <c r="BF2078" s="14"/>
      <c r="BG2078" s="14"/>
      <c r="BH2078" s="14"/>
      <c r="BI2078" s="14"/>
    </row>
    <row r="2079" spans="1:62" x14ac:dyDescent="0.35">
      <c r="A2079" s="2" t="s">
        <v>63</v>
      </c>
      <c r="B2079" s="31">
        <v>33491</v>
      </c>
      <c r="C2079" s="60"/>
      <c r="D2079" s="60"/>
      <c r="E2079" s="27"/>
      <c r="G2079">
        <v>370.24</v>
      </c>
      <c r="H2079">
        <v>0.2175</v>
      </c>
      <c r="I2079">
        <v>0.25385000000000002</v>
      </c>
      <c r="J2079">
        <v>0.26219999999999999</v>
      </c>
      <c r="K2079">
        <v>0.23094999999999999</v>
      </c>
      <c r="L2079">
        <v>0.23845</v>
      </c>
      <c r="M2079">
        <v>0.23255000000000001</v>
      </c>
      <c r="N2079">
        <v>0.22844999999999999</v>
      </c>
      <c r="O2079">
        <v>0.18725</v>
      </c>
      <c r="S2079" s="14"/>
      <c r="T2079" s="14"/>
      <c r="U2079" s="14"/>
      <c r="V2079" s="14"/>
      <c r="W2079" s="14"/>
      <c r="X2079"/>
      <c r="AC2079" s="14"/>
      <c r="AG2079" s="14"/>
      <c r="AH2079" s="14"/>
      <c r="AI2079" s="14"/>
      <c r="AM2079" s="14"/>
      <c r="AN2079" s="14"/>
      <c r="AO2079" s="14"/>
      <c r="AP2079" s="14"/>
      <c r="AQ2079" s="14"/>
      <c r="AR2079" s="14"/>
      <c r="BD2079" s="14"/>
      <c r="BE2079" s="14"/>
      <c r="BF2079" s="14"/>
      <c r="BG2079" s="14"/>
      <c r="BH2079" s="14"/>
      <c r="BI2079" s="14"/>
    </row>
    <row r="2080" spans="1:62" x14ac:dyDescent="0.35">
      <c r="A2080" s="2" t="s">
        <v>63</v>
      </c>
      <c r="B2080" s="31">
        <v>33497</v>
      </c>
      <c r="C2080" s="60"/>
      <c r="D2080" s="60"/>
      <c r="E2080" s="27"/>
      <c r="G2080">
        <v>362.11</v>
      </c>
      <c r="H2080">
        <v>0.19950000000000001</v>
      </c>
      <c r="I2080">
        <v>0.24024999999999999</v>
      </c>
      <c r="J2080">
        <v>0.25705</v>
      </c>
      <c r="K2080">
        <v>0.22925000000000001</v>
      </c>
      <c r="L2080">
        <v>0.23685</v>
      </c>
      <c r="M2080">
        <v>0.23219999999999999</v>
      </c>
      <c r="N2080">
        <v>0.22735</v>
      </c>
      <c r="O2080">
        <v>0.18809999999999999</v>
      </c>
      <c r="S2080" s="14"/>
      <c r="T2080" s="14"/>
      <c r="U2080" s="14"/>
      <c r="V2080" s="14"/>
      <c r="W2080" s="14"/>
      <c r="X2080"/>
      <c r="AC2080" s="14"/>
      <c r="AG2080" s="14"/>
      <c r="AH2080" s="14"/>
      <c r="AI2080" s="14"/>
      <c r="AM2080" s="14"/>
      <c r="AN2080" s="14"/>
      <c r="AO2080" s="14"/>
      <c r="AP2080" s="14"/>
      <c r="AQ2080" s="14"/>
      <c r="AR2080" s="14"/>
      <c r="BD2080" s="14"/>
      <c r="BE2080" s="14"/>
      <c r="BF2080" s="14"/>
      <c r="BG2080" s="14"/>
      <c r="BH2080" s="14"/>
      <c r="BI2080" s="14"/>
    </row>
    <row r="2081" spans="1:62" x14ac:dyDescent="0.35">
      <c r="A2081" s="2" t="s">
        <v>63</v>
      </c>
      <c r="B2081" s="31">
        <v>33504</v>
      </c>
      <c r="C2081" s="60"/>
      <c r="D2081" s="60"/>
      <c r="E2081" s="27"/>
      <c r="G2081">
        <v>357.65000000000003</v>
      </c>
      <c r="H2081">
        <v>0.18049999999999999</v>
      </c>
      <c r="I2081">
        <v>0.23974999999999999</v>
      </c>
      <c r="J2081">
        <v>0.25655</v>
      </c>
      <c r="K2081">
        <v>0.22875000000000001</v>
      </c>
      <c r="L2081">
        <v>0.2364</v>
      </c>
      <c r="M2081">
        <v>0.23169999999999999</v>
      </c>
      <c r="N2081">
        <v>0.22689999999999999</v>
      </c>
      <c r="O2081">
        <v>0.18770000000000001</v>
      </c>
      <c r="S2081" s="14"/>
      <c r="T2081" s="14"/>
      <c r="U2081" s="14"/>
      <c r="V2081" s="14"/>
      <c r="W2081" s="14"/>
      <c r="X2081"/>
      <c r="AC2081" s="14"/>
      <c r="AG2081" s="14"/>
      <c r="AH2081" s="14"/>
      <c r="AI2081" s="14"/>
      <c r="AM2081" s="14"/>
      <c r="AN2081" s="14"/>
      <c r="AO2081" s="14"/>
      <c r="AP2081" s="14"/>
      <c r="AQ2081" s="14"/>
      <c r="AR2081" s="14"/>
      <c r="BD2081" s="14"/>
      <c r="BE2081" s="14"/>
      <c r="BF2081" s="14"/>
      <c r="BG2081" s="14"/>
      <c r="BH2081" s="14"/>
      <c r="BI2081" s="14"/>
    </row>
    <row r="2082" spans="1:62" x14ac:dyDescent="0.35">
      <c r="A2082" s="2" t="s">
        <v>63</v>
      </c>
      <c r="B2082" s="31">
        <v>33505</v>
      </c>
      <c r="C2082" s="60"/>
      <c r="D2082" s="60"/>
      <c r="E2082" s="27"/>
      <c r="S2082" s="14"/>
      <c r="T2082" s="14">
        <v>164.82499999999999</v>
      </c>
      <c r="U2082" s="14"/>
      <c r="V2082" s="14"/>
      <c r="W2082" s="14"/>
      <c r="X2082"/>
      <c r="AC2082" s="14"/>
      <c r="AG2082" s="14"/>
      <c r="AH2082" s="14"/>
      <c r="AI2082" s="14"/>
      <c r="AL2082">
        <v>1.940871494</v>
      </c>
      <c r="AM2082" s="14"/>
      <c r="AN2082" s="14"/>
      <c r="AO2082" s="14">
        <v>97.48582324530085</v>
      </c>
      <c r="AP2082" s="14"/>
      <c r="AQ2082" s="14"/>
      <c r="AR2082" s="14">
        <v>195.00176587683811</v>
      </c>
      <c r="BA2082">
        <v>215</v>
      </c>
      <c r="BD2082" s="14"/>
      <c r="BE2082" s="14"/>
      <c r="BF2082" s="14"/>
      <c r="BG2082" s="14"/>
      <c r="BH2082" s="14"/>
      <c r="BI2082" s="14">
        <v>67.339176754699167</v>
      </c>
      <c r="BJ2082">
        <v>615</v>
      </c>
    </row>
    <row r="2083" spans="1:62" x14ac:dyDescent="0.35">
      <c r="A2083" s="2" t="s">
        <v>63</v>
      </c>
      <c r="B2083" s="31">
        <v>33512</v>
      </c>
      <c r="C2083" s="60"/>
      <c r="D2083" s="60"/>
      <c r="E2083" s="27"/>
      <c r="G2083">
        <v>343.80999999999995</v>
      </c>
      <c r="H2083">
        <v>0.1575</v>
      </c>
      <c r="I2083">
        <v>0.21285000000000001</v>
      </c>
      <c r="J2083">
        <v>0.24940000000000001</v>
      </c>
      <c r="K2083">
        <v>0.2248</v>
      </c>
      <c r="L2083">
        <v>0.2296</v>
      </c>
      <c r="M2083">
        <v>0.23125000000000001</v>
      </c>
      <c r="N2083">
        <v>0.2286</v>
      </c>
      <c r="O2083">
        <v>0.18504999999999999</v>
      </c>
      <c r="S2083" s="14"/>
      <c r="T2083" s="14"/>
      <c r="U2083" s="14"/>
      <c r="V2083" s="14"/>
      <c r="W2083" s="14"/>
      <c r="X2083"/>
      <c r="AC2083" s="14"/>
      <c r="AG2083" s="14"/>
      <c r="AH2083" s="14"/>
      <c r="AI2083" s="14"/>
      <c r="AM2083" s="14"/>
      <c r="AN2083" s="14"/>
      <c r="AO2083" s="14"/>
      <c r="AP2083" s="14"/>
      <c r="AQ2083" s="14"/>
      <c r="AR2083" s="14"/>
      <c r="BD2083" s="14"/>
      <c r="BE2083" s="14"/>
      <c r="BF2083" s="14"/>
      <c r="BG2083" s="14"/>
      <c r="BH2083" s="14"/>
      <c r="BI2083" s="14"/>
    </row>
    <row r="2084" spans="1:62" x14ac:dyDescent="0.35">
      <c r="A2084" s="2" t="s">
        <v>63</v>
      </c>
      <c r="B2084" s="31">
        <v>33519</v>
      </c>
      <c r="C2084" s="60"/>
      <c r="D2084" s="60"/>
      <c r="E2084" s="27"/>
      <c r="G2084">
        <v>331.59</v>
      </c>
      <c r="H2084">
        <v>0.14199999999999999</v>
      </c>
      <c r="I2084">
        <v>0.19864999999999999</v>
      </c>
      <c r="J2084">
        <v>0.24145</v>
      </c>
      <c r="K2084">
        <v>0.21515000000000001</v>
      </c>
      <c r="L2084">
        <v>0.22685</v>
      </c>
      <c r="M2084">
        <v>0.22739999999999999</v>
      </c>
      <c r="N2084">
        <v>0.22464999999999999</v>
      </c>
      <c r="O2084">
        <v>0.18179999999999999</v>
      </c>
      <c r="S2084" s="14"/>
      <c r="T2084" s="14"/>
      <c r="U2084" s="14"/>
      <c r="V2084" s="14"/>
      <c r="W2084" s="14"/>
      <c r="X2084"/>
      <c r="AC2084" s="14"/>
      <c r="AG2084" s="14"/>
      <c r="AH2084" s="14"/>
      <c r="AI2084" s="14"/>
      <c r="AM2084" s="14"/>
      <c r="AN2084" s="14"/>
      <c r="AO2084" s="14"/>
      <c r="AP2084" s="14"/>
      <c r="AQ2084" s="14"/>
      <c r="AR2084" s="14"/>
      <c r="BD2084" s="14"/>
      <c r="BE2084" s="14"/>
      <c r="BF2084" s="14"/>
      <c r="BG2084" s="14"/>
      <c r="BH2084" s="14"/>
      <c r="BI2084" s="14"/>
    </row>
    <row r="2085" spans="1:62" x14ac:dyDescent="0.35">
      <c r="A2085" s="2" t="s">
        <v>63</v>
      </c>
      <c r="B2085" s="31">
        <v>33521</v>
      </c>
      <c r="C2085" s="60"/>
      <c r="D2085" s="60"/>
      <c r="E2085" s="27"/>
      <c r="S2085" s="14"/>
      <c r="T2085" s="14">
        <v>395.75</v>
      </c>
      <c r="U2085" s="14"/>
      <c r="V2085" s="14"/>
      <c r="W2085" s="14"/>
      <c r="X2085"/>
      <c r="AC2085" s="14"/>
      <c r="AG2085" s="14"/>
      <c r="AH2085" s="14"/>
      <c r="AI2085" s="14"/>
      <c r="AL2085">
        <v>4.558588233</v>
      </c>
      <c r="AM2085" s="14"/>
      <c r="AN2085" s="14"/>
      <c r="AO2085" s="14">
        <v>185.3139632651795</v>
      </c>
      <c r="AP2085" s="14"/>
      <c r="AQ2085" s="14"/>
      <c r="AR2085" s="14">
        <v>245.41125541125541</v>
      </c>
      <c r="BA2085">
        <v>302.5</v>
      </c>
      <c r="BD2085" s="14"/>
      <c r="BE2085" s="14"/>
      <c r="BF2085" s="14"/>
      <c r="BG2085" s="14"/>
      <c r="BH2085" s="14"/>
      <c r="BI2085" s="14">
        <v>210.43603673482053</v>
      </c>
      <c r="BJ2085">
        <v>777.5</v>
      </c>
    </row>
    <row r="2086" spans="1:62" x14ac:dyDescent="0.35">
      <c r="A2086" s="2" t="s">
        <v>63</v>
      </c>
      <c r="B2086" s="31">
        <v>33525</v>
      </c>
      <c r="C2086" s="60"/>
      <c r="D2086" s="60"/>
      <c r="E2086" s="27"/>
      <c r="G2086">
        <v>319.02</v>
      </c>
      <c r="H2086">
        <v>0.113</v>
      </c>
      <c r="I2086">
        <v>0.18315000000000001</v>
      </c>
      <c r="J2086">
        <v>0.23365</v>
      </c>
      <c r="K2086">
        <v>0.2102</v>
      </c>
      <c r="L2086">
        <v>0.22065000000000001</v>
      </c>
      <c r="M2086">
        <v>0.22789999999999999</v>
      </c>
      <c r="N2086">
        <v>0.2228</v>
      </c>
      <c r="O2086">
        <v>0.18375</v>
      </c>
      <c r="S2086" s="14"/>
      <c r="T2086" s="14"/>
      <c r="U2086" s="14"/>
      <c r="V2086" s="14"/>
      <c r="W2086" s="14"/>
      <c r="X2086"/>
      <c r="AC2086" s="14"/>
      <c r="AG2086" s="14"/>
      <c r="AH2086" s="14"/>
      <c r="AI2086" s="14"/>
      <c r="AM2086" s="14"/>
      <c r="AN2086" s="14"/>
      <c r="AO2086" s="14"/>
      <c r="AP2086" s="14"/>
      <c r="AQ2086" s="14"/>
      <c r="AR2086" s="14"/>
      <c r="BD2086" s="14"/>
      <c r="BE2086" s="14"/>
      <c r="BF2086" s="14"/>
      <c r="BG2086" s="14"/>
      <c r="BH2086" s="14"/>
      <c r="BI2086" s="14"/>
    </row>
    <row r="2087" spans="1:62" x14ac:dyDescent="0.35">
      <c r="A2087" s="2" t="s">
        <v>63</v>
      </c>
      <c r="B2087" s="31">
        <v>33532</v>
      </c>
      <c r="C2087" s="60"/>
      <c r="D2087" s="60"/>
      <c r="E2087" s="27"/>
      <c r="G2087">
        <v>301.84000000000003</v>
      </c>
      <c r="H2087">
        <v>0.09</v>
      </c>
      <c r="I2087">
        <v>0.16475000000000001</v>
      </c>
      <c r="J2087">
        <v>0.21879999999999999</v>
      </c>
      <c r="K2087">
        <v>0.19205</v>
      </c>
      <c r="L2087">
        <v>0.2137</v>
      </c>
      <c r="M2087">
        <v>0.2213</v>
      </c>
      <c r="N2087">
        <v>0.22459999999999999</v>
      </c>
      <c r="O2087">
        <v>0.184</v>
      </c>
      <c r="S2087" s="14"/>
      <c r="T2087" s="14"/>
      <c r="U2087" s="14"/>
      <c r="V2087" s="14"/>
      <c r="W2087" s="14"/>
      <c r="X2087"/>
      <c r="AC2087" s="14"/>
      <c r="AG2087" s="14"/>
      <c r="AH2087" s="14"/>
      <c r="AI2087" s="14"/>
      <c r="AM2087" s="14"/>
      <c r="AN2087" s="14"/>
      <c r="AO2087" s="14"/>
      <c r="AP2087" s="14"/>
      <c r="AQ2087" s="14"/>
      <c r="AR2087" s="14"/>
      <c r="BD2087" s="14"/>
      <c r="BE2087" s="14"/>
      <c r="BF2087" s="14"/>
      <c r="BG2087" s="14"/>
      <c r="BH2087" s="14"/>
      <c r="BI2087" s="14"/>
    </row>
    <row r="2088" spans="1:62" x14ac:dyDescent="0.35">
      <c r="A2088" s="2" t="s">
        <v>63</v>
      </c>
      <c r="B2088" s="31">
        <v>33533</v>
      </c>
      <c r="C2088" s="60"/>
      <c r="D2088" s="60"/>
      <c r="E2088" s="27"/>
      <c r="S2088" s="14"/>
      <c r="T2088" s="14">
        <v>569.77499999999998</v>
      </c>
      <c r="U2088" s="14"/>
      <c r="V2088" s="14"/>
      <c r="W2088" s="14"/>
      <c r="X2088"/>
      <c r="AC2088" s="14"/>
      <c r="AG2088" s="14"/>
      <c r="AH2088" s="14"/>
      <c r="AI2088" s="14"/>
      <c r="AL2088">
        <v>6.3142750369999998</v>
      </c>
      <c r="AM2088" s="14"/>
      <c r="AN2088" s="14"/>
      <c r="AO2088" s="14">
        <v>244.63974036330495</v>
      </c>
      <c r="AP2088" s="14"/>
      <c r="AQ2088" s="14"/>
      <c r="AR2088" s="14">
        <v>254.93749161336495</v>
      </c>
      <c r="BA2088">
        <v>270</v>
      </c>
      <c r="BD2088" s="14"/>
      <c r="BE2088" s="14"/>
      <c r="BF2088" s="14"/>
      <c r="BG2088" s="14"/>
      <c r="BH2088" s="14"/>
      <c r="BI2088" s="14">
        <v>325.13525963669503</v>
      </c>
      <c r="BJ2088">
        <v>680</v>
      </c>
    </row>
    <row r="2089" spans="1:62" x14ac:dyDescent="0.35">
      <c r="A2089" s="2" t="s">
        <v>63</v>
      </c>
      <c r="B2089" s="31">
        <v>33540</v>
      </c>
      <c r="C2089" s="60"/>
      <c r="D2089" s="60"/>
      <c r="E2089" s="27"/>
      <c r="G2089">
        <v>285.08</v>
      </c>
      <c r="H2089">
        <v>8.3000000000000004E-2</v>
      </c>
      <c r="I2089">
        <v>0.15079999999999999</v>
      </c>
      <c r="J2089">
        <v>0.20480000000000001</v>
      </c>
      <c r="K2089">
        <v>0.17244999999999999</v>
      </c>
      <c r="L2089">
        <v>0.19994999999999999</v>
      </c>
      <c r="M2089">
        <v>0.21124999999999999</v>
      </c>
      <c r="N2089">
        <v>0.22209999999999999</v>
      </c>
      <c r="O2089">
        <v>0.18104999999999999</v>
      </c>
      <c r="S2089" s="14"/>
      <c r="T2089" s="14"/>
      <c r="U2089" s="14"/>
      <c r="V2089" s="14"/>
      <c r="W2089" s="14"/>
      <c r="X2089"/>
      <c r="AC2089" s="14"/>
      <c r="AG2089" s="14"/>
      <c r="AH2089" s="14"/>
      <c r="AI2089" s="14"/>
      <c r="AM2089" s="14"/>
      <c r="AN2089" s="14"/>
      <c r="AO2089" s="14"/>
      <c r="AP2089" s="14"/>
      <c r="AQ2089" s="14"/>
      <c r="AR2089" s="14"/>
      <c r="BD2089" s="14"/>
      <c r="BE2089" s="14"/>
      <c r="BF2089" s="14"/>
      <c r="BG2089" s="14"/>
      <c r="BH2089" s="14"/>
      <c r="BI2089" s="14"/>
    </row>
    <row r="2090" spans="1:62" x14ac:dyDescent="0.35">
      <c r="A2090" s="2" t="s">
        <v>63</v>
      </c>
      <c r="B2090" s="31">
        <v>33546</v>
      </c>
      <c r="C2090" s="60"/>
      <c r="D2090" s="60"/>
      <c r="E2090" s="27"/>
      <c r="G2090">
        <v>276.10000000000002</v>
      </c>
      <c r="H2090">
        <v>8.0500000000000002E-2</v>
      </c>
      <c r="I2090">
        <v>0.1482</v>
      </c>
      <c r="J2090">
        <v>0.19755</v>
      </c>
      <c r="K2090">
        <v>0.15984999999999999</v>
      </c>
      <c r="L2090">
        <v>0.19225</v>
      </c>
      <c r="M2090">
        <v>0.20644999999999999</v>
      </c>
      <c r="N2090">
        <v>0.21904999999999999</v>
      </c>
      <c r="O2090">
        <v>0.17665</v>
      </c>
      <c r="S2090" s="14"/>
      <c r="T2090" s="14"/>
      <c r="U2090" s="14"/>
      <c r="V2090" s="14"/>
      <c r="W2090" s="14"/>
      <c r="X2090"/>
      <c r="AC2090" s="14"/>
      <c r="AG2090" s="14"/>
      <c r="AH2090" s="14"/>
      <c r="AI2090" s="14"/>
      <c r="AM2090" s="14"/>
      <c r="AN2090" s="14"/>
      <c r="AO2090" s="14"/>
      <c r="AP2090" s="14"/>
      <c r="AQ2090" s="14"/>
      <c r="AR2090" s="14"/>
      <c r="BD2090" s="14"/>
      <c r="BE2090" s="14"/>
      <c r="BF2090" s="14"/>
      <c r="BG2090" s="14"/>
      <c r="BH2090" s="14"/>
      <c r="BI2090" s="14"/>
    </row>
    <row r="2091" spans="1:62" x14ac:dyDescent="0.35">
      <c r="A2091" s="2" t="s">
        <v>63</v>
      </c>
      <c r="B2091" s="31">
        <v>33547</v>
      </c>
      <c r="C2091" s="60"/>
      <c r="D2091" s="60"/>
      <c r="E2091" s="27"/>
      <c r="S2091" s="14">
        <v>14.0964975</v>
      </c>
      <c r="T2091" s="14">
        <v>818.52499999999998</v>
      </c>
      <c r="U2091" s="14"/>
      <c r="V2091" s="14"/>
      <c r="W2091" s="14"/>
      <c r="X2091"/>
      <c r="AC2091" s="14"/>
      <c r="AG2091" s="14"/>
      <c r="AH2091" s="14"/>
      <c r="AI2091" s="14">
        <v>2.6499999999999773</v>
      </c>
      <c r="AL2091">
        <v>4.8155442439999998</v>
      </c>
      <c r="AM2091" s="14"/>
      <c r="AN2091" s="14"/>
      <c r="AO2091" s="14">
        <v>223.5951233471996</v>
      </c>
      <c r="AP2091" s="14"/>
      <c r="AQ2091" s="14"/>
      <c r="AR2091" s="14">
        <v>215.71854259785997</v>
      </c>
      <c r="BA2091">
        <v>240</v>
      </c>
      <c r="BD2091" s="14"/>
      <c r="BE2091" s="14"/>
      <c r="BF2091" s="14"/>
      <c r="BG2091" s="14"/>
      <c r="BH2091" s="14"/>
      <c r="BI2091" s="14">
        <v>592.27987665280034</v>
      </c>
      <c r="BJ2091">
        <v>610</v>
      </c>
    </row>
    <row r="2092" spans="1:62" x14ac:dyDescent="0.35">
      <c r="A2092" s="2" t="s">
        <v>63</v>
      </c>
      <c r="B2092" s="31">
        <v>33553</v>
      </c>
      <c r="C2092" s="60"/>
      <c r="D2092" s="60"/>
      <c r="E2092" s="27"/>
      <c r="G2092">
        <v>266.85000000000002</v>
      </c>
      <c r="H2092">
        <v>8.6499999999999994E-2</v>
      </c>
      <c r="I2092">
        <v>0.14185</v>
      </c>
      <c r="J2092">
        <v>0.186</v>
      </c>
      <c r="K2092">
        <v>0.14495</v>
      </c>
      <c r="L2092">
        <v>0.18225</v>
      </c>
      <c r="M2092">
        <v>0.20075000000000001</v>
      </c>
      <c r="N2092">
        <v>0.21659999999999999</v>
      </c>
      <c r="O2092">
        <v>0.17535000000000001</v>
      </c>
      <c r="S2092" s="14"/>
      <c r="T2092" s="14"/>
      <c r="U2092" s="14"/>
      <c r="V2092" s="14"/>
      <c r="W2092" s="14"/>
      <c r="X2092"/>
      <c r="AC2092" s="14"/>
      <c r="AG2092" s="14"/>
      <c r="AH2092" s="14"/>
      <c r="AI2092" s="14"/>
      <c r="AM2092" s="14"/>
      <c r="AN2092" s="14"/>
      <c r="AO2092" s="14"/>
      <c r="AP2092" s="14"/>
      <c r="AQ2092" s="14"/>
      <c r="AR2092" s="14"/>
      <c r="BD2092" s="14"/>
      <c r="BE2092" s="14"/>
      <c r="BF2092" s="14"/>
      <c r="BG2092" s="14"/>
      <c r="BH2092" s="14"/>
      <c r="BI2092" s="14"/>
    </row>
    <row r="2093" spans="1:62" x14ac:dyDescent="0.35">
      <c r="A2093" s="2" t="s">
        <v>63</v>
      </c>
      <c r="B2093" s="31">
        <v>33560</v>
      </c>
      <c r="C2093" s="60"/>
      <c r="D2093" s="60"/>
      <c r="E2093" s="27"/>
      <c r="G2093">
        <v>257.66000000000003</v>
      </c>
      <c r="H2093">
        <v>8.6999999999999994E-2</v>
      </c>
      <c r="I2093">
        <v>0.13420000000000001</v>
      </c>
      <c r="J2093">
        <v>0.17255000000000001</v>
      </c>
      <c r="K2093">
        <v>0.13335</v>
      </c>
      <c r="L2093">
        <v>0.1729</v>
      </c>
      <c r="M2093">
        <v>0.1973</v>
      </c>
      <c r="N2093">
        <v>0.21654999999999999</v>
      </c>
      <c r="O2093">
        <v>0.17444999999999999</v>
      </c>
      <c r="S2093" s="14"/>
      <c r="T2093" s="14"/>
      <c r="U2093" s="14"/>
      <c r="V2093" s="14"/>
      <c r="W2093" s="14"/>
      <c r="X2093"/>
      <c r="AC2093" s="14"/>
      <c r="AG2093" s="14"/>
      <c r="AH2093" s="14"/>
      <c r="AI2093" s="14"/>
      <c r="AM2093" s="14"/>
      <c r="AN2093" s="14"/>
      <c r="AO2093" s="14"/>
      <c r="AP2093" s="14"/>
      <c r="AQ2093" s="14"/>
      <c r="AR2093" s="14"/>
      <c r="BD2093" s="14"/>
      <c r="BE2093" s="14"/>
      <c r="BF2093" s="14"/>
      <c r="BG2093" s="14"/>
      <c r="BH2093" s="14"/>
      <c r="BI2093" s="14"/>
    </row>
    <row r="2094" spans="1:62" x14ac:dyDescent="0.35">
      <c r="A2094" s="2" t="s">
        <v>63</v>
      </c>
      <c r="B2094" s="31">
        <v>33561</v>
      </c>
      <c r="C2094" s="60"/>
      <c r="D2094" s="60"/>
      <c r="E2094" s="27"/>
      <c r="S2094" s="14">
        <v>11.388520169829846</v>
      </c>
      <c r="T2094" s="14">
        <v>1024.25</v>
      </c>
      <c r="U2094" s="14">
        <v>179.2</v>
      </c>
      <c r="V2094" s="14">
        <v>1.635E-2</v>
      </c>
      <c r="W2094" s="14">
        <v>2.8824125</v>
      </c>
      <c r="X2094"/>
      <c r="AC2094" s="14">
        <v>28.063647063962136</v>
      </c>
      <c r="AG2094" s="14">
        <v>0.76</v>
      </c>
      <c r="AH2094" s="14">
        <v>5.6065000000000295E-2</v>
      </c>
      <c r="AI2094" s="14">
        <v>7.5250000000000341</v>
      </c>
      <c r="AL2094">
        <v>3.6859999999999999</v>
      </c>
      <c r="AM2094" s="14">
        <v>2.5099999999999997E-2</v>
      </c>
      <c r="AN2094" s="14">
        <v>4.4498975643042176</v>
      </c>
      <c r="AO2094" s="14">
        <v>179.87121594842336</v>
      </c>
      <c r="AP2094" s="14"/>
      <c r="AQ2094" s="14"/>
      <c r="AR2094" s="14">
        <v>203.34580443586503</v>
      </c>
      <c r="BA2094">
        <v>235</v>
      </c>
      <c r="BB2094">
        <v>2.9299200000000001</v>
      </c>
      <c r="BD2094" s="14">
        <v>153.72270587207572</v>
      </c>
      <c r="BE2094" s="14"/>
      <c r="BF2094" s="14">
        <v>6.2500000000000003E-3</v>
      </c>
      <c r="BG2094" s="14">
        <v>4.1726706627921963</v>
      </c>
      <c r="BH2094" s="14"/>
      <c r="BI2094" s="14">
        <v>657.65378405157662</v>
      </c>
      <c r="BJ2094">
        <v>517.5</v>
      </c>
    </row>
    <row r="2095" spans="1:62" x14ac:dyDescent="0.35">
      <c r="A2095" s="2" t="s">
        <v>63</v>
      </c>
      <c r="B2095" s="31">
        <v>33568</v>
      </c>
      <c r="C2095" s="60"/>
      <c r="D2095" s="60"/>
      <c r="E2095" s="27"/>
      <c r="S2095" s="14">
        <v>12.171628961599959</v>
      </c>
      <c r="T2095" s="14">
        <v>1055.4250000000002</v>
      </c>
      <c r="U2095" s="14">
        <v>201.4</v>
      </c>
      <c r="V2095" s="14">
        <v>1.52E-2</v>
      </c>
      <c r="W2095" s="14">
        <v>3.0240400000000003</v>
      </c>
      <c r="X2095"/>
      <c r="AC2095" s="14">
        <v>47.677294127924284</v>
      </c>
      <c r="AG2095" s="14">
        <v>0.98</v>
      </c>
      <c r="AH2095" s="14">
        <v>7.5215000000000282E-2</v>
      </c>
      <c r="AI2095" s="14">
        <v>7.6000000000000227</v>
      </c>
      <c r="AL2095">
        <v>2.726</v>
      </c>
      <c r="AM2095" s="14">
        <v>2.9050000000000003E-2</v>
      </c>
      <c r="AN2095" s="14">
        <v>3.9952368672941421</v>
      </c>
      <c r="AO2095" s="14">
        <v>137.5531901696061</v>
      </c>
      <c r="AP2095" s="14"/>
      <c r="AQ2095" s="14"/>
      <c r="AR2095" s="14">
        <v>198.05540371073025</v>
      </c>
      <c r="BA2095">
        <v>232.5</v>
      </c>
      <c r="BB2095">
        <v>3.06128</v>
      </c>
      <c r="BD2095" s="14">
        <v>153.72270587207572</v>
      </c>
      <c r="BE2095" s="14"/>
      <c r="BF2095" s="14">
        <v>7.4000000000000003E-3</v>
      </c>
      <c r="BG2095" s="14">
        <v>5.13993847861828</v>
      </c>
      <c r="BH2095" s="14"/>
      <c r="BI2095" s="14">
        <v>708.871809830394</v>
      </c>
      <c r="BJ2095">
        <v>545</v>
      </c>
    </row>
    <row r="2096" spans="1:62" x14ac:dyDescent="0.35">
      <c r="A2096" s="2" t="s">
        <v>63</v>
      </c>
      <c r="B2096" s="31">
        <v>33574</v>
      </c>
      <c r="C2096" s="60"/>
      <c r="D2096" s="60"/>
      <c r="E2096" s="27"/>
      <c r="G2096">
        <v>239.19000000000003</v>
      </c>
      <c r="H2096">
        <v>7.7499999999999999E-2</v>
      </c>
      <c r="I2096">
        <v>0.12805</v>
      </c>
      <c r="J2096">
        <v>0.15945000000000001</v>
      </c>
      <c r="K2096">
        <v>0.1206</v>
      </c>
      <c r="L2096">
        <v>0.15390000000000001</v>
      </c>
      <c r="M2096">
        <v>0.18279999999999999</v>
      </c>
      <c r="N2096">
        <v>0.2059</v>
      </c>
      <c r="O2096">
        <v>0.16775000000000001</v>
      </c>
      <c r="S2096" s="14">
        <v>14.109775458893131</v>
      </c>
      <c r="T2096" s="14">
        <v>1266.675</v>
      </c>
      <c r="U2096" s="14">
        <v>264.52499999999998</v>
      </c>
      <c r="V2096" s="14">
        <v>1.8799999999999997E-2</v>
      </c>
      <c r="W2096" s="14">
        <v>4.9856550000000004</v>
      </c>
      <c r="X2096"/>
      <c r="AC2096" s="14">
        <v>110.80229412792428</v>
      </c>
      <c r="AG2096" s="14">
        <v>0.85499999999999998</v>
      </c>
      <c r="AH2096" s="14">
        <v>9.6357499999999971E-2</v>
      </c>
      <c r="AI2096" s="14">
        <v>11</v>
      </c>
      <c r="AL2096">
        <v>2.0659999999999998</v>
      </c>
      <c r="AM2096" s="14">
        <v>2.76E-2</v>
      </c>
      <c r="AN2096" s="14">
        <v>3.9568860081523622</v>
      </c>
      <c r="AO2096" s="14">
        <v>142.65443298720055</v>
      </c>
      <c r="AP2096" s="14"/>
      <c r="AQ2096" s="14"/>
      <c r="AR2096" s="14">
        <v>142.98019145970892</v>
      </c>
      <c r="BA2096">
        <v>252.5</v>
      </c>
      <c r="BB2096">
        <v>4.9730699999999999</v>
      </c>
      <c r="BD2096" s="14">
        <v>153.72270587207572</v>
      </c>
      <c r="BE2096" s="14"/>
      <c r="BF2096" s="14">
        <v>6.0499999999999998E-3</v>
      </c>
      <c r="BG2096" s="14">
        <v>5.1066757846899593</v>
      </c>
      <c r="BH2096" s="14"/>
      <c r="BI2096" s="14">
        <v>848.49556701279926</v>
      </c>
      <c r="BJ2096">
        <v>492.5</v>
      </c>
    </row>
    <row r="2097" spans="1:62" x14ac:dyDescent="0.35">
      <c r="A2097" s="2" t="s">
        <v>63</v>
      </c>
      <c r="B2097" s="31">
        <v>33581</v>
      </c>
      <c r="C2097" s="60"/>
      <c r="D2097" s="60"/>
      <c r="E2097" s="27"/>
      <c r="G2097">
        <v>234.4</v>
      </c>
      <c r="H2097">
        <v>7.6999999999999999E-2</v>
      </c>
      <c r="I2097">
        <v>0.12554999999999999</v>
      </c>
      <c r="J2097">
        <v>0.157</v>
      </c>
      <c r="K2097">
        <v>0.11584999999999999</v>
      </c>
      <c r="L2097">
        <v>0.15129999999999999</v>
      </c>
      <c r="M2097">
        <v>0.17544999999999999</v>
      </c>
      <c r="N2097">
        <v>0.20405000000000001</v>
      </c>
      <c r="O2097">
        <v>0.1658</v>
      </c>
      <c r="S2097" s="14">
        <v>14.881637890802335</v>
      </c>
      <c r="T2097" s="14">
        <v>1387.15</v>
      </c>
      <c r="U2097" s="14">
        <v>331.5</v>
      </c>
      <c r="V2097" s="14">
        <v>1.865E-2</v>
      </c>
      <c r="W2097" s="14">
        <v>6.125775</v>
      </c>
      <c r="X2097"/>
      <c r="AC2097" s="14">
        <v>177.77729412792428</v>
      </c>
      <c r="AG2097" s="14">
        <v>1.0049999999999999</v>
      </c>
      <c r="AH2097" s="14">
        <v>0.18212750000000011</v>
      </c>
      <c r="AI2097" s="14">
        <v>17.725000000000023</v>
      </c>
      <c r="AL2097">
        <v>1.5840000000000001</v>
      </c>
      <c r="AM2097" s="14">
        <v>2.8149999999999998E-2</v>
      </c>
      <c r="AN2097" s="14">
        <v>2.8555474317172034</v>
      </c>
      <c r="AO2097" s="14">
        <v>101.46102187990299</v>
      </c>
      <c r="AP2097" s="14"/>
      <c r="AQ2097" s="14"/>
      <c r="AR2097" s="14">
        <v>156.32298373895011</v>
      </c>
      <c r="BA2097">
        <v>302.5</v>
      </c>
      <c r="BB2097">
        <v>6.1824750000000002</v>
      </c>
      <c r="BD2097" s="14">
        <v>153.72270587207572</v>
      </c>
      <c r="BE2097" s="14"/>
      <c r="BF2097" s="14">
        <v>5.7499999999999999E-3</v>
      </c>
      <c r="BG2097" s="14">
        <v>5.3873379124642229</v>
      </c>
      <c r="BH2097" s="14"/>
      <c r="BI2097" s="14">
        <v>936.46397812009684</v>
      </c>
      <c r="BJ2097">
        <v>530</v>
      </c>
    </row>
    <row r="2098" spans="1:62" x14ac:dyDescent="0.35">
      <c r="A2098" s="2" t="s">
        <v>63</v>
      </c>
      <c r="B2098" s="31">
        <v>33585</v>
      </c>
      <c r="C2098" s="60"/>
      <c r="D2098" s="60"/>
      <c r="E2098" s="27"/>
      <c r="S2098" s="14">
        <v>13.256577354986016</v>
      </c>
      <c r="T2098" s="14">
        <v>1231.4250000000002</v>
      </c>
      <c r="U2098" s="14">
        <v>335</v>
      </c>
      <c r="V2098" s="14">
        <v>1.8100000000000002E-2</v>
      </c>
      <c r="W2098" s="14">
        <v>5.8407500000000008</v>
      </c>
      <c r="X2098"/>
      <c r="AC2098" s="14">
        <v>181.27729412792428</v>
      </c>
      <c r="AG2098" s="14">
        <v>0.98</v>
      </c>
      <c r="AH2098" s="14">
        <v>0.19451250000000034</v>
      </c>
      <c r="AI2098" s="14">
        <v>19.475000000000023</v>
      </c>
      <c r="AL2098">
        <v>0.96699999999999997</v>
      </c>
      <c r="AM2098" s="14">
        <v>2.3499999999999997E-2</v>
      </c>
      <c r="AN2098" s="14">
        <v>1.3465033165912963</v>
      </c>
      <c r="AO2098" s="14">
        <v>57.988813043067012</v>
      </c>
      <c r="AP2098" s="14"/>
      <c r="AQ2098" s="14"/>
      <c r="AR2098" s="14">
        <v>166.37426900584796</v>
      </c>
      <c r="BA2098">
        <v>242.5</v>
      </c>
      <c r="BB2098">
        <v>6.0635000000000003</v>
      </c>
      <c r="BD2098" s="14">
        <v>153.72270587207572</v>
      </c>
      <c r="BE2098" s="14"/>
      <c r="BF2098" s="14">
        <v>6.8999999999999999E-3</v>
      </c>
      <c r="BG2098" s="14">
        <v>5.5637759553569825</v>
      </c>
      <c r="BH2098" s="14"/>
      <c r="BI2098" s="14">
        <v>818.96118695693303</v>
      </c>
      <c r="BJ2098">
        <v>465</v>
      </c>
    </row>
    <row r="2099" spans="1:62" x14ac:dyDescent="0.35">
      <c r="A2099" s="2" t="s">
        <v>63</v>
      </c>
      <c r="B2099" s="31">
        <v>33588</v>
      </c>
      <c r="C2099" s="60"/>
      <c r="D2099" s="60"/>
      <c r="E2099" s="27"/>
      <c r="G2099">
        <v>232.34</v>
      </c>
      <c r="H2099">
        <v>0.08</v>
      </c>
      <c r="I2099">
        <v>0.12545000000000001</v>
      </c>
      <c r="J2099">
        <v>0.15445</v>
      </c>
      <c r="K2099">
        <v>0.1147</v>
      </c>
      <c r="L2099">
        <v>0.14935000000000001</v>
      </c>
      <c r="M2099">
        <v>0.17355000000000001</v>
      </c>
      <c r="N2099">
        <v>0.2031</v>
      </c>
      <c r="O2099">
        <v>0.16109999999999999</v>
      </c>
      <c r="S2099" s="14"/>
      <c r="T2099" s="14"/>
      <c r="U2099" s="14"/>
      <c r="V2099" s="14"/>
      <c r="W2099" s="14"/>
      <c r="X2099"/>
      <c r="AC2099" s="14"/>
      <c r="AG2099" s="14"/>
      <c r="AH2099" s="14"/>
      <c r="AI2099" s="14"/>
      <c r="AM2099" s="14"/>
      <c r="AN2099" s="14"/>
      <c r="AO2099" s="14"/>
      <c r="AP2099" s="14"/>
      <c r="AQ2099" s="14"/>
      <c r="AR2099" s="14"/>
      <c r="BD2099" s="14"/>
      <c r="BE2099" s="14"/>
      <c r="BF2099" s="14"/>
      <c r="BG2099" s="14"/>
      <c r="BH2099" s="14"/>
      <c r="BI2099" s="14"/>
    </row>
    <row r="2100" spans="1:62" x14ac:dyDescent="0.35">
      <c r="A2100" s="2" t="s">
        <v>63</v>
      </c>
      <c r="B2100" s="31">
        <v>33590</v>
      </c>
      <c r="C2100" s="60"/>
      <c r="D2100" s="60"/>
      <c r="E2100" s="27"/>
      <c r="S2100" s="14">
        <v>14.978670666226913</v>
      </c>
      <c r="T2100" s="14">
        <v>1455.9749999999999</v>
      </c>
      <c r="U2100" s="14">
        <v>456.75</v>
      </c>
      <c r="V2100" s="14">
        <v>1.89E-2</v>
      </c>
      <c r="W2100" s="14">
        <v>8.4749499999999998</v>
      </c>
      <c r="X2100"/>
      <c r="AC2100" s="14">
        <v>303.02729412792428</v>
      </c>
      <c r="AG2100" s="14">
        <v>1.1000000000000001</v>
      </c>
      <c r="AH2100" s="14">
        <v>0.22068749999999998</v>
      </c>
      <c r="AI2100" s="14">
        <v>19.875</v>
      </c>
      <c r="AL2100">
        <v>0.58699999999999997</v>
      </c>
      <c r="AM2100" s="14">
        <v>2.2000000000000002E-2</v>
      </c>
      <c r="AN2100" s="14">
        <v>0.79064290409121396</v>
      </c>
      <c r="AO2100" s="14">
        <v>35.364218645204559</v>
      </c>
      <c r="AP2100" s="14"/>
      <c r="AQ2100" s="14"/>
      <c r="AR2100" s="14">
        <v>172.46794871794873</v>
      </c>
      <c r="BB2100">
        <v>8.6325749999999992</v>
      </c>
      <c r="BD2100" s="14">
        <v>153.72270587207572</v>
      </c>
      <c r="BE2100" s="14"/>
      <c r="BF2100" s="14">
        <v>5.0499999999999998E-3</v>
      </c>
      <c r="BG2100" s="14">
        <v>4.5469145271629774</v>
      </c>
      <c r="BH2100" s="14"/>
      <c r="BI2100" s="14">
        <v>943.98578135479545</v>
      </c>
      <c r="BJ2100">
        <v>520</v>
      </c>
    </row>
    <row r="2101" spans="1:62" x14ac:dyDescent="0.35">
      <c r="A2101" s="2" t="s">
        <v>63</v>
      </c>
      <c r="B2101" s="31">
        <v>33595</v>
      </c>
      <c r="C2101" s="60"/>
      <c r="D2101" s="60"/>
      <c r="E2101" s="27"/>
      <c r="G2101">
        <v>230.79999999999998</v>
      </c>
      <c r="H2101">
        <v>8.2500000000000004E-2</v>
      </c>
      <c r="I2101">
        <v>0.12709999999999999</v>
      </c>
      <c r="J2101">
        <v>0.15434999999999999</v>
      </c>
      <c r="K2101">
        <v>0.11175</v>
      </c>
      <c r="L2101">
        <v>0.14424999999999999</v>
      </c>
      <c r="M2101">
        <v>0.1704</v>
      </c>
      <c r="N2101">
        <v>0.20094999999999999</v>
      </c>
      <c r="O2101">
        <v>0.16270000000000001</v>
      </c>
      <c r="S2101" s="14">
        <v>14.718635058202004</v>
      </c>
      <c r="T2101" s="14">
        <v>1439.8999999999999</v>
      </c>
      <c r="U2101" s="14">
        <v>540.25</v>
      </c>
      <c r="V2101" s="14">
        <v>1.7799999999999996E-2</v>
      </c>
      <c r="W2101" s="14">
        <v>9.0555249999999994</v>
      </c>
      <c r="X2101"/>
      <c r="AC2101" s="14">
        <v>386.52729412792428</v>
      </c>
      <c r="AG2101" s="14">
        <v>0.91999999999999993</v>
      </c>
      <c r="AH2101" s="14">
        <v>0.21466999999999919</v>
      </c>
      <c r="AI2101" s="14">
        <v>23.349999999999909</v>
      </c>
      <c r="AL2101">
        <v>0.219</v>
      </c>
      <c r="AM2101" s="14">
        <v>2.435E-2</v>
      </c>
      <c r="AN2101" s="14">
        <v>0.38971193541972204</v>
      </c>
      <c r="AO2101" s="14">
        <v>15.510236396629296</v>
      </c>
      <c r="AP2101" s="14"/>
      <c r="AQ2101" s="14"/>
      <c r="AR2101" s="14">
        <v>128.98550724637681</v>
      </c>
      <c r="BB2101">
        <v>9.6164500000000004</v>
      </c>
      <c r="BD2101" s="14">
        <v>153.72270587207572</v>
      </c>
      <c r="BE2101" s="14"/>
      <c r="BF2101" s="14">
        <v>5.0499999999999998E-3</v>
      </c>
      <c r="BG2101" s="14">
        <v>4.3664249436973321</v>
      </c>
      <c r="BH2101" s="14"/>
      <c r="BI2101" s="14">
        <v>860.7897636033706</v>
      </c>
      <c r="BJ2101">
        <v>490</v>
      </c>
    </row>
    <row r="2102" spans="1:62" x14ac:dyDescent="0.35">
      <c r="A2102" s="2" t="s">
        <v>63</v>
      </c>
      <c r="B2102" s="31">
        <v>33602</v>
      </c>
      <c r="C2102" s="60"/>
      <c r="D2102" s="60"/>
      <c r="E2102" s="27"/>
      <c r="G2102">
        <v>230.32000000000002</v>
      </c>
      <c r="H2102">
        <v>8.3500000000000005E-2</v>
      </c>
      <c r="I2102">
        <v>0.12755</v>
      </c>
      <c r="J2102">
        <v>0.15725</v>
      </c>
      <c r="K2102">
        <v>0.11505</v>
      </c>
      <c r="L2102">
        <v>0.14185</v>
      </c>
      <c r="M2102">
        <v>0.17165</v>
      </c>
      <c r="N2102">
        <v>0.19744999999999999</v>
      </c>
      <c r="O2102">
        <v>0.1573</v>
      </c>
      <c r="S2102" s="14"/>
      <c r="T2102" s="14">
        <v>1572.5</v>
      </c>
      <c r="U2102" s="14">
        <v>704.75</v>
      </c>
      <c r="V2102" s="14">
        <v>2.23E-2</v>
      </c>
      <c r="W2102" s="14">
        <v>4.6495499999999996</v>
      </c>
      <c r="X2102"/>
      <c r="AC2102" s="14">
        <v>551.02729412792428</v>
      </c>
      <c r="AG2102" s="14"/>
      <c r="AH2102" s="14"/>
      <c r="AI2102" s="14"/>
      <c r="AM2102" s="14">
        <v>0</v>
      </c>
      <c r="AN2102" s="14"/>
      <c r="AO2102" s="14"/>
      <c r="AP2102" s="14"/>
      <c r="AQ2102" s="14"/>
      <c r="AR2102" s="14"/>
      <c r="BB2102">
        <v>7.8579625000000002</v>
      </c>
      <c r="BD2102" s="14">
        <v>153.72270587207572</v>
      </c>
      <c r="BE2102" s="14"/>
      <c r="BF2102" s="14">
        <v>0</v>
      </c>
      <c r="BG2102" s="14"/>
      <c r="BH2102" s="14"/>
      <c r="BI2102" s="14"/>
      <c r="BJ2102">
        <v>570</v>
      </c>
    </row>
    <row r="2103" spans="1:62" x14ac:dyDescent="0.35">
      <c r="A2103" s="2" t="s">
        <v>63</v>
      </c>
      <c r="B2103" s="31">
        <v>33609</v>
      </c>
      <c r="C2103" s="60"/>
      <c r="D2103" s="60"/>
      <c r="E2103" s="27"/>
      <c r="G2103">
        <v>232.35</v>
      </c>
      <c r="H2103">
        <v>7.4499999999999997E-2</v>
      </c>
      <c r="I2103">
        <v>0.13159999999999999</v>
      </c>
      <c r="J2103">
        <v>0.16300000000000001</v>
      </c>
      <c r="K2103">
        <v>0.11774999999999999</v>
      </c>
      <c r="L2103">
        <v>0.14799999999999999</v>
      </c>
      <c r="M2103">
        <v>0.1719</v>
      </c>
      <c r="N2103">
        <v>0.2</v>
      </c>
      <c r="O2103">
        <v>0.155</v>
      </c>
      <c r="S2103" s="14"/>
      <c r="T2103" s="14"/>
      <c r="U2103" s="14"/>
      <c r="V2103" s="14"/>
      <c r="W2103" s="14"/>
      <c r="X2103"/>
      <c r="AC2103" s="14">
        <v>0</v>
      </c>
      <c r="AG2103" s="14"/>
      <c r="AH2103" s="14"/>
      <c r="AI2103" s="14"/>
      <c r="AM2103" s="14">
        <v>0</v>
      </c>
      <c r="AN2103" s="14"/>
      <c r="AO2103" s="14"/>
      <c r="AP2103" s="14"/>
      <c r="AQ2103" s="14"/>
      <c r="AR2103" s="14"/>
      <c r="BD2103" s="14">
        <v>153.72270587207572</v>
      </c>
      <c r="BE2103" s="14"/>
      <c r="BF2103" s="14">
        <v>0</v>
      </c>
      <c r="BG2103" s="14"/>
      <c r="BH2103" s="14"/>
      <c r="BI2103" s="14"/>
    </row>
    <row r="2104" spans="1:62" x14ac:dyDescent="0.35">
      <c r="A2104" s="2" t="s">
        <v>63</v>
      </c>
      <c r="B2104" s="31">
        <v>33613</v>
      </c>
      <c r="C2104" s="60"/>
      <c r="D2104" s="60"/>
      <c r="E2104" s="27"/>
      <c r="S2104" s="14"/>
      <c r="T2104" s="14"/>
      <c r="U2104" s="14"/>
      <c r="V2104" s="14"/>
      <c r="W2104" s="14"/>
      <c r="X2104"/>
      <c r="AC2104" s="14">
        <v>0</v>
      </c>
      <c r="AG2104" s="14"/>
      <c r="AH2104" s="14"/>
      <c r="AI2104" s="14"/>
      <c r="AM2104" s="14">
        <v>0</v>
      </c>
      <c r="AN2104" s="14"/>
      <c r="AO2104" s="14"/>
      <c r="AP2104" s="14"/>
      <c r="AQ2104" s="14"/>
      <c r="AR2104" s="14"/>
      <c r="BD2104" s="14">
        <v>153.72270587207572</v>
      </c>
      <c r="BE2104" s="14"/>
      <c r="BF2104" s="14">
        <v>0</v>
      </c>
      <c r="BG2104" s="14"/>
      <c r="BH2104" s="14"/>
      <c r="BI2104" s="14"/>
    </row>
    <row r="2105" spans="1:62" x14ac:dyDescent="0.35">
      <c r="A2105" s="2" t="s">
        <v>63</v>
      </c>
      <c r="B2105" s="31">
        <v>33616</v>
      </c>
      <c r="C2105" s="60"/>
      <c r="D2105" s="60"/>
      <c r="E2105" s="27"/>
      <c r="G2105">
        <v>234.69</v>
      </c>
      <c r="H2105">
        <v>7.7499999999999999E-2</v>
      </c>
      <c r="I2105">
        <v>0.13650000000000001</v>
      </c>
      <c r="J2105">
        <v>0.16569999999999999</v>
      </c>
      <c r="K2105">
        <v>0.11874999999999999</v>
      </c>
      <c r="L2105">
        <v>0.15060000000000001</v>
      </c>
      <c r="M2105">
        <v>0.17094999999999999</v>
      </c>
      <c r="N2105">
        <v>0.19775000000000001</v>
      </c>
      <c r="O2105">
        <v>0.15570000000000001</v>
      </c>
      <c r="S2105" s="14"/>
      <c r="T2105" s="14"/>
      <c r="U2105" s="14"/>
      <c r="V2105" s="14"/>
      <c r="W2105" s="14"/>
      <c r="X2105"/>
      <c r="AC2105" s="14"/>
      <c r="AG2105" s="14"/>
      <c r="AH2105" s="14"/>
      <c r="AI2105" s="14"/>
      <c r="AM2105" s="14"/>
      <c r="AN2105" s="14"/>
      <c r="AO2105" s="14"/>
      <c r="AP2105" s="14"/>
      <c r="AQ2105" s="14"/>
      <c r="AR2105" s="14"/>
      <c r="BD2105" s="14"/>
      <c r="BE2105" s="14"/>
      <c r="BF2105" s="14"/>
      <c r="BG2105" s="14"/>
      <c r="BH2105" s="14"/>
      <c r="BI2105" s="14"/>
    </row>
    <row r="2106" spans="1:62" x14ac:dyDescent="0.35">
      <c r="A2106" s="2" t="s">
        <v>63</v>
      </c>
      <c r="B2106" s="31">
        <v>33618</v>
      </c>
      <c r="C2106" s="60"/>
      <c r="D2106" s="60"/>
      <c r="E2106" s="27"/>
      <c r="S2106" s="14"/>
      <c r="T2106" s="14"/>
      <c r="U2106" s="14"/>
      <c r="V2106" s="14"/>
      <c r="W2106" s="14"/>
      <c r="X2106"/>
      <c r="AC2106" s="14">
        <v>0</v>
      </c>
      <c r="AG2106" s="14"/>
      <c r="AH2106" s="14"/>
      <c r="AI2106" s="14"/>
      <c r="AM2106" s="14"/>
      <c r="AN2106" s="14"/>
      <c r="AO2106" s="14"/>
      <c r="AP2106" s="14"/>
      <c r="AQ2106" s="14"/>
      <c r="AR2106" s="14"/>
      <c r="BD2106" s="14">
        <v>153.72270587207572</v>
      </c>
      <c r="BE2106" s="14"/>
      <c r="BF2106" s="14"/>
      <c r="BG2106" s="14"/>
      <c r="BH2106" s="14"/>
      <c r="BI2106" s="14"/>
    </row>
    <row r="2107" spans="1:62" x14ac:dyDescent="0.35">
      <c r="A2107" s="2" t="s">
        <v>63</v>
      </c>
      <c r="B2107" s="31">
        <v>33623</v>
      </c>
      <c r="C2107" s="60"/>
      <c r="D2107" s="60"/>
      <c r="E2107" s="11" t="s">
        <v>747</v>
      </c>
      <c r="G2107">
        <v>237.51000000000002</v>
      </c>
      <c r="H2107">
        <v>9.4500000000000001E-2</v>
      </c>
      <c r="I2107">
        <v>0.14144999999999999</v>
      </c>
      <c r="J2107">
        <v>0.16545000000000001</v>
      </c>
      <c r="K2107">
        <v>0.12175</v>
      </c>
      <c r="L2107">
        <v>0.14965000000000001</v>
      </c>
      <c r="M2107">
        <v>0.16905000000000001</v>
      </c>
      <c r="N2107">
        <v>0.19405</v>
      </c>
      <c r="O2107">
        <v>0.15165000000000001</v>
      </c>
      <c r="S2107" s="14"/>
      <c r="T2107" s="29">
        <v>969.87855784618216</v>
      </c>
      <c r="U2107" s="14"/>
      <c r="V2107" s="14"/>
      <c r="W2107" s="14"/>
      <c r="X2107"/>
      <c r="Y2107">
        <v>3.0903240000000005E-2</v>
      </c>
      <c r="AA2107">
        <v>11657.472646269567</v>
      </c>
      <c r="AC2107">
        <v>360.25367498110359</v>
      </c>
      <c r="AG2107" s="14"/>
      <c r="AH2107" s="14"/>
      <c r="AI2107" s="14"/>
      <c r="AM2107" s="14"/>
      <c r="AN2107" s="14"/>
      <c r="AO2107" s="14"/>
      <c r="AP2107" s="14"/>
      <c r="AQ2107" s="14"/>
      <c r="AR2107" s="14"/>
      <c r="AS2107" t="s">
        <v>831</v>
      </c>
      <c r="BD2107" s="14"/>
      <c r="BE2107" s="14"/>
      <c r="BF2107" s="14"/>
      <c r="BG2107" s="14"/>
      <c r="BH2107" s="14"/>
      <c r="BI2107" s="14"/>
    </row>
    <row r="2108" spans="1:62" x14ac:dyDescent="0.35">
      <c r="A2108" s="2" t="s">
        <v>252</v>
      </c>
      <c r="B2108" s="31">
        <v>33483</v>
      </c>
      <c r="C2108" s="60"/>
      <c r="D2108" s="60"/>
      <c r="E2108" s="11"/>
      <c r="G2108">
        <v>419.96999999999997</v>
      </c>
      <c r="H2108">
        <v>0.27050000000000002</v>
      </c>
      <c r="I2108">
        <v>0.2762</v>
      </c>
      <c r="J2108">
        <v>0.28860000000000002</v>
      </c>
      <c r="K2108">
        <v>0.28270000000000001</v>
      </c>
      <c r="L2108">
        <v>0.27784999999999999</v>
      </c>
      <c r="M2108">
        <v>0.21345</v>
      </c>
      <c r="N2108">
        <v>0.22514999999999999</v>
      </c>
      <c r="O2108">
        <v>0.26540000000000002</v>
      </c>
      <c r="S2108" s="14"/>
      <c r="T2108" s="14"/>
      <c r="U2108" s="14"/>
      <c r="V2108" s="14"/>
      <c r="W2108" s="14"/>
      <c r="X2108"/>
      <c r="AC2108" s="14"/>
      <c r="AG2108" s="14"/>
      <c r="AH2108" s="14"/>
      <c r="AI2108" s="14"/>
      <c r="AM2108" s="14"/>
      <c r="AN2108" s="14"/>
      <c r="AO2108" s="14"/>
      <c r="AP2108" s="14"/>
      <c r="AQ2108" s="14"/>
      <c r="AR2108" s="14"/>
      <c r="BD2108" s="14"/>
      <c r="BE2108" s="14"/>
      <c r="BF2108" s="14"/>
      <c r="BG2108" s="14"/>
      <c r="BH2108" s="14"/>
      <c r="BI2108" s="14"/>
    </row>
    <row r="2109" spans="1:62" x14ac:dyDescent="0.35">
      <c r="A2109" s="2" t="s">
        <v>252</v>
      </c>
      <c r="B2109" s="31">
        <v>33491</v>
      </c>
      <c r="C2109" s="60"/>
      <c r="D2109" s="60"/>
      <c r="E2109" s="11"/>
      <c r="G2109">
        <v>409.96</v>
      </c>
      <c r="H2109">
        <v>0.255</v>
      </c>
      <c r="I2109">
        <v>0.25935000000000002</v>
      </c>
      <c r="J2109">
        <v>0.27975</v>
      </c>
      <c r="K2109">
        <v>0.28105000000000002</v>
      </c>
      <c r="L2109">
        <v>0.27660000000000001</v>
      </c>
      <c r="M2109">
        <v>0.21179999999999999</v>
      </c>
      <c r="N2109">
        <v>0.22140000000000001</v>
      </c>
      <c r="O2109">
        <v>0.26484999999999997</v>
      </c>
      <c r="S2109" s="14"/>
      <c r="T2109" s="14"/>
      <c r="U2109" s="14"/>
      <c r="V2109" s="14"/>
      <c r="W2109" s="14"/>
      <c r="X2109"/>
      <c r="AC2109" s="14"/>
      <c r="AG2109" s="14"/>
      <c r="AH2109" s="14"/>
      <c r="AI2109" s="14"/>
      <c r="AM2109" s="14"/>
      <c r="AN2109" s="14"/>
      <c r="AO2109" s="14"/>
      <c r="AP2109" s="14"/>
      <c r="AQ2109" s="14"/>
      <c r="AR2109" s="14"/>
      <c r="BD2109" s="14"/>
      <c r="BE2109" s="14"/>
      <c r="BF2109" s="14"/>
      <c r="BG2109" s="14"/>
      <c r="BH2109" s="14"/>
      <c r="BI2109" s="14"/>
    </row>
    <row r="2110" spans="1:62" x14ac:dyDescent="0.35">
      <c r="A2110" s="2" t="s">
        <v>252</v>
      </c>
      <c r="B2110" s="31">
        <v>33497</v>
      </c>
      <c r="C2110" s="60"/>
      <c r="D2110" s="60"/>
      <c r="E2110" s="11"/>
      <c r="G2110">
        <v>420.58000000000004</v>
      </c>
      <c r="H2110">
        <v>0.28549999999999998</v>
      </c>
      <c r="I2110">
        <v>0.27639999999999998</v>
      </c>
      <c r="J2110">
        <v>0.28484999999999999</v>
      </c>
      <c r="K2110">
        <v>0.28415000000000001</v>
      </c>
      <c r="L2110">
        <v>0.2752</v>
      </c>
      <c r="M2110">
        <v>0.21229999999999999</v>
      </c>
      <c r="N2110">
        <v>0.22334999999999999</v>
      </c>
      <c r="O2110">
        <v>0.26114999999999999</v>
      </c>
      <c r="S2110" s="14"/>
      <c r="T2110" s="14"/>
      <c r="U2110" s="14"/>
      <c r="V2110" s="14"/>
      <c r="W2110" s="14"/>
      <c r="X2110"/>
      <c r="AC2110" s="14"/>
      <c r="AG2110" s="14"/>
      <c r="AH2110" s="14"/>
      <c r="AI2110" s="14"/>
      <c r="AM2110" s="14"/>
      <c r="AN2110" s="14"/>
      <c r="AO2110" s="14"/>
      <c r="AP2110" s="14"/>
      <c r="AQ2110" s="14"/>
      <c r="AR2110" s="14"/>
      <c r="BD2110" s="14"/>
      <c r="BE2110" s="14"/>
      <c r="BF2110" s="14"/>
      <c r="BG2110" s="14"/>
      <c r="BH2110" s="14"/>
      <c r="BI2110" s="14"/>
    </row>
    <row r="2111" spans="1:62" x14ac:dyDescent="0.35">
      <c r="A2111" s="2" t="s">
        <v>252</v>
      </c>
      <c r="B2111" s="31">
        <v>33504</v>
      </c>
      <c r="C2111" s="60"/>
      <c r="D2111" s="60"/>
      <c r="E2111" s="11"/>
      <c r="G2111">
        <v>411.03</v>
      </c>
      <c r="H2111">
        <v>0.24149999999999999</v>
      </c>
      <c r="I2111">
        <v>0.27584999999999998</v>
      </c>
      <c r="J2111">
        <v>0.28425</v>
      </c>
      <c r="K2111">
        <v>0.28355000000000002</v>
      </c>
      <c r="L2111">
        <v>0.27465000000000001</v>
      </c>
      <c r="M2111">
        <v>0.21185000000000001</v>
      </c>
      <c r="N2111">
        <v>0.22289999999999999</v>
      </c>
      <c r="O2111">
        <v>0.2606</v>
      </c>
      <c r="S2111" s="14"/>
      <c r="T2111" s="14"/>
      <c r="U2111" s="14"/>
      <c r="V2111" s="14"/>
      <c r="W2111" s="14"/>
      <c r="X2111"/>
      <c r="AC2111" s="14"/>
      <c r="AG2111" s="14"/>
      <c r="AH2111" s="14"/>
      <c r="AI2111" s="14"/>
      <c r="AM2111" s="14"/>
      <c r="AN2111" s="14"/>
      <c r="AO2111" s="14"/>
      <c r="AP2111" s="14"/>
      <c r="AQ2111" s="14"/>
      <c r="AR2111" s="14"/>
      <c r="BD2111" s="14"/>
      <c r="BE2111" s="14"/>
      <c r="BF2111" s="14"/>
      <c r="BG2111" s="14"/>
      <c r="BH2111" s="14"/>
      <c r="BI2111" s="14"/>
    </row>
    <row r="2112" spans="1:62" x14ac:dyDescent="0.35">
      <c r="A2112" s="2" t="s">
        <v>252</v>
      </c>
      <c r="B2112" s="31">
        <v>33505</v>
      </c>
      <c r="C2112" s="60"/>
      <c r="D2112" s="60"/>
      <c r="E2112" s="11"/>
      <c r="S2112" s="14"/>
      <c r="T2112" s="14">
        <v>263.75</v>
      </c>
      <c r="U2112" s="14"/>
      <c r="V2112" s="14"/>
      <c r="W2112" s="14"/>
      <c r="X2112"/>
      <c r="AC2112" s="14"/>
      <c r="AG2112" s="14"/>
      <c r="AH2112" s="14"/>
      <c r="AI2112" s="14"/>
      <c r="AL2112">
        <v>3.7615751660000001</v>
      </c>
      <c r="AM2112" s="14"/>
      <c r="AN2112" s="14"/>
      <c r="AO2112" s="14">
        <v>154.61772291820193</v>
      </c>
      <c r="AP2112" s="14"/>
      <c r="AQ2112" s="14"/>
      <c r="AR2112" s="14">
        <v>243.03571428571428</v>
      </c>
      <c r="BA2112">
        <v>265</v>
      </c>
      <c r="BD2112" s="14"/>
      <c r="BE2112" s="14"/>
      <c r="BF2112" s="14"/>
      <c r="BG2112" s="14"/>
      <c r="BH2112" s="14"/>
      <c r="BI2112" s="14">
        <v>109.13227708179808</v>
      </c>
      <c r="BJ2112">
        <v>867.5</v>
      </c>
    </row>
    <row r="2113" spans="1:62" x14ac:dyDescent="0.35">
      <c r="A2113" s="2" t="s">
        <v>252</v>
      </c>
      <c r="B2113" s="31">
        <v>33512</v>
      </c>
      <c r="C2113" s="60"/>
      <c r="D2113" s="60"/>
      <c r="E2113" s="11"/>
      <c r="G2113">
        <v>388.48999999999995</v>
      </c>
      <c r="H2113">
        <v>0.22</v>
      </c>
      <c r="I2113">
        <v>0.22770000000000001</v>
      </c>
      <c r="J2113">
        <v>0.25905</v>
      </c>
      <c r="K2113">
        <v>0.27424999999999999</v>
      </c>
      <c r="L2113">
        <v>0.2717</v>
      </c>
      <c r="M2113">
        <v>0.20860000000000001</v>
      </c>
      <c r="N2113">
        <v>0.21829999999999999</v>
      </c>
      <c r="O2113">
        <v>0.26284999999999997</v>
      </c>
      <c r="S2113" s="14"/>
      <c r="T2113" s="14"/>
      <c r="U2113" s="14"/>
      <c r="V2113" s="14"/>
      <c r="W2113" s="14"/>
      <c r="X2113"/>
      <c r="AC2113" s="14"/>
      <c r="AG2113" s="14"/>
      <c r="AH2113" s="14"/>
      <c r="AI2113" s="14"/>
      <c r="AM2113" s="14"/>
      <c r="AN2113" s="14"/>
      <c r="AO2113" s="14"/>
      <c r="AP2113" s="14"/>
      <c r="AQ2113" s="14"/>
      <c r="AR2113" s="14"/>
      <c r="BD2113" s="14"/>
      <c r="BE2113" s="14"/>
      <c r="BF2113" s="14"/>
      <c r="BG2113" s="14"/>
      <c r="BH2113" s="14"/>
      <c r="BI2113" s="14"/>
    </row>
    <row r="2114" spans="1:62" x14ac:dyDescent="0.35">
      <c r="A2114" s="2" t="s">
        <v>252</v>
      </c>
      <c r="B2114" s="31">
        <v>33519</v>
      </c>
      <c r="C2114" s="60"/>
      <c r="D2114" s="60"/>
      <c r="E2114" s="11"/>
      <c r="G2114">
        <v>367.84999999999997</v>
      </c>
      <c r="H2114">
        <v>0.18149999999999999</v>
      </c>
      <c r="I2114">
        <v>0.19539999999999999</v>
      </c>
      <c r="J2114">
        <v>0.24299999999999999</v>
      </c>
      <c r="K2114">
        <v>0.26840000000000003</v>
      </c>
      <c r="L2114">
        <v>0.27084999999999998</v>
      </c>
      <c r="M2114">
        <v>0.20285</v>
      </c>
      <c r="N2114">
        <v>0.2162</v>
      </c>
      <c r="O2114">
        <v>0.26105</v>
      </c>
      <c r="S2114" s="14"/>
      <c r="T2114" s="14"/>
      <c r="U2114" s="14"/>
      <c r="V2114" s="14"/>
      <c r="W2114" s="14"/>
      <c r="X2114"/>
      <c r="AC2114" s="14"/>
      <c r="AG2114" s="14"/>
      <c r="AH2114" s="14"/>
      <c r="AI2114" s="14"/>
      <c r="AM2114" s="14"/>
      <c r="AN2114" s="14"/>
      <c r="AO2114" s="14"/>
      <c r="AP2114" s="14"/>
      <c r="AQ2114" s="14"/>
      <c r="AR2114" s="14"/>
      <c r="BD2114" s="14"/>
      <c r="BE2114" s="14"/>
      <c r="BF2114" s="14"/>
      <c r="BG2114" s="14"/>
      <c r="BH2114" s="14"/>
      <c r="BI2114" s="14"/>
    </row>
    <row r="2115" spans="1:62" x14ac:dyDescent="0.35">
      <c r="A2115" s="2" t="s">
        <v>252</v>
      </c>
      <c r="B2115" s="31">
        <v>33521</v>
      </c>
      <c r="C2115" s="60"/>
      <c r="D2115" s="60"/>
      <c r="E2115" s="11"/>
      <c r="S2115" s="14"/>
      <c r="T2115" s="14">
        <v>450.5</v>
      </c>
      <c r="U2115" s="14"/>
      <c r="V2115" s="14"/>
      <c r="W2115" s="14"/>
      <c r="X2115"/>
      <c r="AC2115" s="14"/>
      <c r="AG2115" s="14"/>
      <c r="AH2115" s="14"/>
      <c r="AI2115" s="14"/>
      <c r="AL2115">
        <v>6.4943299730000001</v>
      </c>
      <c r="AM2115" s="14"/>
      <c r="AN2115" s="14"/>
      <c r="AO2115" s="14">
        <v>229.26730172795743</v>
      </c>
      <c r="AP2115" s="14"/>
      <c r="AQ2115" s="14"/>
      <c r="AR2115" s="14">
        <v>281.1020558254088</v>
      </c>
      <c r="BA2115">
        <v>280</v>
      </c>
      <c r="BD2115" s="14"/>
      <c r="BE2115" s="14"/>
      <c r="BF2115" s="14"/>
      <c r="BG2115" s="14"/>
      <c r="BH2115" s="14"/>
      <c r="BI2115" s="14">
        <v>221.23269827204254</v>
      </c>
      <c r="BJ2115">
        <v>822.5</v>
      </c>
    </row>
    <row r="2116" spans="1:62" x14ac:dyDescent="0.35">
      <c r="A2116" s="2" t="s">
        <v>252</v>
      </c>
      <c r="B2116" s="31">
        <v>33525</v>
      </c>
      <c r="C2116" s="60"/>
      <c r="D2116" s="60"/>
      <c r="E2116" s="11"/>
      <c r="G2116">
        <v>368.0800000000001</v>
      </c>
      <c r="H2116">
        <v>0.20949999999999999</v>
      </c>
      <c r="I2116">
        <v>0.19625000000000001</v>
      </c>
      <c r="J2116">
        <v>0.23419999999999999</v>
      </c>
      <c r="K2116">
        <v>0.26045000000000001</v>
      </c>
      <c r="L2116">
        <v>0.26340000000000002</v>
      </c>
      <c r="M2116">
        <v>0.1991</v>
      </c>
      <c r="N2116">
        <v>0.21545</v>
      </c>
      <c r="O2116">
        <v>0.26205000000000001</v>
      </c>
      <c r="S2116" s="14"/>
      <c r="T2116" s="14"/>
      <c r="U2116" s="14"/>
      <c r="V2116" s="14"/>
      <c r="W2116" s="14"/>
      <c r="X2116"/>
      <c r="AC2116" s="14"/>
      <c r="AG2116" s="14"/>
      <c r="AH2116" s="14"/>
      <c r="AI2116" s="14"/>
      <c r="AM2116" s="14"/>
      <c r="AN2116" s="14"/>
      <c r="AO2116" s="14"/>
      <c r="AP2116" s="14"/>
      <c r="AQ2116" s="14"/>
      <c r="AR2116" s="14"/>
      <c r="BD2116" s="14"/>
      <c r="BE2116" s="14"/>
      <c r="BF2116" s="14"/>
      <c r="BG2116" s="14"/>
      <c r="BH2116" s="14"/>
      <c r="BI2116" s="14"/>
    </row>
    <row r="2117" spans="1:62" x14ac:dyDescent="0.35">
      <c r="A2117" s="2" t="s">
        <v>252</v>
      </c>
      <c r="B2117" s="31">
        <v>33532</v>
      </c>
      <c r="C2117" s="60"/>
      <c r="D2117" s="60"/>
      <c r="E2117" s="11"/>
      <c r="G2117">
        <v>333.09</v>
      </c>
      <c r="H2117">
        <v>0.13550000000000001</v>
      </c>
      <c r="I2117">
        <v>0.15290000000000001</v>
      </c>
      <c r="J2117">
        <v>0.2051</v>
      </c>
      <c r="K2117">
        <v>0.24435000000000001</v>
      </c>
      <c r="L2117">
        <v>0.25864999999999999</v>
      </c>
      <c r="M2117">
        <v>0.19405</v>
      </c>
      <c r="N2117">
        <v>0.21415000000000001</v>
      </c>
      <c r="O2117">
        <v>0.26074999999999998</v>
      </c>
      <c r="S2117" s="14"/>
      <c r="T2117" s="14"/>
      <c r="U2117" s="14"/>
      <c r="V2117" s="14"/>
      <c r="W2117" s="14"/>
      <c r="X2117"/>
      <c r="AC2117" s="14"/>
      <c r="AG2117" s="14"/>
      <c r="AH2117" s="14"/>
      <c r="AI2117" s="14"/>
      <c r="AM2117" s="14"/>
      <c r="AN2117" s="14"/>
      <c r="AO2117" s="14"/>
      <c r="AP2117" s="14"/>
      <c r="AQ2117" s="14"/>
      <c r="AR2117" s="14"/>
      <c r="BD2117" s="14"/>
      <c r="BE2117" s="14"/>
      <c r="BF2117" s="14"/>
      <c r="BG2117" s="14"/>
      <c r="BH2117" s="14"/>
      <c r="BI2117" s="14"/>
    </row>
    <row r="2118" spans="1:62" x14ac:dyDescent="0.35">
      <c r="A2118" s="2" t="s">
        <v>252</v>
      </c>
      <c r="B2118" s="31">
        <v>33533</v>
      </c>
      <c r="C2118" s="60"/>
      <c r="D2118" s="60"/>
      <c r="E2118" s="11"/>
      <c r="S2118" s="14"/>
      <c r="T2118" s="14">
        <v>735.55</v>
      </c>
      <c r="U2118" s="14"/>
      <c r="V2118" s="14"/>
      <c r="W2118" s="14"/>
      <c r="X2118"/>
      <c r="AC2118" s="14"/>
      <c r="AG2118" s="14"/>
      <c r="AH2118" s="14"/>
      <c r="AI2118" s="14"/>
      <c r="AL2118">
        <v>7.858399758</v>
      </c>
      <c r="AM2118" s="14"/>
      <c r="AN2118" s="14"/>
      <c r="AO2118" s="14">
        <v>318.01085706819958</v>
      </c>
      <c r="AP2118" s="14"/>
      <c r="AQ2118" s="14"/>
      <c r="AR2118" s="14">
        <v>248.1531058617673</v>
      </c>
      <c r="BA2118">
        <v>260</v>
      </c>
      <c r="BD2118" s="14"/>
      <c r="BE2118" s="14"/>
      <c r="BF2118" s="14"/>
      <c r="BG2118" s="14"/>
      <c r="BH2118" s="14"/>
      <c r="BI2118" s="14">
        <v>417.53914293180031</v>
      </c>
      <c r="BJ2118">
        <v>812.5</v>
      </c>
    </row>
    <row r="2119" spans="1:62" x14ac:dyDescent="0.35">
      <c r="A2119" s="2" t="s">
        <v>252</v>
      </c>
      <c r="B2119" s="31">
        <v>33540</v>
      </c>
      <c r="C2119" s="60"/>
      <c r="D2119" s="60"/>
      <c r="E2119" s="11"/>
      <c r="G2119">
        <v>353.84000000000003</v>
      </c>
      <c r="H2119">
        <v>0.22650000000000001</v>
      </c>
      <c r="I2119">
        <v>0.20155000000000001</v>
      </c>
      <c r="J2119">
        <v>0.2069</v>
      </c>
      <c r="K2119">
        <v>0.22850000000000001</v>
      </c>
      <c r="L2119">
        <v>0.24934999999999999</v>
      </c>
      <c r="M2119">
        <v>0.18504999999999999</v>
      </c>
      <c r="N2119">
        <v>0.21174999999999999</v>
      </c>
      <c r="O2119">
        <v>0.2596</v>
      </c>
      <c r="S2119" s="14"/>
      <c r="T2119" s="14"/>
      <c r="U2119" s="14"/>
      <c r="V2119" s="14"/>
      <c r="W2119" s="14"/>
      <c r="X2119"/>
      <c r="AC2119" s="14"/>
      <c r="AG2119" s="14"/>
      <c r="AH2119" s="14"/>
      <c r="AI2119" s="14"/>
      <c r="AM2119" s="14"/>
      <c r="AN2119" s="14"/>
      <c r="AO2119" s="14"/>
      <c r="AP2119" s="14"/>
      <c r="AQ2119" s="14"/>
      <c r="AR2119" s="14"/>
      <c r="BD2119" s="14"/>
      <c r="BE2119" s="14"/>
      <c r="BF2119" s="14"/>
      <c r="BG2119" s="14"/>
      <c r="BH2119" s="14"/>
      <c r="BI2119" s="14"/>
    </row>
    <row r="2120" spans="1:62" x14ac:dyDescent="0.35">
      <c r="A2120" s="2" t="s">
        <v>252</v>
      </c>
      <c r="B2120" s="31">
        <v>33546</v>
      </c>
      <c r="C2120" s="60"/>
      <c r="D2120" s="60"/>
      <c r="E2120" s="11"/>
      <c r="G2120">
        <v>332.95000000000005</v>
      </c>
      <c r="H2120">
        <v>0.17499999999999999</v>
      </c>
      <c r="I2120">
        <v>0.1691</v>
      </c>
      <c r="J2120">
        <v>0.20135</v>
      </c>
      <c r="K2120">
        <v>0.22635</v>
      </c>
      <c r="L2120">
        <v>0.24195</v>
      </c>
      <c r="M2120">
        <v>0.18295</v>
      </c>
      <c r="N2120">
        <v>0.21010000000000001</v>
      </c>
      <c r="O2120">
        <v>0.25795000000000001</v>
      </c>
      <c r="S2120" s="14"/>
      <c r="T2120" s="14"/>
      <c r="U2120" s="14"/>
      <c r="V2120" s="14"/>
      <c r="W2120" s="14"/>
      <c r="X2120"/>
      <c r="AC2120" s="14"/>
      <c r="AG2120" s="14"/>
      <c r="AH2120" s="14"/>
      <c r="AI2120" s="14"/>
      <c r="AM2120" s="14"/>
      <c r="AN2120" s="14"/>
      <c r="AO2120" s="14"/>
      <c r="AP2120" s="14"/>
      <c r="AQ2120" s="14"/>
      <c r="AR2120" s="14"/>
      <c r="BD2120" s="14"/>
      <c r="BE2120" s="14"/>
      <c r="BF2120" s="14"/>
      <c r="BG2120" s="14"/>
      <c r="BH2120" s="14"/>
      <c r="BI2120" s="14"/>
    </row>
    <row r="2121" spans="1:62" x14ac:dyDescent="0.35">
      <c r="A2121" s="2" t="s">
        <v>252</v>
      </c>
      <c r="B2121" s="31">
        <v>33547</v>
      </c>
      <c r="C2121" s="60"/>
      <c r="D2121" s="60"/>
      <c r="E2121" s="11"/>
      <c r="S2121" s="14">
        <v>22.850100000000001</v>
      </c>
      <c r="T2121" s="14">
        <v>1057.875</v>
      </c>
      <c r="U2121" s="14"/>
      <c r="V2121" s="14"/>
      <c r="W2121" s="14"/>
      <c r="X2121"/>
      <c r="AC2121" s="14"/>
      <c r="AG2121" s="14"/>
      <c r="AH2121" s="14"/>
      <c r="AI2121" s="14">
        <v>4.5500000000000114</v>
      </c>
      <c r="AL2121">
        <v>7.5097736089999998</v>
      </c>
      <c r="AM2121" s="14"/>
      <c r="AN2121" s="14"/>
      <c r="AO2121" s="14">
        <v>307.29312172359585</v>
      </c>
      <c r="AP2121" s="14"/>
      <c r="AQ2121" s="14"/>
      <c r="AR2121" s="14">
        <v>244.31077169857377</v>
      </c>
      <c r="BA2121">
        <v>262.5</v>
      </c>
      <c r="BD2121" s="14"/>
      <c r="BE2121" s="14"/>
      <c r="BF2121" s="14"/>
      <c r="BG2121" s="14"/>
      <c r="BH2121" s="14"/>
      <c r="BI2121" s="14">
        <v>746.03187827640409</v>
      </c>
      <c r="BJ2121">
        <v>767.5</v>
      </c>
    </row>
    <row r="2122" spans="1:62" x14ac:dyDescent="0.35">
      <c r="A2122" s="2" t="s">
        <v>252</v>
      </c>
      <c r="B2122" s="31">
        <v>33553</v>
      </c>
      <c r="C2122" s="60"/>
      <c r="D2122" s="60"/>
      <c r="E2122" s="11"/>
      <c r="G2122">
        <v>337.11999999999995</v>
      </c>
      <c r="H2122">
        <v>0.2185</v>
      </c>
      <c r="I2122">
        <v>0.17599999999999999</v>
      </c>
      <c r="J2122">
        <v>0.19955000000000001</v>
      </c>
      <c r="K2122">
        <v>0.21854999999999999</v>
      </c>
      <c r="L2122">
        <v>0.23369999999999999</v>
      </c>
      <c r="M2122">
        <v>0.17674999999999999</v>
      </c>
      <c r="N2122">
        <v>0.20680000000000001</v>
      </c>
      <c r="O2122">
        <v>0.25574999999999998</v>
      </c>
      <c r="S2122" s="14"/>
      <c r="T2122" s="14"/>
      <c r="U2122" s="14"/>
      <c r="V2122" s="14"/>
      <c r="W2122" s="14"/>
      <c r="X2122"/>
      <c r="AC2122" s="14"/>
      <c r="AG2122" s="14"/>
      <c r="AH2122" s="14"/>
      <c r="AI2122" s="14"/>
      <c r="AM2122" s="14"/>
      <c r="AN2122" s="14"/>
      <c r="AO2122" s="14"/>
      <c r="AP2122" s="14"/>
      <c r="AQ2122" s="14"/>
      <c r="AR2122" s="14"/>
      <c r="BD2122" s="14"/>
      <c r="BE2122" s="14"/>
      <c r="BF2122" s="14"/>
      <c r="BG2122" s="14"/>
      <c r="BH2122" s="14"/>
      <c r="BI2122" s="14"/>
    </row>
    <row r="2123" spans="1:62" x14ac:dyDescent="0.35">
      <c r="A2123" s="2" t="s">
        <v>252</v>
      </c>
      <c r="B2123" s="31">
        <v>33560</v>
      </c>
      <c r="C2123" s="60"/>
      <c r="D2123" s="60"/>
      <c r="E2123" s="11"/>
      <c r="G2123">
        <v>303.13</v>
      </c>
      <c r="H2123">
        <v>0.13</v>
      </c>
      <c r="I2123">
        <v>0.13775000000000001</v>
      </c>
      <c r="J2123">
        <v>0.17745</v>
      </c>
      <c r="K2123">
        <v>0.20369999999999999</v>
      </c>
      <c r="L2123">
        <v>0.2298</v>
      </c>
      <c r="M2123">
        <v>0.1724</v>
      </c>
      <c r="N2123">
        <v>0.20524999999999999</v>
      </c>
      <c r="O2123">
        <v>0.25929999999999997</v>
      </c>
      <c r="S2123" s="14"/>
      <c r="T2123" s="14"/>
      <c r="U2123" s="14"/>
      <c r="V2123" s="14"/>
      <c r="W2123" s="14"/>
      <c r="X2123"/>
      <c r="AC2123" s="14"/>
      <c r="AG2123" s="14"/>
      <c r="AH2123" s="14"/>
      <c r="AI2123" s="14"/>
      <c r="AM2123" s="14"/>
      <c r="AN2123" s="14"/>
      <c r="AO2123" s="14"/>
      <c r="AP2123" s="14"/>
      <c r="AQ2123" s="14"/>
      <c r="AR2123" s="14"/>
      <c r="BD2123" s="14"/>
      <c r="BE2123" s="14"/>
      <c r="BF2123" s="14"/>
      <c r="BG2123" s="14"/>
      <c r="BH2123" s="14"/>
      <c r="BI2123" s="14"/>
    </row>
    <row r="2124" spans="1:62" x14ac:dyDescent="0.35">
      <c r="A2124" s="2" t="s">
        <v>252</v>
      </c>
      <c r="B2124" s="31">
        <v>33561</v>
      </c>
      <c r="C2124" s="60"/>
      <c r="D2124" s="60"/>
      <c r="E2124" s="11"/>
      <c r="S2124" s="14">
        <v>19.660931713991982</v>
      </c>
      <c r="T2124" s="14">
        <v>1591.5500000000002</v>
      </c>
      <c r="U2124" s="14">
        <v>242.4</v>
      </c>
      <c r="V2124" s="14">
        <v>1.6049999999999998E-2</v>
      </c>
      <c r="W2124" s="14">
        <v>3.9292350000000003</v>
      </c>
      <c r="X2124"/>
      <c r="AC2124" s="14">
        <v>8.6195908742622862</v>
      </c>
      <c r="AG2124" s="14">
        <v>0.78</v>
      </c>
      <c r="AH2124" s="14">
        <v>4.8562499999999863E-2</v>
      </c>
      <c r="AI2124" s="14">
        <v>6.375</v>
      </c>
      <c r="AL2124">
        <v>6.6340000000000003</v>
      </c>
      <c r="AM2124" s="14">
        <v>2.8250000000000001E-2</v>
      </c>
      <c r="AN2124" s="14">
        <v>8.5167721857279197</v>
      </c>
      <c r="AO2124" s="14">
        <v>302.36570811990657</v>
      </c>
      <c r="AP2124" s="14"/>
      <c r="AQ2124" s="14"/>
      <c r="AR2124" s="14">
        <v>220.77856713521186</v>
      </c>
      <c r="BA2124">
        <v>277.5</v>
      </c>
      <c r="BB2124">
        <v>3.89052</v>
      </c>
      <c r="BD2124" s="14">
        <v>251.86081825147545</v>
      </c>
      <c r="BE2124" s="14"/>
      <c r="BF2124" s="14">
        <v>7.0999999999999995E-3</v>
      </c>
      <c r="BG2124" s="14">
        <v>7.4302750070197767</v>
      </c>
      <c r="BH2124" s="14"/>
      <c r="BI2124" s="14">
        <v>1040.4092918800936</v>
      </c>
      <c r="BJ2124">
        <v>675</v>
      </c>
    </row>
    <row r="2125" spans="1:62" x14ac:dyDescent="0.35">
      <c r="A2125" s="2" t="s">
        <v>252</v>
      </c>
      <c r="B2125" s="31">
        <v>33568</v>
      </c>
      <c r="C2125" s="60"/>
      <c r="D2125" s="60"/>
      <c r="E2125" s="11"/>
      <c r="S2125" s="14">
        <v>12.83540467082044</v>
      </c>
      <c r="T2125" s="14">
        <v>1047.2249999999999</v>
      </c>
      <c r="U2125" s="14">
        <v>169.2</v>
      </c>
      <c r="V2125" s="14">
        <v>1.7649999999999999E-2</v>
      </c>
      <c r="W2125" s="14">
        <v>2.8691475</v>
      </c>
      <c r="X2125"/>
      <c r="AC2125" s="14">
        <v>0</v>
      </c>
      <c r="AG2125" s="14">
        <v>0.88</v>
      </c>
      <c r="AH2125" s="14">
        <v>4.8464999999999703E-2</v>
      </c>
      <c r="AI2125" s="14">
        <v>5.4749999999999659</v>
      </c>
      <c r="AL2125">
        <v>3.8220000000000001</v>
      </c>
      <c r="AM2125" s="14">
        <v>2.8750000000000001E-2</v>
      </c>
      <c r="AN2125" s="14">
        <v>4.9058627026268464</v>
      </c>
      <c r="AO2125" s="14">
        <v>170.82620579833781</v>
      </c>
      <c r="AP2125" s="14"/>
      <c r="AQ2125" s="14"/>
      <c r="AR2125" s="14">
        <v>224.11691467357471</v>
      </c>
      <c r="BA2125">
        <v>147.5</v>
      </c>
      <c r="BB2125">
        <v>2.98638</v>
      </c>
      <c r="BD2125" s="14">
        <v>251.86081825147545</v>
      </c>
      <c r="BE2125" s="14"/>
      <c r="BF2125" s="14">
        <v>7.7000000000000002E-3</v>
      </c>
      <c r="BG2125" s="14">
        <v>5.1146772957834568</v>
      </c>
      <c r="BH2125" s="14"/>
      <c r="BI2125" s="14">
        <v>701.72379420166203</v>
      </c>
      <c r="BJ2125">
        <v>417.5</v>
      </c>
    </row>
    <row r="2126" spans="1:62" x14ac:dyDescent="0.35">
      <c r="A2126" s="2" t="s">
        <v>252</v>
      </c>
      <c r="B2126" s="31">
        <v>33574</v>
      </c>
      <c r="C2126" s="60"/>
      <c r="D2126" s="60"/>
      <c r="E2126" s="11"/>
      <c r="G2126">
        <v>284.45000000000005</v>
      </c>
      <c r="H2126">
        <v>0.1295</v>
      </c>
      <c r="I2126">
        <v>0.14149999999999999</v>
      </c>
      <c r="J2126">
        <v>0.16225000000000001</v>
      </c>
      <c r="K2126">
        <v>0.18154999999999999</v>
      </c>
      <c r="L2126">
        <v>0.20280000000000001</v>
      </c>
      <c r="M2126">
        <v>0.15795000000000001</v>
      </c>
      <c r="N2126">
        <v>0.19334999999999999</v>
      </c>
      <c r="O2126">
        <v>0.25335000000000002</v>
      </c>
      <c r="S2126" s="14">
        <v>21.998952064326851</v>
      </c>
      <c r="T2126" s="14">
        <v>1591.6</v>
      </c>
      <c r="U2126" s="14">
        <v>285.70000000000005</v>
      </c>
      <c r="V2126" s="14">
        <v>1.7150000000000002E-2</v>
      </c>
      <c r="W2126" s="14">
        <v>4.8892550000000004</v>
      </c>
      <c r="X2126"/>
      <c r="AC2126" s="14">
        <v>33.839181748524567</v>
      </c>
      <c r="AG2126" s="14">
        <v>0.93</v>
      </c>
      <c r="AH2126" s="14">
        <v>8.8814999999999589E-2</v>
      </c>
      <c r="AI2126" s="14">
        <v>9.5499999999999545</v>
      </c>
      <c r="AL2126">
        <v>5.4770000000000003</v>
      </c>
      <c r="AM2126" s="14">
        <v>3.5300000000000005E-2</v>
      </c>
      <c r="AN2126" s="14">
        <v>8.6399284262295701</v>
      </c>
      <c r="AO2126" s="14">
        <v>243.07079647891118</v>
      </c>
      <c r="AP2126" s="14"/>
      <c r="AQ2126" s="14"/>
      <c r="AR2126" s="14">
        <v>225.06338503780961</v>
      </c>
      <c r="BA2126">
        <v>237.5</v>
      </c>
      <c r="BB2126">
        <v>4.8997549999999999</v>
      </c>
      <c r="BD2126" s="14">
        <v>251.86081825147545</v>
      </c>
      <c r="BE2126" s="14"/>
      <c r="BF2126" s="14">
        <v>8.6E-3</v>
      </c>
      <c r="BG2126" s="14">
        <v>9.0896324146093619</v>
      </c>
      <c r="BH2126" s="14"/>
      <c r="BI2126" s="14">
        <v>1053.2792035210887</v>
      </c>
      <c r="BJ2126">
        <v>590</v>
      </c>
    </row>
    <row r="2127" spans="1:62" x14ac:dyDescent="0.35">
      <c r="A2127" s="2" t="s">
        <v>252</v>
      </c>
      <c r="B2127" s="31">
        <v>33581</v>
      </c>
      <c r="C2127" s="60"/>
      <c r="D2127" s="60"/>
      <c r="E2127" s="11"/>
      <c r="G2127">
        <v>313.88</v>
      </c>
      <c r="H2127">
        <v>0.24299999999999999</v>
      </c>
      <c r="I2127">
        <v>0.19105</v>
      </c>
      <c r="J2127">
        <v>0.16880000000000001</v>
      </c>
      <c r="K2127">
        <v>0.1774</v>
      </c>
      <c r="L2127">
        <v>0.19875000000000001</v>
      </c>
      <c r="M2127">
        <v>0.15375</v>
      </c>
      <c r="N2127">
        <v>0.1867</v>
      </c>
      <c r="O2127">
        <v>0.24995000000000001</v>
      </c>
      <c r="S2127" s="14">
        <v>24.769048044042158</v>
      </c>
      <c r="T2127" s="14">
        <v>2155.3000000000002</v>
      </c>
      <c r="U2127" s="14">
        <v>453.75</v>
      </c>
      <c r="V2127" s="14">
        <v>1.49E-2</v>
      </c>
      <c r="W2127" s="14">
        <v>6.7838750000000001</v>
      </c>
      <c r="X2127"/>
      <c r="AC2127" s="14">
        <v>201.88918174852455</v>
      </c>
      <c r="AG2127" s="14">
        <v>1.18</v>
      </c>
      <c r="AH2127" s="14">
        <v>0.112015</v>
      </c>
      <c r="AI2127" s="14">
        <v>9.5</v>
      </c>
      <c r="AL2127">
        <v>5.04</v>
      </c>
      <c r="AM2127" s="14">
        <v>3.3300000000000003E-2</v>
      </c>
      <c r="AN2127" s="14">
        <v>8.6834134806942149</v>
      </c>
      <c r="AO2127" s="14">
        <v>260.68403456950642</v>
      </c>
      <c r="AP2127" s="14"/>
      <c r="AQ2127" s="14"/>
      <c r="AR2127" s="14">
        <v>193.22434061049097</v>
      </c>
      <c r="BA2127">
        <v>277.5</v>
      </c>
      <c r="BB2127">
        <v>6.7608750000000004</v>
      </c>
      <c r="BD2127" s="14">
        <v>251.86081825147545</v>
      </c>
      <c r="BE2127" s="14"/>
      <c r="BF2127" s="14">
        <v>6.3E-3</v>
      </c>
      <c r="BG2127" s="14">
        <v>9.0632774785883878</v>
      </c>
      <c r="BH2127" s="14"/>
      <c r="BI2127" s="14">
        <v>1431.3659654304934</v>
      </c>
      <c r="BJ2127">
        <v>627.5</v>
      </c>
    </row>
    <row r="2128" spans="1:62" x14ac:dyDescent="0.35">
      <c r="A2128" s="2" t="s">
        <v>252</v>
      </c>
      <c r="B2128" s="31">
        <v>33585</v>
      </c>
      <c r="C2128" s="60"/>
      <c r="D2128" s="60"/>
      <c r="E2128" s="11"/>
      <c r="S2128" s="14">
        <v>27.133976771718302</v>
      </c>
      <c r="T2128" s="14">
        <v>2204.6999999999998</v>
      </c>
      <c r="U2128" s="14">
        <v>536.5</v>
      </c>
      <c r="V2128" s="14">
        <v>1.8550000000000001E-2</v>
      </c>
      <c r="W2128" s="14">
        <v>10.000824999999999</v>
      </c>
      <c r="X2128"/>
      <c r="AC2128" s="14">
        <v>284.63918174852455</v>
      </c>
      <c r="AG2128" s="14">
        <v>0.99</v>
      </c>
      <c r="AH2128" s="14">
        <v>9.4710000000001404E-2</v>
      </c>
      <c r="AI2128" s="14">
        <v>9.4750000000001364</v>
      </c>
      <c r="AL2128">
        <v>5.5179999999999998</v>
      </c>
      <c r="AM2128" s="14">
        <v>3.125E-2</v>
      </c>
      <c r="AN2128" s="14">
        <v>7.6213673957170602</v>
      </c>
      <c r="AO2128" s="14">
        <v>244.09763632229522</v>
      </c>
      <c r="AP2128" s="14"/>
      <c r="AQ2128" s="14"/>
      <c r="AR2128" s="14">
        <v>225.94819905816468</v>
      </c>
      <c r="BA2128">
        <v>262.5</v>
      </c>
      <c r="BB2128">
        <v>9.9520750000000007</v>
      </c>
      <c r="BD2128" s="14">
        <v>251.86081825147545</v>
      </c>
      <c r="BE2128" s="14"/>
      <c r="BF2128" s="14">
        <v>6.6999999999999994E-3</v>
      </c>
      <c r="BG2128" s="14">
        <v>9.466396491173672</v>
      </c>
      <c r="BH2128" s="14"/>
      <c r="BI2128" s="14">
        <v>1414.6273636777046</v>
      </c>
      <c r="BJ2128">
        <v>632.5</v>
      </c>
    </row>
    <row r="2129" spans="1:62" x14ac:dyDescent="0.35">
      <c r="A2129" s="2" t="s">
        <v>252</v>
      </c>
      <c r="B2129" s="31">
        <v>33588</v>
      </c>
      <c r="C2129" s="60"/>
      <c r="D2129" s="60"/>
      <c r="E2129" s="11"/>
      <c r="G2129">
        <v>291.39999999999998</v>
      </c>
      <c r="H2129">
        <v>0.17349999999999999</v>
      </c>
      <c r="I2129">
        <v>0.15534999999999999</v>
      </c>
      <c r="J2129">
        <v>0.16675000000000001</v>
      </c>
      <c r="K2129">
        <v>0.17915</v>
      </c>
      <c r="L2129">
        <v>0.19614999999999999</v>
      </c>
      <c r="M2129">
        <v>0.15295</v>
      </c>
      <c r="N2129">
        <v>0.1842</v>
      </c>
      <c r="O2129">
        <v>0.24895</v>
      </c>
      <c r="S2129" s="14"/>
      <c r="T2129" s="14"/>
      <c r="U2129" s="14"/>
      <c r="V2129" s="14"/>
      <c r="W2129" s="14"/>
      <c r="X2129"/>
      <c r="AC2129" s="14"/>
      <c r="AG2129" s="14"/>
      <c r="AH2129" s="14"/>
      <c r="AI2129" s="14"/>
      <c r="AM2129" s="14"/>
      <c r="AN2129" s="14"/>
      <c r="AO2129" s="14"/>
      <c r="AP2129" s="14"/>
      <c r="AQ2129" s="14"/>
      <c r="AR2129" s="14"/>
      <c r="BD2129" s="14"/>
      <c r="BE2129" s="14"/>
      <c r="BF2129" s="14"/>
      <c r="BG2129" s="14"/>
      <c r="BH2129" s="14"/>
      <c r="BI2129" s="14"/>
    </row>
    <row r="2130" spans="1:62" x14ac:dyDescent="0.35">
      <c r="A2130" s="2" t="s">
        <v>252</v>
      </c>
      <c r="B2130" s="31">
        <v>33590</v>
      </c>
      <c r="C2130" s="60"/>
      <c r="D2130" s="60"/>
      <c r="E2130" s="11"/>
      <c r="S2130" s="14">
        <v>20.648135825136208</v>
      </c>
      <c r="T2130" s="14">
        <v>1912.625</v>
      </c>
      <c r="U2130" s="14">
        <v>496.5</v>
      </c>
      <c r="V2130" s="14">
        <v>1.7049999999999999E-2</v>
      </c>
      <c r="W2130" s="14">
        <v>8.4359999999999999</v>
      </c>
      <c r="X2130"/>
      <c r="AC2130" s="14">
        <v>244.63918174852455</v>
      </c>
      <c r="AG2130" s="14">
        <v>1.2850000000000001</v>
      </c>
      <c r="AH2130" s="14">
        <v>9.9582499999999033E-2</v>
      </c>
      <c r="AI2130" s="14">
        <v>7.6999999999999318</v>
      </c>
      <c r="AL2130">
        <v>4.2629999999999999</v>
      </c>
      <c r="AM2130" s="14">
        <v>2.8600000000000004E-2</v>
      </c>
      <c r="AN2130" s="14">
        <v>6.0984551601311043</v>
      </c>
      <c r="AO2130" s="14">
        <v>213.3293190987518</v>
      </c>
      <c r="AP2130" s="14"/>
      <c r="AQ2130" s="14"/>
      <c r="AR2130" s="14">
        <v>200.89468091927489</v>
      </c>
      <c r="BB2130">
        <v>8.465325</v>
      </c>
      <c r="BD2130" s="14">
        <v>251.86081825147545</v>
      </c>
      <c r="BE2130" s="14"/>
      <c r="BF2130" s="14">
        <v>4.7999999999999996E-3</v>
      </c>
      <c r="BG2130" s="14">
        <v>5.7364592683259925</v>
      </c>
      <c r="BH2130" s="14"/>
      <c r="BI2130" s="14">
        <v>1195.0956809012482</v>
      </c>
      <c r="BJ2130">
        <v>587.5</v>
      </c>
    </row>
    <row r="2131" spans="1:62" x14ac:dyDescent="0.35">
      <c r="A2131" s="2" t="s">
        <v>252</v>
      </c>
      <c r="B2131" s="31">
        <v>33595</v>
      </c>
      <c r="C2131" s="60"/>
      <c r="D2131" s="60"/>
      <c r="E2131" s="11"/>
      <c r="G2131">
        <v>289.02999999999997</v>
      </c>
      <c r="H2131">
        <v>0.1835</v>
      </c>
      <c r="I2131">
        <v>0.16305</v>
      </c>
      <c r="J2131">
        <v>0.16064999999999999</v>
      </c>
      <c r="K2131">
        <v>0.17194999999999999</v>
      </c>
      <c r="L2131">
        <v>0.18959999999999999</v>
      </c>
      <c r="M2131">
        <v>0.14935000000000001</v>
      </c>
      <c r="N2131">
        <v>0.17985000000000001</v>
      </c>
      <c r="O2131">
        <v>0.2472</v>
      </c>
      <c r="S2131" s="14">
        <v>25.336018030041256</v>
      </c>
      <c r="T2131" s="14">
        <v>2238.625</v>
      </c>
      <c r="U2131" s="14">
        <v>714</v>
      </c>
      <c r="V2131" s="14">
        <v>1.7650000000000002E-2</v>
      </c>
      <c r="W2131" s="14">
        <v>12.600299999999999</v>
      </c>
      <c r="X2131"/>
      <c r="AC2131" s="14">
        <v>462.13918174852455</v>
      </c>
      <c r="AG2131" s="14">
        <v>1.1800000000000002</v>
      </c>
      <c r="AH2131" s="14">
        <v>0.11269499999999991</v>
      </c>
      <c r="AI2131" s="14">
        <v>9.375</v>
      </c>
      <c r="AL2131">
        <v>3.617</v>
      </c>
      <c r="AM2131" s="14">
        <v>2.46E-2</v>
      </c>
      <c r="AN2131" s="14">
        <v>4.5591140334706415</v>
      </c>
      <c r="AO2131" s="14">
        <v>186.0046152375545</v>
      </c>
      <c r="AP2131" s="14"/>
      <c r="AQ2131" s="14"/>
      <c r="AR2131" s="14">
        <v>191.88852813852813</v>
      </c>
      <c r="BB2131">
        <v>12.6021</v>
      </c>
      <c r="BD2131" s="14">
        <v>251.86081825147545</v>
      </c>
      <c r="BE2131" s="14"/>
      <c r="BF2131" s="14">
        <v>5.7499999999999999E-3</v>
      </c>
      <c r="BG2131" s="14">
        <v>7.6820619226627613</v>
      </c>
      <c r="BH2131" s="14"/>
      <c r="BI2131" s="14">
        <v>1329.2453847624456</v>
      </c>
      <c r="BJ2131">
        <v>577.5</v>
      </c>
    </row>
    <row r="2132" spans="1:62" x14ac:dyDescent="0.35">
      <c r="A2132" s="2" t="s">
        <v>252</v>
      </c>
      <c r="B2132" s="31">
        <v>33602</v>
      </c>
      <c r="C2132" s="60"/>
      <c r="D2132" s="60"/>
      <c r="E2132" s="11"/>
      <c r="G2132">
        <v>260.49</v>
      </c>
      <c r="H2132">
        <v>0.1055</v>
      </c>
      <c r="I2132">
        <v>0.13195000000000001</v>
      </c>
      <c r="J2132">
        <v>0.151</v>
      </c>
      <c r="K2132">
        <v>0.16275000000000001</v>
      </c>
      <c r="L2132">
        <v>0.1837</v>
      </c>
      <c r="M2132">
        <v>0.14545</v>
      </c>
      <c r="N2132">
        <v>0.17865</v>
      </c>
      <c r="O2132">
        <v>0.24345</v>
      </c>
      <c r="S2132" s="14">
        <v>31.775401864366859</v>
      </c>
      <c r="T2132" s="14">
        <v>2452.3999999999996</v>
      </c>
      <c r="U2132" s="14">
        <v>989.5</v>
      </c>
      <c r="V2132" s="14">
        <v>2.1299999999999999E-2</v>
      </c>
      <c r="W2132" s="14">
        <v>21.07855</v>
      </c>
      <c r="X2132"/>
      <c r="AC2132" s="14">
        <v>737.63918174852461</v>
      </c>
      <c r="AG2132" s="14">
        <v>0.995</v>
      </c>
      <c r="AH2132" s="14">
        <v>0.25478249999999997</v>
      </c>
      <c r="AI2132" s="14">
        <v>25.5</v>
      </c>
      <c r="AL2132">
        <v>2.2789999999999999</v>
      </c>
      <c r="AM2132" s="14">
        <v>2.92E-2</v>
      </c>
      <c r="AN2132" s="14">
        <v>3.2904635242963742</v>
      </c>
      <c r="AO2132" s="14">
        <v>113.19233797520417</v>
      </c>
      <c r="AP2132" s="14"/>
      <c r="AQ2132" s="14"/>
      <c r="AR2132" s="14">
        <v>200.84688346883468</v>
      </c>
      <c r="BB2132">
        <v>21.076350000000001</v>
      </c>
      <c r="BD2132" s="14">
        <v>251.86081825147545</v>
      </c>
      <c r="BE2132" s="14"/>
      <c r="BF2132" s="14">
        <v>4.7499999999999999E-3</v>
      </c>
      <c r="BG2132" s="14">
        <v>6.3078600846113151</v>
      </c>
      <c r="BH2132" s="14"/>
      <c r="BI2132" s="14">
        <v>1324.2076620247956</v>
      </c>
      <c r="BJ2132">
        <v>582.5</v>
      </c>
    </row>
    <row r="2133" spans="1:62" x14ac:dyDescent="0.35">
      <c r="A2133" s="2" t="s">
        <v>252</v>
      </c>
      <c r="B2133" s="31">
        <v>33609</v>
      </c>
      <c r="C2133" s="60"/>
      <c r="D2133" s="60"/>
      <c r="E2133" s="11"/>
      <c r="G2133">
        <v>297.03999999999996</v>
      </c>
      <c r="H2133">
        <v>0.22500000000000001</v>
      </c>
      <c r="I2133">
        <v>0.19989999999999999</v>
      </c>
      <c r="J2133">
        <v>0.15705</v>
      </c>
      <c r="K2133">
        <v>0.16250000000000001</v>
      </c>
      <c r="L2133">
        <v>0.17765</v>
      </c>
      <c r="M2133">
        <v>0.14674999999999999</v>
      </c>
      <c r="N2133">
        <v>0.17465</v>
      </c>
      <c r="O2133">
        <v>0.2417</v>
      </c>
      <c r="S2133" s="14">
        <v>27.046963427661098</v>
      </c>
      <c r="T2133" s="14">
        <v>2308.2749999999996</v>
      </c>
      <c r="U2133" s="14">
        <v>1061</v>
      </c>
      <c r="V2133" s="14">
        <v>1.925E-2</v>
      </c>
      <c r="W2133" s="14">
        <v>20.734300000000001</v>
      </c>
      <c r="X2133"/>
      <c r="AC2133" s="14">
        <v>809.13918174852461</v>
      </c>
      <c r="AG2133" s="14">
        <v>1.0449999999999999</v>
      </c>
      <c r="AH2133" s="14">
        <v>0.22858000000000098</v>
      </c>
      <c r="AI2133" s="14">
        <v>21.775000000000091</v>
      </c>
      <c r="AL2133">
        <v>0.40899999999999997</v>
      </c>
      <c r="AM2133" s="14">
        <v>2.4799999999999999E-2</v>
      </c>
      <c r="AN2133" s="14">
        <v>0.5681206564554605</v>
      </c>
      <c r="AO2133" s="14">
        <v>22.739332589196852</v>
      </c>
      <c r="AP2133" s="14"/>
      <c r="AQ2133" s="14"/>
      <c r="AR2133" s="14">
        <v>178.30459770114942</v>
      </c>
      <c r="BB2133">
        <v>20.424250000000001</v>
      </c>
      <c r="BD2133" s="14">
        <v>251.86081825147545</v>
      </c>
      <c r="BE2133" s="14"/>
      <c r="BF2133" s="14">
        <v>3.3999999999999998E-3</v>
      </c>
      <c r="BG2133" s="14">
        <v>4.1117335822286121</v>
      </c>
      <c r="BH2133" s="14"/>
      <c r="BI2133" s="14">
        <v>1202.7606674108031</v>
      </c>
      <c r="BJ2133">
        <v>512.5</v>
      </c>
    </row>
    <row r="2134" spans="1:62" x14ac:dyDescent="0.35">
      <c r="A2134" s="2" t="s">
        <v>252</v>
      </c>
      <c r="B2134" s="31">
        <v>33613</v>
      </c>
      <c r="C2134" s="60"/>
      <c r="D2134" s="60"/>
      <c r="E2134" s="11"/>
      <c r="S2134" s="14">
        <v>27.553221117511519</v>
      </c>
      <c r="T2134" s="14">
        <v>2427.6750000000002</v>
      </c>
      <c r="U2134" s="14">
        <v>1208.5</v>
      </c>
      <c r="V2134" s="14">
        <v>2.0099999999999996E-2</v>
      </c>
      <c r="W2134" s="14">
        <v>24.290849999999999</v>
      </c>
      <c r="X2134"/>
      <c r="AC2134" s="14">
        <v>956.63918174852461</v>
      </c>
      <c r="AG2134" s="14"/>
      <c r="AH2134" s="14"/>
      <c r="AI2134" s="14">
        <v>20.599999999999909</v>
      </c>
      <c r="AL2134">
        <v>0.377</v>
      </c>
      <c r="AM2134" s="14">
        <v>1.6800000000000002E-2</v>
      </c>
      <c r="AN2134" s="14">
        <v>0.34798136184354456</v>
      </c>
      <c r="AO2134" s="14">
        <v>20.637593636276797</v>
      </c>
      <c r="AP2134" s="14"/>
      <c r="AQ2134" s="14"/>
      <c r="AR2134" s="14">
        <v>181.66666666666669</v>
      </c>
      <c r="BB2134">
        <v>24.290849999999999</v>
      </c>
      <c r="BD2134" s="14">
        <v>251.86081825147545</v>
      </c>
      <c r="BE2134" s="14"/>
      <c r="BF2134" s="14">
        <v>3.0499999999999998E-3</v>
      </c>
      <c r="BG2134" s="14">
        <v>3.5944551217387151</v>
      </c>
      <c r="BH2134" s="14"/>
      <c r="BI2134" s="14">
        <v>1177.9374063637233</v>
      </c>
      <c r="BJ2134">
        <v>712.5</v>
      </c>
    </row>
    <row r="2135" spans="1:62" x14ac:dyDescent="0.35">
      <c r="A2135" s="2" t="s">
        <v>252</v>
      </c>
      <c r="B2135" s="31">
        <v>33616</v>
      </c>
      <c r="C2135" s="60"/>
      <c r="D2135" s="60"/>
      <c r="E2135" s="11"/>
      <c r="G2135">
        <v>278.67</v>
      </c>
      <c r="H2135">
        <v>0.16</v>
      </c>
      <c r="I2135">
        <v>0.17330000000000001</v>
      </c>
      <c r="J2135">
        <v>0.16175</v>
      </c>
      <c r="K2135">
        <v>0.16339999999999999</v>
      </c>
      <c r="L2135">
        <v>0.18035000000000001</v>
      </c>
      <c r="M2135">
        <v>0.14530000000000001</v>
      </c>
      <c r="N2135">
        <v>0.17030000000000001</v>
      </c>
      <c r="O2135">
        <v>0.23895</v>
      </c>
      <c r="S2135" s="14"/>
      <c r="T2135" s="14"/>
      <c r="U2135" s="14"/>
      <c r="V2135" s="14"/>
      <c r="W2135" s="14"/>
      <c r="X2135"/>
      <c r="AC2135" s="14"/>
      <c r="AG2135" s="14"/>
      <c r="AH2135" s="14"/>
      <c r="AI2135" s="14"/>
      <c r="AM2135" s="14"/>
      <c r="AN2135" s="14"/>
      <c r="AO2135" s="14"/>
      <c r="AP2135" s="14"/>
      <c r="AQ2135" s="14"/>
      <c r="AR2135" s="14"/>
      <c r="BD2135" s="14"/>
      <c r="BE2135" s="14"/>
      <c r="BF2135" s="14"/>
      <c r="BG2135" s="14"/>
      <c r="BH2135" s="14"/>
      <c r="BI2135" s="14"/>
    </row>
    <row r="2136" spans="1:62" x14ac:dyDescent="0.35">
      <c r="A2136" s="2" t="s">
        <v>252</v>
      </c>
      <c r="B2136" s="31">
        <v>33618</v>
      </c>
      <c r="C2136" s="60"/>
      <c r="D2136" s="60"/>
      <c r="E2136" s="11"/>
      <c r="S2136" s="14"/>
      <c r="T2136" s="14">
        <v>2466</v>
      </c>
      <c r="U2136" s="14">
        <v>1254.75</v>
      </c>
      <c r="V2136" s="14">
        <v>2.1949999999999997E-2</v>
      </c>
      <c r="W2136" s="14">
        <v>27.562075</v>
      </c>
      <c r="X2136"/>
      <c r="AC2136" s="14">
        <v>1002.8891817485246</v>
      </c>
      <c r="AG2136" s="14"/>
      <c r="AH2136" s="14"/>
      <c r="AI2136" s="14"/>
      <c r="AM2136" s="14"/>
      <c r="AN2136" s="14"/>
      <c r="AO2136" s="14"/>
      <c r="AP2136" s="14"/>
      <c r="AQ2136" s="14"/>
      <c r="AR2136" s="14"/>
      <c r="BB2136">
        <v>27.541762500000001</v>
      </c>
      <c r="BD2136" s="14">
        <v>251.86081825147545</v>
      </c>
      <c r="BE2136" s="14"/>
      <c r="BF2136" s="14"/>
      <c r="BG2136" s="14"/>
      <c r="BH2136" s="14"/>
      <c r="BI2136" s="14"/>
    </row>
    <row r="2137" spans="1:62" x14ac:dyDescent="0.35">
      <c r="A2137" s="2" t="s">
        <v>252</v>
      </c>
      <c r="B2137" s="31">
        <v>33623</v>
      </c>
      <c r="C2137" s="60"/>
      <c r="D2137" s="60"/>
      <c r="E2137" s="11" t="s">
        <v>747</v>
      </c>
      <c r="G2137">
        <v>272.72999999999996</v>
      </c>
      <c r="H2137">
        <v>0.14349999999999999</v>
      </c>
      <c r="I2137">
        <v>0.16195000000000001</v>
      </c>
      <c r="J2137">
        <v>0.16305</v>
      </c>
      <c r="K2137">
        <v>0.16635</v>
      </c>
      <c r="L2137">
        <v>0.18054999999999999</v>
      </c>
      <c r="M2137">
        <v>0.14735000000000001</v>
      </c>
      <c r="N2137">
        <v>0.16905000000000001</v>
      </c>
      <c r="O2137">
        <v>0.23185</v>
      </c>
      <c r="S2137" s="14"/>
      <c r="T2137" s="29">
        <v>1962.8623815778597</v>
      </c>
      <c r="U2137" s="14"/>
      <c r="V2137" s="14"/>
      <c r="W2137" s="14"/>
      <c r="X2137"/>
      <c r="Y2137">
        <v>3.7564357499999999E-2</v>
      </c>
      <c r="AA2137">
        <v>19640.433828204779</v>
      </c>
      <c r="AC2137">
        <v>737.78027777777788</v>
      </c>
      <c r="AG2137" s="14"/>
      <c r="AH2137" s="14"/>
      <c r="AI2137" s="14"/>
      <c r="AM2137" s="14"/>
      <c r="AN2137" s="14"/>
      <c r="AO2137" s="14"/>
      <c r="AP2137" s="14"/>
      <c r="AQ2137" s="14"/>
      <c r="AR2137" s="14"/>
      <c r="AS2137" t="s">
        <v>831</v>
      </c>
      <c r="BD2137" s="14"/>
      <c r="BE2137" s="14"/>
      <c r="BF2137" s="14"/>
      <c r="BG2137" s="14"/>
      <c r="BH2137" s="14"/>
      <c r="BI2137" s="14"/>
    </row>
    <row r="2138" spans="1:62" x14ac:dyDescent="0.35">
      <c r="A2138" s="2" t="s">
        <v>253</v>
      </c>
      <c r="B2138" s="31">
        <v>33483</v>
      </c>
      <c r="C2138" s="60"/>
      <c r="D2138" s="60"/>
      <c r="E2138" s="11"/>
      <c r="G2138">
        <v>463.84000000000003</v>
      </c>
      <c r="H2138">
        <v>0.2515</v>
      </c>
      <c r="I2138">
        <v>0.30580000000000002</v>
      </c>
      <c r="J2138">
        <v>0.2792</v>
      </c>
      <c r="K2138">
        <v>0.29915000000000003</v>
      </c>
      <c r="L2138">
        <v>0.29935</v>
      </c>
      <c r="M2138">
        <v>0.26674999999999999</v>
      </c>
      <c r="N2138">
        <v>0.31919999999999998</v>
      </c>
      <c r="O2138">
        <v>0.29825000000000002</v>
      </c>
      <c r="X2138"/>
      <c r="AM2138" s="28"/>
    </row>
    <row r="2139" spans="1:62" x14ac:dyDescent="0.35">
      <c r="A2139" s="2" t="s">
        <v>253</v>
      </c>
      <c r="B2139" s="31">
        <v>33491</v>
      </c>
      <c r="C2139" s="60"/>
      <c r="D2139" s="60"/>
      <c r="E2139" s="11"/>
      <c r="G2139">
        <v>462.89</v>
      </c>
      <c r="H2139">
        <v>0.26100000000000001</v>
      </c>
      <c r="I2139">
        <v>0.30435000000000001</v>
      </c>
      <c r="J2139">
        <v>0.2762</v>
      </c>
      <c r="K2139">
        <v>0.29815000000000003</v>
      </c>
      <c r="L2139">
        <v>0.30014999999999997</v>
      </c>
      <c r="M2139">
        <v>0.2641</v>
      </c>
      <c r="N2139">
        <v>0.31724999999999998</v>
      </c>
      <c r="O2139">
        <v>0.29325000000000001</v>
      </c>
      <c r="X2139"/>
      <c r="AM2139" s="28"/>
    </row>
    <row r="2140" spans="1:62" x14ac:dyDescent="0.35">
      <c r="A2140" s="2" t="s">
        <v>253</v>
      </c>
      <c r="B2140" s="31">
        <v>33497</v>
      </c>
      <c r="C2140" s="60"/>
      <c r="D2140" s="60"/>
      <c r="E2140" s="11"/>
      <c r="G2140">
        <v>464.96</v>
      </c>
      <c r="H2140">
        <v>0.28000000000000003</v>
      </c>
      <c r="I2140">
        <v>0.30259999999999998</v>
      </c>
      <c r="J2140">
        <v>0.27500000000000002</v>
      </c>
      <c r="K2140">
        <v>0.29749999999999999</v>
      </c>
      <c r="L2140">
        <v>0.29930000000000001</v>
      </c>
      <c r="M2140">
        <v>0.26050000000000001</v>
      </c>
      <c r="N2140">
        <v>0.31419999999999998</v>
      </c>
      <c r="O2140">
        <v>0.29570000000000002</v>
      </c>
      <c r="X2140"/>
      <c r="AM2140" s="28"/>
    </row>
    <row r="2141" spans="1:62" x14ac:dyDescent="0.35">
      <c r="A2141" s="2" t="s">
        <v>253</v>
      </c>
      <c r="B2141" s="31">
        <v>33504</v>
      </c>
      <c r="C2141" s="60"/>
      <c r="D2141" s="60"/>
      <c r="E2141" s="11"/>
      <c r="G2141">
        <v>463.41999999999996</v>
      </c>
      <c r="H2141">
        <v>0.27650000000000002</v>
      </c>
      <c r="I2141">
        <v>0.30199999999999999</v>
      </c>
      <c r="J2141">
        <v>0.27445000000000003</v>
      </c>
      <c r="K2141">
        <v>0.2969</v>
      </c>
      <c r="L2141">
        <v>0.29870000000000002</v>
      </c>
      <c r="M2141">
        <v>0.25990000000000002</v>
      </c>
      <c r="N2141">
        <v>0.31359999999999999</v>
      </c>
      <c r="O2141">
        <v>0.29504999999999998</v>
      </c>
      <c r="X2141"/>
      <c r="AM2141" s="28"/>
    </row>
    <row r="2142" spans="1:62" x14ac:dyDescent="0.35">
      <c r="A2142" s="2" t="s">
        <v>253</v>
      </c>
      <c r="B2142" s="31">
        <v>33512</v>
      </c>
      <c r="C2142" s="60"/>
      <c r="D2142" s="60"/>
      <c r="E2142" s="11"/>
      <c r="G2142">
        <v>442.3</v>
      </c>
      <c r="H2142">
        <v>0.23749999999999999</v>
      </c>
      <c r="I2142">
        <v>0.28334999999999999</v>
      </c>
      <c r="J2142">
        <v>0.26229999999999998</v>
      </c>
      <c r="K2142">
        <v>0.28789999999999999</v>
      </c>
      <c r="L2142">
        <v>0.28965000000000002</v>
      </c>
      <c r="M2142">
        <v>0.24840000000000001</v>
      </c>
      <c r="N2142">
        <v>0.31059999999999999</v>
      </c>
      <c r="O2142">
        <v>0.2918</v>
      </c>
      <c r="X2142"/>
      <c r="AM2142" s="28"/>
    </row>
    <row r="2143" spans="1:62" x14ac:dyDescent="0.35">
      <c r="A2143" s="2" t="s">
        <v>253</v>
      </c>
      <c r="B2143" s="31">
        <v>33519</v>
      </c>
      <c r="C2143" s="60"/>
      <c r="D2143" s="60"/>
      <c r="E2143" s="11"/>
      <c r="G2143">
        <v>437.4</v>
      </c>
      <c r="H2143">
        <v>0.22850000000000001</v>
      </c>
      <c r="I2143">
        <v>0.27975</v>
      </c>
      <c r="J2143">
        <v>0.26055</v>
      </c>
      <c r="K2143">
        <v>0.28705000000000003</v>
      </c>
      <c r="L2143">
        <v>0.29025000000000001</v>
      </c>
      <c r="M2143">
        <v>0.246</v>
      </c>
      <c r="N2143">
        <v>0.30709999999999998</v>
      </c>
      <c r="O2143">
        <v>0.2878</v>
      </c>
      <c r="X2143"/>
      <c r="AM2143" s="28"/>
    </row>
    <row r="2144" spans="1:62" x14ac:dyDescent="0.35">
      <c r="A2144" s="2" t="s">
        <v>253</v>
      </c>
      <c r="B2144" s="31">
        <v>33525</v>
      </c>
      <c r="C2144" s="60"/>
      <c r="D2144" s="60"/>
      <c r="E2144" s="11"/>
      <c r="G2144">
        <v>426.27</v>
      </c>
      <c r="H2144">
        <v>0.21299999999999999</v>
      </c>
      <c r="I2144">
        <v>0.26074999999999998</v>
      </c>
      <c r="J2144">
        <v>0.25369999999999998</v>
      </c>
      <c r="K2144">
        <v>0.28455000000000003</v>
      </c>
      <c r="L2144">
        <v>0.2863</v>
      </c>
      <c r="M2144">
        <v>0.24260000000000001</v>
      </c>
      <c r="N2144">
        <v>0.30475000000000002</v>
      </c>
      <c r="O2144">
        <v>0.28570000000000001</v>
      </c>
      <c r="X2144"/>
      <c r="AM2144" s="28"/>
    </row>
    <row r="2145" spans="1:39" x14ac:dyDescent="0.35">
      <c r="A2145" s="2" t="s">
        <v>253</v>
      </c>
      <c r="B2145" s="31">
        <v>33532</v>
      </c>
      <c r="C2145" s="60"/>
      <c r="D2145" s="60"/>
      <c r="E2145" s="11"/>
      <c r="G2145">
        <v>406.66999999999996</v>
      </c>
      <c r="H2145">
        <v>0.1895</v>
      </c>
      <c r="I2145">
        <v>0.23769999999999999</v>
      </c>
      <c r="J2145">
        <v>0.23069999999999999</v>
      </c>
      <c r="K2145">
        <v>0.27495000000000003</v>
      </c>
      <c r="L2145">
        <v>0.27710000000000001</v>
      </c>
      <c r="M2145">
        <v>0.2364</v>
      </c>
      <c r="N2145">
        <v>0.30185000000000001</v>
      </c>
      <c r="O2145">
        <v>0.28515000000000001</v>
      </c>
      <c r="X2145"/>
      <c r="AM2145" s="28"/>
    </row>
    <row r="2146" spans="1:39" x14ac:dyDescent="0.35">
      <c r="A2146" s="2" t="s">
        <v>253</v>
      </c>
      <c r="B2146" s="31">
        <v>33540</v>
      </c>
      <c r="C2146" s="60"/>
      <c r="D2146" s="60"/>
      <c r="E2146" s="11"/>
      <c r="G2146">
        <v>397.2</v>
      </c>
      <c r="H2146">
        <v>0.16950000000000001</v>
      </c>
      <c r="I2146">
        <v>0.23685</v>
      </c>
      <c r="J2146">
        <v>0.21884999999999999</v>
      </c>
      <c r="K2146">
        <v>0.26445000000000002</v>
      </c>
      <c r="L2146">
        <v>0.27725</v>
      </c>
      <c r="M2146">
        <v>0.23135</v>
      </c>
      <c r="N2146">
        <v>0.30404999999999999</v>
      </c>
      <c r="O2146">
        <v>0.28370000000000001</v>
      </c>
      <c r="X2146"/>
      <c r="AM2146" s="28"/>
    </row>
    <row r="2147" spans="1:39" x14ac:dyDescent="0.35">
      <c r="A2147" s="2" t="s">
        <v>253</v>
      </c>
      <c r="B2147" s="31">
        <v>33546</v>
      </c>
      <c r="C2147" s="60"/>
      <c r="D2147" s="60"/>
      <c r="E2147" s="11"/>
      <c r="G2147">
        <v>432.21</v>
      </c>
      <c r="H2147">
        <v>0.308</v>
      </c>
      <c r="I2147">
        <v>0.26405000000000001</v>
      </c>
      <c r="J2147">
        <v>0.22425</v>
      </c>
      <c r="K2147">
        <v>0.26665</v>
      </c>
      <c r="L2147">
        <v>0.27994999999999998</v>
      </c>
      <c r="M2147">
        <v>0.2334</v>
      </c>
      <c r="N2147">
        <v>0.30309999999999998</v>
      </c>
      <c r="O2147">
        <v>0.28165000000000001</v>
      </c>
      <c r="X2147"/>
      <c r="AM2147" s="28"/>
    </row>
    <row r="2148" spans="1:39" x14ac:dyDescent="0.35">
      <c r="A2148" s="2" t="s">
        <v>253</v>
      </c>
      <c r="B2148" s="31">
        <v>33553</v>
      </c>
      <c r="C2148" s="60"/>
      <c r="D2148" s="60"/>
      <c r="E2148" s="11"/>
      <c r="G2148">
        <v>417.12</v>
      </c>
      <c r="H2148">
        <v>0.28000000000000003</v>
      </c>
      <c r="I2148">
        <v>0.25319999999999998</v>
      </c>
      <c r="J2148">
        <v>0.21879999999999999</v>
      </c>
      <c r="K2148">
        <v>0.2581</v>
      </c>
      <c r="L2148">
        <v>0.27160000000000001</v>
      </c>
      <c r="M2148">
        <v>0.22595000000000001</v>
      </c>
      <c r="N2148">
        <v>0.29875000000000002</v>
      </c>
      <c r="O2148">
        <v>0.2792</v>
      </c>
      <c r="X2148"/>
      <c r="AM2148" s="28"/>
    </row>
    <row r="2149" spans="1:39" x14ac:dyDescent="0.35">
      <c r="A2149" s="2" t="s">
        <v>253</v>
      </c>
      <c r="B2149" s="31">
        <v>33560</v>
      </c>
      <c r="C2149" s="60"/>
      <c r="D2149" s="60"/>
      <c r="E2149" s="11"/>
      <c r="G2149">
        <v>383.78000000000003</v>
      </c>
      <c r="H2149">
        <v>0.17899999999999999</v>
      </c>
      <c r="I2149">
        <v>0.22045000000000001</v>
      </c>
      <c r="J2149">
        <v>0.20455000000000001</v>
      </c>
      <c r="K2149">
        <v>0.24575</v>
      </c>
      <c r="L2149">
        <v>0.26319999999999999</v>
      </c>
      <c r="M2149">
        <v>0.22370000000000001</v>
      </c>
      <c r="N2149">
        <v>0.29885</v>
      </c>
      <c r="O2149">
        <v>0.28339999999999999</v>
      </c>
      <c r="X2149"/>
      <c r="AM2149" s="28"/>
    </row>
    <row r="2150" spans="1:39" x14ac:dyDescent="0.35">
      <c r="A2150" s="2" t="s">
        <v>253</v>
      </c>
      <c r="B2150" s="31">
        <v>33574</v>
      </c>
      <c r="C2150" s="60"/>
      <c r="D2150" s="60"/>
      <c r="E2150" s="11"/>
      <c r="G2150">
        <v>390.35</v>
      </c>
      <c r="H2150">
        <v>0.2535</v>
      </c>
      <c r="I2150">
        <v>0.24199999999999999</v>
      </c>
      <c r="J2150">
        <v>0.21129999999999999</v>
      </c>
      <c r="K2150">
        <v>0.23565</v>
      </c>
      <c r="L2150">
        <v>0.23880000000000001</v>
      </c>
      <c r="M2150">
        <v>0.21010000000000001</v>
      </c>
      <c r="N2150">
        <v>0.28670000000000001</v>
      </c>
      <c r="O2150">
        <v>0.2737</v>
      </c>
      <c r="X2150"/>
      <c r="AM2150" s="28"/>
    </row>
    <row r="2151" spans="1:39" x14ac:dyDescent="0.35">
      <c r="A2151" s="2" t="s">
        <v>253</v>
      </c>
      <c r="B2151" s="31">
        <v>33581</v>
      </c>
      <c r="C2151" s="60"/>
      <c r="D2151" s="60"/>
      <c r="E2151" s="11"/>
      <c r="G2151">
        <v>377.40999999999997</v>
      </c>
      <c r="H2151">
        <v>0.20899999999999999</v>
      </c>
      <c r="I2151">
        <v>0.23955000000000001</v>
      </c>
      <c r="J2151">
        <v>0.21304999999999999</v>
      </c>
      <c r="K2151">
        <v>0.23580000000000001</v>
      </c>
      <c r="L2151">
        <v>0.23305000000000001</v>
      </c>
      <c r="M2151">
        <v>0.2041</v>
      </c>
      <c r="N2151">
        <v>0.27950000000000003</v>
      </c>
      <c r="O2151">
        <v>0.27300000000000002</v>
      </c>
      <c r="X2151"/>
      <c r="AM2151" s="28"/>
    </row>
    <row r="2152" spans="1:39" x14ac:dyDescent="0.35">
      <c r="A2152" s="2" t="s">
        <v>253</v>
      </c>
      <c r="B2152" s="31">
        <v>33588</v>
      </c>
      <c r="C2152" s="60"/>
      <c r="D2152" s="60"/>
      <c r="E2152" s="11"/>
      <c r="G2152">
        <v>367.7</v>
      </c>
      <c r="H2152">
        <v>0.183</v>
      </c>
      <c r="I2152">
        <v>0.2341</v>
      </c>
      <c r="J2152">
        <v>0.20669999999999999</v>
      </c>
      <c r="K2152">
        <v>0.22925000000000001</v>
      </c>
      <c r="L2152">
        <v>0.2331</v>
      </c>
      <c r="M2152">
        <v>0.20444999999999999</v>
      </c>
      <c r="N2152">
        <v>0.2782</v>
      </c>
      <c r="O2152">
        <v>0.2697</v>
      </c>
      <c r="X2152"/>
      <c r="AM2152" s="28"/>
    </row>
    <row r="2153" spans="1:39" x14ac:dyDescent="0.35">
      <c r="A2153" s="2" t="s">
        <v>253</v>
      </c>
      <c r="B2153" s="31">
        <v>33595</v>
      </c>
      <c r="C2153" s="60"/>
      <c r="D2153" s="60"/>
      <c r="E2153" s="11"/>
      <c r="G2153">
        <v>354.52</v>
      </c>
      <c r="H2153">
        <v>0.16450000000000001</v>
      </c>
      <c r="I2153">
        <v>0.22459999999999999</v>
      </c>
      <c r="J2153">
        <v>0.20324999999999999</v>
      </c>
      <c r="K2153">
        <v>0.21704999999999999</v>
      </c>
      <c r="L2153">
        <v>0.22059999999999999</v>
      </c>
      <c r="M2153">
        <v>0.20150000000000001</v>
      </c>
      <c r="N2153">
        <v>0.27415</v>
      </c>
      <c r="O2153">
        <v>0.26695000000000002</v>
      </c>
      <c r="X2153"/>
      <c r="AM2153" s="28"/>
    </row>
    <row r="2154" spans="1:39" x14ac:dyDescent="0.35">
      <c r="A2154" s="2" t="s">
        <v>253</v>
      </c>
      <c r="B2154" s="31">
        <v>33602</v>
      </c>
      <c r="C2154" s="60"/>
      <c r="D2154" s="60"/>
      <c r="E2154" s="11"/>
      <c r="G2154">
        <v>392.63</v>
      </c>
      <c r="H2154">
        <v>0.33</v>
      </c>
      <c r="I2154">
        <v>0.24224999999999999</v>
      </c>
      <c r="J2154">
        <v>0.20745</v>
      </c>
      <c r="K2154">
        <v>0.2172</v>
      </c>
      <c r="L2154">
        <v>0.21790000000000001</v>
      </c>
      <c r="M2154">
        <v>0.20175000000000001</v>
      </c>
      <c r="N2154">
        <v>0.27250000000000002</v>
      </c>
      <c r="O2154">
        <v>0.27410000000000001</v>
      </c>
      <c r="X2154"/>
      <c r="AM2154" s="28"/>
    </row>
    <row r="2155" spans="1:39" x14ac:dyDescent="0.35">
      <c r="A2155" s="2" t="s">
        <v>253</v>
      </c>
      <c r="B2155" s="31">
        <v>33609</v>
      </c>
      <c r="C2155" s="60"/>
      <c r="D2155" s="60"/>
      <c r="E2155" s="11"/>
      <c r="G2155">
        <v>358.37</v>
      </c>
      <c r="H2155">
        <v>0.188</v>
      </c>
      <c r="I2155">
        <v>0.22925000000000001</v>
      </c>
      <c r="J2155">
        <v>0.20300000000000001</v>
      </c>
      <c r="K2155">
        <v>0.21440000000000001</v>
      </c>
      <c r="L2155">
        <v>0.21529999999999999</v>
      </c>
      <c r="M2155">
        <v>0.2031</v>
      </c>
      <c r="N2155">
        <v>0.27184999999999998</v>
      </c>
      <c r="O2155">
        <v>0.26695000000000002</v>
      </c>
      <c r="X2155"/>
      <c r="AM2155" s="28"/>
    </row>
    <row r="2156" spans="1:39" x14ac:dyDescent="0.35">
      <c r="A2156" s="2" t="s">
        <v>253</v>
      </c>
      <c r="B2156" s="31">
        <v>33616</v>
      </c>
      <c r="C2156" s="60"/>
      <c r="D2156" s="60"/>
      <c r="E2156" s="11"/>
      <c r="G2156">
        <v>347.24</v>
      </c>
      <c r="H2156">
        <v>0.156</v>
      </c>
      <c r="I2156">
        <v>0.23055</v>
      </c>
      <c r="J2156">
        <v>0.2024</v>
      </c>
      <c r="K2156">
        <v>0.21195</v>
      </c>
      <c r="L2156">
        <v>0.21104999999999999</v>
      </c>
      <c r="M2156">
        <v>0.19819999999999999</v>
      </c>
      <c r="N2156">
        <v>0.26669999999999999</v>
      </c>
      <c r="O2156">
        <v>0.25935000000000002</v>
      </c>
      <c r="X2156"/>
      <c r="AM2156" s="28"/>
    </row>
    <row r="2157" spans="1:39" x14ac:dyDescent="0.35">
      <c r="A2157" s="2" t="s">
        <v>253</v>
      </c>
      <c r="B2157" s="31">
        <v>33623</v>
      </c>
      <c r="C2157" s="60"/>
      <c r="D2157" s="60"/>
      <c r="E2157" s="11"/>
      <c r="G2157">
        <v>330.76</v>
      </c>
      <c r="H2157">
        <v>0.16200000000000001</v>
      </c>
      <c r="I2157">
        <v>0.1958</v>
      </c>
      <c r="J2157">
        <v>0.18675</v>
      </c>
      <c r="K2157">
        <v>0.20219999999999999</v>
      </c>
      <c r="L2157">
        <v>0.19894999999999999</v>
      </c>
      <c r="M2157">
        <v>0.19234999999999999</v>
      </c>
      <c r="N2157">
        <v>0.26064999999999999</v>
      </c>
      <c r="O2157">
        <v>0.25509999999999999</v>
      </c>
      <c r="X2157"/>
      <c r="AM2157" s="28"/>
    </row>
    <row r="2158" spans="1:39" x14ac:dyDescent="0.35">
      <c r="A2158" s="2" t="s">
        <v>254</v>
      </c>
      <c r="B2158" s="31">
        <v>33483</v>
      </c>
      <c r="C2158" s="60"/>
      <c r="D2158" s="60"/>
      <c r="E2158" s="11"/>
      <c r="G2158">
        <v>450.66999999999996</v>
      </c>
      <c r="H2158">
        <v>0.23050000000000001</v>
      </c>
      <c r="I2158">
        <v>0.30795</v>
      </c>
      <c r="J2158">
        <v>0.28620000000000001</v>
      </c>
      <c r="K2158">
        <v>0.30435000000000001</v>
      </c>
      <c r="L2158">
        <v>0.28420000000000001</v>
      </c>
      <c r="M2158">
        <v>0.31069999999999998</v>
      </c>
      <c r="N2158">
        <v>0.26879999999999998</v>
      </c>
      <c r="O2158">
        <v>0.26064999999999999</v>
      </c>
      <c r="X2158"/>
      <c r="AM2158" s="28"/>
    </row>
    <row r="2159" spans="1:39" x14ac:dyDescent="0.35">
      <c r="A2159" s="2" t="s">
        <v>254</v>
      </c>
      <c r="B2159" s="31">
        <v>33491</v>
      </c>
      <c r="C2159" s="60"/>
      <c r="D2159" s="60"/>
      <c r="E2159" s="11"/>
      <c r="G2159">
        <v>449.08000000000004</v>
      </c>
      <c r="H2159">
        <v>0.24</v>
      </c>
      <c r="I2159">
        <v>0.3049</v>
      </c>
      <c r="J2159">
        <v>0.27925</v>
      </c>
      <c r="K2159">
        <v>0.30375000000000002</v>
      </c>
      <c r="L2159">
        <v>0.28284999999999999</v>
      </c>
      <c r="M2159">
        <v>0.31069999999999998</v>
      </c>
      <c r="N2159">
        <v>0.26505000000000001</v>
      </c>
      <c r="O2159">
        <v>0.25890000000000002</v>
      </c>
      <c r="X2159"/>
      <c r="AM2159" s="28"/>
    </row>
    <row r="2160" spans="1:39" x14ac:dyDescent="0.35">
      <c r="A2160" s="2" t="s">
        <v>254</v>
      </c>
      <c r="B2160" s="31">
        <v>33497</v>
      </c>
      <c r="C2160" s="60"/>
      <c r="D2160" s="60"/>
      <c r="E2160" s="11"/>
      <c r="G2160">
        <v>448.53000000000003</v>
      </c>
      <c r="H2160">
        <v>0.2505</v>
      </c>
      <c r="I2160">
        <v>0.30325000000000002</v>
      </c>
      <c r="J2160">
        <v>0.28220000000000001</v>
      </c>
      <c r="K2160">
        <v>0.30359999999999998</v>
      </c>
      <c r="L2160">
        <v>0.27905000000000002</v>
      </c>
      <c r="M2160">
        <v>0.30559999999999998</v>
      </c>
      <c r="N2160">
        <v>0.2616</v>
      </c>
      <c r="O2160">
        <v>0.25685000000000002</v>
      </c>
      <c r="X2160"/>
      <c r="AM2160" s="28"/>
    </row>
    <row r="2161" spans="1:39" x14ac:dyDescent="0.35">
      <c r="A2161" s="2" t="s">
        <v>254</v>
      </c>
      <c r="B2161" s="31">
        <v>33504</v>
      </c>
      <c r="C2161" s="60"/>
      <c r="D2161" s="60"/>
      <c r="E2161" s="11"/>
      <c r="G2161">
        <v>447.92999999999995</v>
      </c>
      <c r="H2161">
        <v>0.2515</v>
      </c>
      <c r="I2161">
        <v>0.30264999999999997</v>
      </c>
      <c r="J2161">
        <v>0.28165000000000001</v>
      </c>
      <c r="K2161">
        <v>0.30299999999999999</v>
      </c>
      <c r="L2161">
        <v>0.27844999999999998</v>
      </c>
      <c r="M2161">
        <v>0.30495</v>
      </c>
      <c r="N2161">
        <v>0.2611</v>
      </c>
      <c r="O2161">
        <v>0.25635000000000002</v>
      </c>
      <c r="X2161"/>
      <c r="AM2161" s="28"/>
    </row>
    <row r="2162" spans="1:39" x14ac:dyDescent="0.35">
      <c r="A2162" s="2" t="s">
        <v>254</v>
      </c>
      <c r="B2162" s="31">
        <v>33512</v>
      </c>
      <c r="C2162" s="60"/>
      <c r="D2162" s="60"/>
      <c r="E2162" s="11"/>
      <c r="G2162">
        <v>428.25</v>
      </c>
      <c r="H2162">
        <v>0.20799999999999999</v>
      </c>
      <c r="I2162">
        <v>0.28594999999999998</v>
      </c>
      <c r="J2162">
        <v>0.27705000000000002</v>
      </c>
      <c r="K2162">
        <v>0.29504999999999998</v>
      </c>
      <c r="L2162">
        <v>0.26989999999999997</v>
      </c>
      <c r="M2162">
        <v>0.30014999999999997</v>
      </c>
      <c r="N2162">
        <v>0.24934999999999999</v>
      </c>
      <c r="O2162">
        <v>0.25580000000000003</v>
      </c>
      <c r="X2162"/>
      <c r="AM2162" s="28"/>
    </row>
    <row r="2163" spans="1:39" x14ac:dyDescent="0.35">
      <c r="A2163" s="2" t="s">
        <v>254</v>
      </c>
      <c r="B2163" s="31">
        <v>33519</v>
      </c>
      <c r="C2163" s="60"/>
      <c r="D2163" s="60"/>
      <c r="E2163" s="11"/>
      <c r="G2163">
        <v>421.65</v>
      </c>
      <c r="H2163">
        <v>0.20499999999999999</v>
      </c>
      <c r="I2163">
        <v>0.27905000000000002</v>
      </c>
      <c r="J2163">
        <v>0.2707</v>
      </c>
      <c r="K2163">
        <v>0.29944999999999999</v>
      </c>
      <c r="L2163">
        <v>0.26369999999999999</v>
      </c>
      <c r="M2163">
        <v>0.29449999999999998</v>
      </c>
      <c r="N2163">
        <v>0.24299999999999999</v>
      </c>
      <c r="O2163">
        <v>0.25285000000000002</v>
      </c>
      <c r="X2163"/>
      <c r="AM2163" s="28"/>
    </row>
    <row r="2164" spans="1:39" x14ac:dyDescent="0.35">
      <c r="A2164" s="2" t="s">
        <v>254</v>
      </c>
      <c r="B2164" s="31">
        <v>33525</v>
      </c>
      <c r="C2164" s="60"/>
      <c r="D2164" s="60"/>
      <c r="E2164" s="11"/>
      <c r="G2164">
        <v>409.63999999999993</v>
      </c>
      <c r="H2164">
        <v>0.17899999999999999</v>
      </c>
      <c r="I2164">
        <v>0.25874999999999998</v>
      </c>
      <c r="J2164">
        <v>0.26745000000000002</v>
      </c>
      <c r="K2164">
        <v>0.29315000000000002</v>
      </c>
      <c r="L2164">
        <v>0.26090000000000002</v>
      </c>
      <c r="M2164">
        <v>0.29525000000000001</v>
      </c>
      <c r="N2164">
        <v>0.2392</v>
      </c>
      <c r="O2164">
        <v>0.2545</v>
      </c>
      <c r="X2164"/>
      <c r="AM2164" s="28"/>
    </row>
    <row r="2165" spans="1:39" x14ac:dyDescent="0.35">
      <c r="A2165" s="2" t="s">
        <v>254</v>
      </c>
      <c r="B2165" s="31">
        <v>33532</v>
      </c>
      <c r="C2165" s="60"/>
      <c r="D2165" s="60"/>
      <c r="E2165" s="11"/>
      <c r="G2165">
        <v>391.06</v>
      </c>
      <c r="H2165">
        <v>0.14949999999999999</v>
      </c>
      <c r="I2165">
        <v>0.23280000000000001</v>
      </c>
      <c r="J2165">
        <v>0.25369999999999998</v>
      </c>
      <c r="K2165">
        <v>0.28820000000000001</v>
      </c>
      <c r="L2165">
        <v>0.25840000000000002</v>
      </c>
      <c r="M2165">
        <v>0.28970000000000001</v>
      </c>
      <c r="N2165">
        <v>0.23325000000000001</v>
      </c>
      <c r="O2165">
        <v>0.24975</v>
      </c>
      <c r="X2165"/>
      <c r="AM2165" s="28"/>
    </row>
    <row r="2166" spans="1:39" x14ac:dyDescent="0.35">
      <c r="A2166" s="2" t="s">
        <v>254</v>
      </c>
      <c r="B2166" s="31">
        <v>33540</v>
      </c>
      <c r="C2166" s="60"/>
      <c r="D2166" s="60"/>
      <c r="E2166" s="11"/>
      <c r="G2166">
        <v>383.73</v>
      </c>
      <c r="H2166">
        <v>0.155</v>
      </c>
      <c r="I2166">
        <v>0.2303</v>
      </c>
      <c r="J2166">
        <v>0.24825</v>
      </c>
      <c r="K2166">
        <v>0.28499999999999998</v>
      </c>
      <c r="L2166">
        <v>0.24784999999999999</v>
      </c>
      <c r="M2166">
        <v>0.28510000000000002</v>
      </c>
      <c r="N2166">
        <v>0.22314999999999999</v>
      </c>
      <c r="O2166">
        <v>0.24399999999999999</v>
      </c>
      <c r="X2166"/>
      <c r="AM2166" s="28"/>
    </row>
    <row r="2167" spans="1:39" x14ac:dyDescent="0.35">
      <c r="A2167" s="2" t="s">
        <v>254</v>
      </c>
      <c r="B2167" s="31">
        <v>33546</v>
      </c>
      <c r="C2167" s="60"/>
      <c r="D2167" s="60"/>
      <c r="E2167" s="11"/>
      <c r="G2167">
        <v>418.62000000000006</v>
      </c>
      <c r="H2167">
        <v>0.29699999999999999</v>
      </c>
      <c r="I2167">
        <v>0.26079999999999998</v>
      </c>
      <c r="J2167">
        <v>0.249</v>
      </c>
      <c r="K2167">
        <v>0.28410000000000002</v>
      </c>
      <c r="L2167">
        <v>0.25395000000000001</v>
      </c>
      <c r="M2167">
        <v>0.28770000000000001</v>
      </c>
      <c r="N2167">
        <v>0.21640000000000001</v>
      </c>
      <c r="O2167">
        <v>0.24415000000000001</v>
      </c>
      <c r="X2167"/>
      <c r="AM2167" s="28"/>
    </row>
    <row r="2168" spans="1:39" x14ac:dyDescent="0.35">
      <c r="A2168" s="2" t="s">
        <v>254</v>
      </c>
      <c r="B2168" s="31">
        <v>33553</v>
      </c>
      <c r="C2168" s="60"/>
      <c r="D2168" s="60"/>
      <c r="E2168" s="11"/>
      <c r="G2168">
        <v>401.54999999999995</v>
      </c>
      <c r="H2168">
        <v>0.25950000000000001</v>
      </c>
      <c r="I2168">
        <v>0.25214999999999999</v>
      </c>
      <c r="J2168">
        <v>0.24790000000000001</v>
      </c>
      <c r="K2168">
        <v>0.27839999999999998</v>
      </c>
      <c r="L2168">
        <v>0.23924999999999999</v>
      </c>
      <c r="M2168">
        <v>0.28025</v>
      </c>
      <c r="N2168">
        <v>0.21115</v>
      </c>
      <c r="O2168">
        <v>0.23915</v>
      </c>
      <c r="X2168"/>
      <c r="AM2168" s="28"/>
    </row>
    <row r="2169" spans="1:39" x14ac:dyDescent="0.35">
      <c r="A2169" s="2" t="s">
        <v>254</v>
      </c>
      <c r="B2169" s="31">
        <v>33560</v>
      </c>
      <c r="C2169" s="60"/>
      <c r="D2169" s="60"/>
      <c r="E2169" s="11"/>
      <c r="G2169">
        <v>368.96999999999997</v>
      </c>
      <c r="H2169">
        <v>0.14699999999999999</v>
      </c>
      <c r="I2169">
        <v>0.22894999999999999</v>
      </c>
      <c r="J2169">
        <v>0.2397</v>
      </c>
      <c r="K2169">
        <v>0.27150000000000002</v>
      </c>
      <c r="L2169">
        <v>0.23955000000000001</v>
      </c>
      <c r="M2169">
        <v>0.2722</v>
      </c>
      <c r="N2169">
        <v>0.20710000000000001</v>
      </c>
      <c r="O2169">
        <v>0.23885000000000001</v>
      </c>
      <c r="X2169"/>
      <c r="AM2169" s="28"/>
    </row>
    <row r="2170" spans="1:39" x14ac:dyDescent="0.35">
      <c r="A2170" s="2" t="s">
        <v>254</v>
      </c>
      <c r="B2170" s="31">
        <v>33574</v>
      </c>
      <c r="C2170" s="60"/>
      <c r="D2170" s="60"/>
      <c r="E2170" s="11"/>
      <c r="G2170">
        <v>367.91999999999996</v>
      </c>
      <c r="H2170">
        <v>0.21199999999999999</v>
      </c>
      <c r="I2170">
        <v>0.23530000000000001</v>
      </c>
      <c r="J2170">
        <v>0.23769999999999999</v>
      </c>
      <c r="K2170">
        <v>0.25829999999999997</v>
      </c>
      <c r="L2170">
        <v>0.22105</v>
      </c>
      <c r="M2170">
        <v>0.25290000000000001</v>
      </c>
      <c r="N2170">
        <v>0.18920000000000001</v>
      </c>
      <c r="O2170">
        <v>0.23315</v>
      </c>
      <c r="X2170"/>
      <c r="AM2170" s="28"/>
    </row>
    <row r="2171" spans="1:39" x14ac:dyDescent="0.35">
      <c r="A2171" s="2" t="s">
        <v>254</v>
      </c>
      <c r="B2171" s="31">
        <v>33581</v>
      </c>
      <c r="C2171" s="60"/>
      <c r="D2171" s="60"/>
      <c r="E2171" s="11"/>
      <c r="G2171">
        <v>356.60999999999996</v>
      </c>
      <c r="H2171">
        <v>0.18</v>
      </c>
      <c r="I2171">
        <v>0.23805000000000001</v>
      </c>
      <c r="J2171">
        <v>0.23899999999999999</v>
      </c>
      <c r="K2171">
        <v>0.25330000000000003</v>
      </c>
      <c r="L2171">
        <v>0.21535000000000001</v>
      </c>
      <c r="M2171">
        <v>0.24595</v>
      </c>
      <c r="N2171">
        <v>0.18415000000000001</v>
      </c>
      <c r="O2171">
        <v>0.22725000000000001</v>
      </c>
      <c r="X2171"/>
      <c r="AM2171" s="28"/>
    </row>
    <row r="2172" spans="1:39" x14ac:dyDescent="0.35">
      <c r="A2172" s="2" t="s">
        <v>254</v>
      </c>
      <c r="B2172" s="31">
        <v>33588</v>
      </c>
      <c r="C2172" s="60"/>
      <c r="D2172" s="60"/>
      <c r="E2172" s="11"/>
      <c r="G2172">
        <v>355.56</v>
      </c>
      <c r="H2172">
        <v>0.18</v>
      </c>
      <c r="I2172">
        <v>0.23774999999999999</v>
      </c>
      <c r="J2172">
        <v>0.24060000000000001</v>
      </c>
      <c r="K2172">
        <v>0.25814999999999999</v>
      </c>
      <c r="L2172">
        <v>0.21579999999999999</v>
      </c>
      <c r="M2172">
        <v>0.24015</v>
      </c>
      <c r="N2172">
        <v>0.18135000000000001</v>
      </c>
      <c r="O2172">
        <v>0.224</v>
      </c>
      <c r="X2172"/>
      <c r="AM2172" s="28"/>
    </row>
    <row r="2173" spans="1:39" x14ac:dyDescent="0.35">
      <c r="A2173" s="2" t="s">
        <v>254</v>
      </c>
      <c r="B2173" s="31">
        <v>33595</v>
      </c>
      <c r="C2173" s="60"/>
      <c r="D2173" s="60"/>
      <c r="E2173" s="11"/>
      <c r="G2173">
        <v>342.12</v>
      </c>
      <c r="H2173">
        <v>0.16200000000000001</v>
      </c>
      <c r="I2173">
        <v>0.22239999999999999</v>
      </c>
      <c r="J2173">
        <v>0.23044999999999999</v>
      </c>
      <c r="K2173">
        <v>0.24975</v>
      </c>
      <c r="L2173">
        <v>0.21035000000000001</v>
      </c>
      <c r="M2173">
        <v>0.23930000000000001</v>
      </c>
      <c r="N2173">
        <v>0.17385</v>
      </c>
      <c r="O2173">
        <v>0.2225</v>
      </c>
      <c r="X2173"/>
      <c r="AM2173" s="28"/>
    </row>
    <row r="2174" spans="1:39" x14ac:dyDescent="0.35">
      <c r="A2174" s="2" t="s">
        <v>254</v>
      </c>
      <c r="B2174" s="31">
        <v>33602</v>
      </c>
      <c r="C2174" s="60"/>
      <c r="D2174" s="60"/>
      <c r="E2174" s="11"/>
      <c r="G2174">
        <v>375.40999999999997</v>
      </c>
      <c r="H2174">
        <v>0.317</v>
      </c>
      <c r="I2174">
        <v>0.24415000000000001</v>
      </c>
      <c r="J2174">
        <v>0.2356</v>
      </c>
      <c r="K2174">
        <v>0.25185000000000002</v>
      </c>
      <c r="L2174">
        <v>0.20455000000000001</v>
      </c>
      <c r="M2174">
        <v>0.22900000000000001</v>
      </c>
      <c r="N2174">
        <v>0.17480000000000001</v>
      </c>
      <c r="O2174">
        <v>0.22009999999999999</v>
      </c>
      <c r="X2174"/>
      <c r="AM2174" s="28"/>
    </row>
    <row r="2175" spans="1:39" x14ac:dyDescent="0.35">
      <c r="A2175" s="2" t="s">
        <v>254</v>
      </c>
      <c r="B2175" s="31">
        <v>33609</v>
      </c>
      <c r="C2175" s="60"/>
      <c r="D2175" s="60"/>
      <c r="E2175" s="11"/>
      <c r="G2175">
        <v>354.21000000000004</v>
      </c>
      <c r="H2175">
        <v>0.217</v>
      </c>
      <c r="I2175">
        <v>0.2455</v>
      </c>
      <c r="J2175">
        <v>0.23555000000000001</v>
      </c>
      <c r="K2175">
        <v>0.24615000000000001</v>
      </c>
      <c r="L2175">
        <v>0.2087</v>
      </c>
      <c r="M2175">
        <v>0.2276</v>
      </c>
      <c r="N2175">
        <v>0.17215</v>
      </c>
      <c r="O2175">
        <v>0.21840000000000001</v>
      </c>
      <c r="X2175"/>
      <c r="AM2175" s="28"/>
    </row>
    <row r="2176" spans="1:39" x14ac:dyDescent="0.35">
      <c r="A2176" s="2" t="s">
        <v>254</v>
      </c>
      <c r="B2176" s="31">
        <v>33616</v>
      </c>
      <c r="C2176" s="60"/>
      <c r="D2176" s="60"/>
      <c r="E2176" s="11"/>
      <c r="G2176">
        <v>342.89</v>
      </c>
      <c r="H2176">
        <v>0.185</v>
      </c>
      <c r="I2176">
        <v>0.24525</v>
      </c>
      <c r="J2176">
        <v>0.23549999999999999</v>
      </c>
      <c r="K2176">
        <v>0.24274999999999999</v>
      </c>
      <c r="L2176">
        <v>0.2</v>
      </c>
      <c r="M2176">
        <v>0.222</v>
      </c>
      <c r="N2176">
        <v>0.16830000000000001</v>
      </c>
      <c r="O2176">
        <v>0.21565000000000001</v>
      </c>
      <c r="X2176"/>
      <c r="AM2176" s="28"/>
    </row>
    <row r="2177" spans="1:61" x14ac:dyDescent="0.35">
      <c r="A2177" s="2" t="s">
        <v>254</v>
      </c>
      <c r="B2177" s="31">
        <v>33623</v>
      </c>
      <c r="C2177" s="60"/>
      <c r="D2177" s="60"/>
      <c r="E2177" s="11"/>
      <c r="G2177">
        <v>323.10000000000002</v>
      </c>
      <c r="H2177">
        <v>0.17349999999999999</v>
      </c>
      <c r="I2177">
        <v>0.2157</v>
      </c>
      <c r="J2177">
        <v>0.22545000000000001</v>
      </c>
      <c r="K2177">
        <v>0.22305</v>
      </c>
      <c r="L2177">
        <v>0.19284999999999999</v>
      </c>
      <c r="M2177">
        <v>0.20860000000000001</v>
      </c>
      <c r="N2177">
        <v>0.16495000000000001</v>
      </c>
      <c r="O2177">
        <v>0.2114</v>
      </c>
      <c r="X2177"/>
      <c r="AM2177" s="28"/>
    </row>
    <row r="2178" spans="1:61" x14ac:dyDescent="0.35">
      <c r="A2178" s="2" t="s">
        <v>283</v>
      </c>
      <c r="B2178" s="31">
        <v>38274</v>
      </c>
      <c r="C2178" s="60"/>
      <c r="D2178" s="60"/>
      <c r="E2178" s="11"/>
      <c r="X2178"/>
      <c r="AZ2178">
        <v>0</v>
      </c>
    </row>
    <row r="2179" spans="1:61" x14ac:dyDescent="0.35">
      <c r="A2179" s="2" t="s">
        <v>283</v>
      </c>
      <c r="B2179" s="31">
        <v>38418</v>
      </c>
      <c r="C2179" s="60"/>
      <c r="D2179" s="60"/>
      <c r="E2179" s="11"/>
      <c r="X2179"/>
      <c r="AZ2179">
        <v>20</v>
      </c>
    </row>
    <row r="2180" spans="1:61" x14ac:dyDescent="0.35">
      <c r="A2180" s="2" t="s">
        <v>283</v>
      </c>
      <c r="B2180" s="31">
        <v>38425</v>
      </c>
      <c r="C2180" s="60"/>
      <c r="D2180" s="60"/>
      <c r="E2180" s="11"/>
      <c r="T2180">
        <v>41.257399999999997</v>
      </c>
      <c r="X2180"/>
    </row>
    <row r="2181" spans="1:61" x14ac:dyDescent="0.35">
      <c r="A2181" s="2" t="s">
        <v>283</v>
      </c>
      <c r="B2181" s="31">
        <v>38438</v>
      </c>
      <c r="C2181" s="60"/>
      <c r="D2181" s="60"/>
      <c r="E2181" s="11"/>
      <c r="T2181">
        <v>100.196</v>
      </c>
      <c r="X2181"/>
    </row>
    <row r="2182" spans="1:61" x14ac:dyDescent="0.35">
      <c r="A2182" s="2" t="s">
        <v>283</v>
      </c>
      <c r="B2182" s="31">
        <v>38452</v>
      </c>
      <c r="C2182" s="60"/>
      <c r="D2182" s="60"/>
      <c r="E2182" s="11"/>
      <c r="T2182">
        <v>235.756</v>
      </c>
      <c r="X2182"/>
      <c r="AI2182">
        <v>17.681699999999999</v>
      </c>
      <c r="AO2182">
        <v>70.726900000000001</v>
      </c>
      <c r="BI2182">
        <v>76.620800000000003</v>
      </c>
    </row>
    <row r="2183" spans="1:61" x14ac:dyDescent="0.35">
      <c r="A2183" s="2" t="s">
        <v>283</v>
      </c>
      <c r="B2183" s="31">
        <v>38454</v>
      </c>
      <c r="C2183" s="60"/>
      <c r="D2183" s="60"/>
      <c r="E2183" s="11"/>
      <c r="X2183"/>
      <c r="AZ2183">
        <v>24</v>
      </c>
    </row>
    <row r="2184" spans="1:61" x14ac:dyDescent="0.35">
      <c r="A2184" s="2" t="s">
        <v>283</v>
      </c>
      <c r="B2184" s="31">
        <v>38457</v>
      </c>
      <c r="C2184" s="60"/>
      <c r="D2184" s="60"/>
      <c r="E2184" s="11"/>
      <c r="X2184"/>
      <c r="AZ2184">
        <v>30</v>
      </c>
    </row>
    <row r="2185" spans="1:61" x14ac:dyDescent="0.35">
      <c r="A2185" s="2" t="s">
        <v>283</v>
      </c>
      <c r="B2185" s="31">
        <v>38459</v>
      </c>
      <c r="C2185" s="60"/>
      <c r="D2185" s="60"/>
      <c r="E2185" s="11"/>
      <c r="T2185">
        <v>259.33199999999999</v>
      </c>
      <c r="X2185"/>
      <c r="AI2185">
        <v>11.787800000000001</v>
      </c>
      <c r="AO2185">
        <v>123.77200000000001</v>
      </c>
      <c r="BI2185">
        <v>141.45400000000001</v>
      </c>
    </row>
    <row r="2186" spans="1:61" x14ac:dyDescent="0.35">
      <c r="A2186" s="2" t="s">
        <v>283</v>
      </c>
      <c r="B2186" s="31">
        <v>38465</v>
      </c>
      <c r="C2186" s="60"/>
      <c r="D2186" s="60"/>
      <c r="E2186" s="11"/>
      <c r="T2186">
        <v>394.892</v>
      </c>
      <c r="X2186"/>
      <c r="AI2186">
        <v>17.681699999999999</v>
      </c>
      <c r="AO2186">
        <v>159.136</v>
      </c>
      <c r="BI2186">
        <v>200.393</v>
      </c>
    </row>
    <row r="2187" spans="1:61" x14ac:dyDescent="0.35">
      <c r="A2187" s="2" t="s">
        <v>283</v>
      </c>
      <c r="B2187" s="31">
        <v>38472</v>
      </c>
      <c r="C2187" s="60"/>
      <c r="D2187" s="60"/>
      <c r="E2187" s="11"/>
      <c r="T2187">
        <v>506.87599999999998</v>
      </c>
      <c r="X2187"/>
      <c r="AI2187">
        <v>11.787800000000001</v>
      </c>
      <c r="AO2187">
        <v>153.24199999999999</v>
      </c>
      <c r="BI2187">
        <v>300.589</v>
      </c>
    </row>
    <row r="2188" spans="1:61" x14ac:dyDescent="0.35">
      <c r="A2188" s="2" t="s">
        <v>283</v>
      </c>
      <c r="B2188" s="31">
        <v>38480</v>
      </c>
      <c r="C2188" s="60"/>
      <c r="D2188" s="60"/>
      <c r="E2188" s="11"/>
      <c r="T2188">
        <v>666.01199999999994</v>
      </c>
      <c r="X2188"/>
      <c r="AI2188">
        <v>41.257399999999997</v>
      </c>
      <c r="AO2188">
        <v>218.07499999999999</v>
      </c>
      <c r="BI2188">
        <v>412.57400000000001</v>
      </c>
    </row>
    <row r="2189" spans="1:61" x14ac:dyDescent="0.35">
      <c r="A2189" s="2" t="s">
        <v>283</v>
      </c>
      <c r="B2189" s="31">
        <v>38486</v>
      </c>
      <c r="C2189" s="60"/>
      <c r="D2189" s="60"/>
      <c r="E2189" s="11"/>
      <c r="T2189">
        <v>854.61699999999996</v>
      </c>
      <c r="X2189"/>
      <c r="AI2189">
        <v>47.151299999999999</v>
      </c>
      <c r="AO2189">
        <v>194.499</v>
      </c>
      <c r="BI2189">
        <v>618.86099999999999</v>
      </c>
    </row>
    <row r="2190" spans="1:61" x14ac:dyDescent="0.35">
      <c r="A2190" s="2" t="s">
        <v>283</v>
      </c>
      <c r="B2190" s="31">
        <v>38492</v>
      </c>
      <c r="C2190" s="60"/>
      <c r="D2190" s="60"/>
      <c r="E2190" s="11"/>
      <c r="T2190">
        <v>1113.95</v>
      </c>
      <c r="X2190"/>
      <c r="AI2190">
        <v>53.045200000000001</v>
      </c>
      <c r="AO2190">
        <v>153.24199999999999</v>
      </c>
      <c r="AZ2190">
        <v>39</v>
      </c>
      <c r="BI2190">
        <v>548.13400000000001</v>
      </c>
    </row>
    <row r="2191" spans="1:61" x14ac:dyDescent="0.35">
      <c r="A2191" s="2" t="s">
        <v>283</v>
      </c>
      <c r="B2191" s="31">
        <v>38500</v>
      </c>
      <c r="C2191" s="60"/>
      <c r="D2191" s="60"/>
      <c r="E2191" s="11"/>
      <c r="T2191">
        <v>1119.8399999999999</v>
      </c>
      <c r="U2191">
        <v>91.690700000000007</v>
      </c>
      <c r="X2191"/>
      <c r="AI2191">
        <v>82.514700000000005</v>
      </c>
      <c r="AO2191">
        <v>159.136</v>
      </c>
      <c r="BI2191">
        <v>719.05700000000002</v>
      </c>
    </row>
    <row r="2192" spans="1:61" x14ac:dyDescent="0.35">
      <c r="A2192" s="2" t="s">
        <v>283</v>
      </c>
      <c r="B2192" s="31">
        <v>38504</v>
      </c>
      <c r="C2192" s="60"/>
      <c r="D2192" s="60"/>
      <c r="E2192" s="11"/>
      <c r="X2192"/>
      <c r="AZ2192">
        <v>50</v>
      </c>
    </row>
    <row r="2193" spans="1:62" x14ac:dyDescent="0.35">
      <c r="A2193" s="2" t="s">
        <v>283</v>
      </c>
      <c r="B2193" s="31">
        <v>38506</v>
      </c>
      <c r="C2193" s="60"/>
      <c r="D2193" s="60"/>
      <c r="E2193" s="11"/>
      <c r="T2193">
        <v>1408.64</v>
      </c>
      <c r="U2193">
        <v>162.55500000000001</v>
      </c>
      <c r="X2193"/>
      <c r="AI2193">
        <v>100.196</v>
      </c>
      <c r="AO2193">
        <v>165.029</v>
      </c>
      <c r="BI2193">
        <v>795.678</v>
      </c>
    </row>
    <row r="2194" spans="1:62" x14ac:dyDescent="0.35">
      <c r="A2194" s="2" t="s">
        <v>283</v>
      </c>
      <c r="B2194" s="31">
        <v>38513</v>
      </c>
      <c r="C2194" s="60"/>
      <c r="D2194" s="60"/>
      <c r="E2194" s="11"/>
      <c r="T2194">
        <v>1532.42</v>
      </c>
      <c r="U2194">
        <v>215.74199999999999</v>
      </c>
      <c r="X2194"/>
      <c r="AI2194">
        <v>123.77200000000001</v>
      </c>
      <c r="AO2194">
        <v>135.56</v>
      </c>
      <c r="BI2194">
        <v>760.31399999999996</v>
      </c>
    </row>
    <row r="2195" spans="1:62" x14ac:dyDescent="0.35">
      <c r="A2195" s="2" t="s">
        <v>283</v>
      </c>
      <c r="B2195" s="31">
        <v>38517</v>
      </c>
      <c r="C2195" s="60"/>
      <c r="D2195" s="60"/>
      <c r="E2195" s="11"/>
      <c r="X2195"/>
      <c r="AZ2195">
        <v>69</v>
      </c>
    </row>
    <row r="2196" spans="1:62" x14ac:dyDescent="0.35">
      <c r="A2196" s="2" t="s">
        <v>283</v>
      </c>
      <c r="B2196" s="31">
        <v>38520</v>
      </c>
      <c r="C2196" s="60"/>
      <c r="D2196" s="60"/>
      <c r="E2196" s="11"/>
      <c r="T2196">
        <v>1732.81</v>
      </c>
      <c r="U2196">
        <v>380.73200000000003</v>
      </c>
      <c r="X2196"/>
      <c r="AI2196">
        <v>153.24199999999999</v>
      </c>
      <c r="AO2196">
        <v>88.408600000000007</v>
      </c>
      <c r="BI2196">
        <v>736.73900000000003</v>
      </c>
    </row>
    <row r="2197" spans="1:62" x14ac:dyDescent="0.35">
      <c r="A2197" s="2" t="s">
        <v>283</v>
      </c>
      <c r="B2197" s="31">
        <v>38526</v>
      </c>
      <c r="C2197" s="60"/>
      <c r="D2197" s="60"/>
      <c r="E2197" s="11"/>
      <c r="T2197">
        <v>2056.9699999999998</v>
      </c>
      <c r="U2197">
        <v>728.04300000000001</v>
      </c>
      <c r="X2197"/>
      <c r="AI2197">
        <v>153.24199999999999</v>
      </c>
      <c r="AO2197">
        <v>88.408600000000007</v>
      </c>
      <c r="BI2197">
        <v>583.49699999999996</v>
      </c>
    </row>
    <row r="2198" spans="1:62" x14ac:dyDescent="0.35">
      <c r="A2198" s="2" t="s">
        <v>283</v>
      </c>
      <c r="B2198" s="31">
        <v>38533</v>
      </c>
      <c r="C2198" s="60"/>
      <c r="D2198" s="60"/>
      <c r="E2198" s="11"/>
      <c r="T2198">
        <v>2068.7600000000002</v>
      </c>
      <c r="U2198">
        <v>940.07600000000002</v>
      </c>
      <c r="X2198"/>
      <c r="AI2198">
        <v>170.923</v>
      </c>
      <c r="AO2198">
        <v>41.257399999999997</v>
      </c>
      <c r="AZ2198">
        <v>70</v>
      </c>
      <c r="BI2198">
        <v>559.92100000000005</v>
      </c>
    </row>
    <row r="2199" spans="1:62" x14ac:dyDescent="0.35">
      <c r="A2199" s="2" t="s">
        <v>283</v>
      </c>
      <c r="B2199" s="31">
        <v>38540</v>
      </c>
      <c r="C2199" s="60"/>
      <c r="D2199" s="60"/>
      <c r="E2199" s="11"/>
      <c r="T2199">
        <v>2068.7600000000002</v>
      </c>
      <c r="U2199">
        <v>1052.0999999999999</v>
      </c>
      <c r="X2199"/>
      <c r="AI2199">
        <v>229.86199999999999</v>
      </c>
      <c r="AO2199">
        <v>0</v>
      </c>
      <c r="BI2199">
        <v>506.87599999999998</v>
      </c>
    </row>
    <row r="2200" spans="1:62" x14ac:dyDescent="0.35">
      <c r="A2200" s="2" t="s">
        <v>283</v>
      </c>
      <c r="B2200" s="31">
        <v>38547</v>
      </c>
      <c r="C2200" s="60"/>
      <c r="D2200" s="60"/>
      <c r="E2200" s="11"/>
      <c r="T2200">
        <v>2186.64</v>
      </c>
      <c r="U2200">
        <v>1152.3699999999999</v>
      </c>
      <c r="X2200"/>
    </row>
    <row r="2201" spans="1:62" x14ac:dyDescent="0.35">
      <c r="A2201" s="2" t="s">
        <v>283</v>
      </c>
      <c r="B2201" s="31">
        <v>38548</v>
      </c>
      <c r="C2201" s="60"/>
      <c r="D2201" s="60"/>
      <c r="E2201" s="11"/>
      <c r="X2201"/>
      <c r="AZ2201">
        <v>89</v>
      </c>
    </row>
    <row r="2202" spans="1:62" x14ac:dyDescent="0.35">
      <c r="A2202" s="2" t="s">
        <v>283</v>
      </c>
      <c r="B2202" s="31">
        <v>38553</v>
      </c>
      <c r="C2202" s="60"/>
      <c r="D2202" s="60"/>
      <c r="E2202" s="11"/>
      <c r="T2202">
        <v>1998.04</v>
      </c>
      <c r="U2202">
        <v>1082.04</v>
      </c>
      <c r="X2202"/>
    </row>
    <row r="2203" spans="1:62" x14ac:dyDescent="0.35">
      <c r="A2203" s="2" t="s">
        <v>283</v>
      </c>
      <c r="B2203" s="31">
        <v>38563</v>
      </c>
      <c r="C2203" s="60"/>
      <c r="D2203" s="60"/>
      <c r="E2203" s="11"/>
      <c r="X2203"/>
      <c r="AZ2203">
        <v>90</v>
      </c>
    </row>
    <row r="2204" spans="1:62" x14ac:dyDescent="0.35">
      <c r="A2204" s="2" t="s">
        <v>283</v>
      </c>
      <c r="B2204" s="31">
        <v>38567</v>
      </c>
      <c r="C2204" s="60"/>
      <c r="D2204" s="60"/>
      <c r="E2204" s="11"/>
      <c r="T2204">
        <v>1962.67</v>
      </c>
      <c r="U2204">
        <v>1064.6199999999999</v>
      </c>
      <c r="X2204"/>
      <c r="AC2204">
        <v>890</v>
      </c>
      <c r="AS2204" t="s">
        <v>831</v>
      </c>
      <c r="BJ2204">
        <v>464</v>
      </c>
    </row>
    <row r="2205" spans="1:62" x14ac:dyDescent="0.35">
      <c r="A2205" s="2" t="s">
        <v>284</v>
      </c>
      <c r="B2205" s="31">
        <v>39003</v>
      </c>
      <c r="C2205" s="60"/>
      <c r="D2205" s="60"/>
      <c r="E2205" s="11"/>
      <c r="X2205"/>
      <c r="AZ2205">
        <v>0</v>
      </c>
    </row>
    <row r="2206" spans="1:62" x14ac:dyDescent="0.35">
      <c r="A2206" s="2" t="s">
        <v>284</v>
      </c>
      <c r="B2206" s="31">
        <v>39089</v>
      </c>
      <c r="C2206" s="60"/>
      <c r="D2206" s="60"/>
      <c r="E2206" s="11"/>
      <c r="X2206"/>
      <c r="AZ2206">
        <v>20</v>
      </c>
    </row>
    <row r="2207" spans="1:62" x14ac:dyDescent="0.35">
      <c r="A2207" s="2" t="s">
        <v>284</v>
      </c>
      <c r="B2207" s="31">
        <v>39167</v>
      </c>
      <c r="C2207" s="60"/>
      <c r="D2207" s="60"/>
      <c r="E2207" s="11"/>
      <c r="X2207"/>
      <c r="AZ2207">
        <v>24</v>
      </c>
    </row>
    <row r="2208" spans="1:62" x14ac:dyDescent="0.35">
      <c r="A2208" s="2" t="s">
        <v>284</v>
      </c>
      <c r="B2208" s="31">
        <v>39179</v>
      </c>
      <c r="C2208" s="60"/>
      <c r="D2208" s="60"/>
      <c r="E2208" s="11"/>
      <c r="X2208"/>
      <c r="AZ2208">
        <v>30</v>
      </c>
    </row>
    <row r="2209" spans="1:62" x14ac:dyDescent="0.35">
      <c r="A2209" s="2" t="s">
        <v>284</v>
      </c>
      <c r="B2209" s="31">
        <v>39212</v>
      </c>
      <c r="C2209" s="60"/>
      <c r="D2209" s="60"/>
      <c r="E2209" s="11"/>
      <c r="X2209"/>
      <c r="AZ2209">
        <v>39</v>
      </c>
    </row>
    <row r="2210" spans="1:62" x14ac:dyDescent="0.35">
      <c r="A2210" s="2" t="s">
        <v>284</v>
      </c>
      <c r="B2210" s="31">
        <v>39224</v>
      </c>
      <c r="C2210" s="60"/>
      <c r="D2210" s="60"/>
      <c r="E2210" s="11"/>
      <c r="X2210"/>
      <c r="AZ2210">
        <v>50</v>
      </c>
    </row>
    <row r="2211" spans="1:62" x14ac:dyDescent="0.35">
      <c r="A2211" s="2" t="s">
        <v>284</v>
      </c>
      <c r="B2211" s="31">
        <v>39234</v>
      </c>
      <c r="C2211" s="60"/>
      <c r="D2211" s="60"/>
      <c r="E2211" s="11"/>
      <c r="X2211"/>
      <c r="AZ2211">
        <v>69</v>
      </c>
    </row>
    <row r="2212" spans="1:62" x14ac:dyDescent="0.35">
      <c r="A2212" s="2" t="s">
        <v>284</v>
      </c>
      <c r="B2212" s="31">
        <v>39252</v>
      </c>
      <c r="C2212" s="60"/>
      <c r="D2212" s="60"/>
      <c r="E2212" s="11"/>
      <c r="X2212"/>
      <c r="AZ2212">
        <v>70</v>
      </c>
    </row>
    <row r="2213" spans="1:62" x14ac:dyDescent="0.35">
      <c r="A2213" s="2" t="s">
        <v>284</v>
      </c>
      <c r="B2213" s="31">
        <v>39263</v>
      </c>
      <c r="C2213" s="60"/>
      <c r="D2213" s="60"/>
      <c r="E2213" s="11"/>
      <c r="X2213"/>
      <c r="AZ2213">
        <v>89</v>
      </c>
    </row>
    <row r="2214" spans="1:62" x14ac:dyDescent="0.35">
      <c r="A2214" s="2" t="s">
        <v>284</v>
      </c>
      <c r="B2214" s="31">
        <v>39299</v>
      </c>
      <c r="C2214" s="60"/>
      <c r="D2214" s="60"/>
      <c r="E2214" s="11"/>
      <c r="X2214"/>
      <c r="AC2214">
        <v>750</v>
      </c>
      <c r="AS2214" t="s">
        <v>831</v>
      </c>
      <c r="BJ2214">
        <v>464</v>
      </c>
    </row>
    <row r="2215" spans="1:62" x14ac:dyDescent="0.35">
      <c r="A2215" s="2" t="s">
        <v>285</v>
      </c>
      <c r="B2215" s="31">
        <v>39765</v>
      </c>
      <c r="C2215" s="60"/>
      <c r="D2215" s="60"/>
      <c r="E2215" s="11"/>
      <c r="X2215"/>
      <c r="AZ2215">
        <v>0</v>
      </c>
    </row>
    <row r="2216" spans="1:62" x14ac:dyDescent="0.35">
      <c r="A2216" s="2" t="s">
        <v>285</v>
      </c>
      <c r="B2216" s="31">
        <v>39798</v>
      </c>
      <c r="C2216" s="60"/>
      <c r="D2216" s="60"/>
      <c r="E2216" s="11"/>
      <c r="X2216"/>
      <c r="AZ2216">
        <v>10</v>
      </c>
    </row>
    <row r="2217" spans="1:62" x14ac:dyDescent="0.35">
      <c r="A2217" s="2" t="s">
        <v>285</v>
      </c>
      <c r="B2217" s="31">
        <v>39889</v>
      </c>
      <c r="C2217" s="60"/>
      <c r="D2217" s="60"/>
      <c r="E2217" s="11"/>
      <c r="X2217"/>
      <c r="AZ2217">
        <v>20</v>
      </c>
    </row>
    <row r="2218" spans="1:62" x14ac:dyDescent="0.35">
      <c r="A2218" s="2" t="s">
        <v>285</v>
      </c>
      <c r="B2218" s="31">
        <v>39927</v>
      </c>
      <c r="C2218" s="60"/>
      <c r="D2218" s="60"/>
      <c r="E2218" s="11"/>
      <c r="X2218"/>
      <c r="AZ2218">
        <v>30</v>
      </c>
    </row>
    <row r="2219" spans="1:62" x14ac:dyDescent="0.35">
      <c r="A2219" s="2" t="s">
        <v>285</v>
      </c>
      <c r="B2219" s="31">
        <v>39966</v>
      </c>
      <c r="C2219" s="60"/>
      <c r="D2219" s="60"/>
      <c r="E2219" s="11"/>
      <c r="X2219"/>
      <c r="AZ2219">
        <v>40</v>
      </c>
    </row>
    <row r="2220" spans="1:62" x14ac:dyDescent="0.35">
      <c r="A2220" s="2" t="s">
        <v>285</v>
      </c>
      <c r="B2220" s="31">
        <v>39975</v>
      </c>
      <c r="C2220" s="60"/>
      <c r="D2220" s="60"/>
      <c r="E2220" s="11"/>
      <c r="X2220"/>
      <c r="AZ2220">
        <v>50</v>
      </c>
    </row>
    <row r="2221" spans="1:62" x14ac:dyDescent="0.35">
      <c r="A2221" s="2" t="s">
        <v>285</v>
      </c>
      <c r="B2221" s="31">
        <v>39983</v>
      </c>
      <c r="C2221" s="60"/>
      <c r="D2221" s="60"/>
      <c r="E2221" s="11"/>
      <c r="X2221"/>
      <c r="AZ2221">
        <v>69</v>
      </c>
    </row>
    <row r="2222" spans="1:62" x14ac:dyDescent="0.35">
      <c r="A2222" s="2" t="s">
        <v>285</v>
      </c>
      <c r="B2222" s="31">
        <v>40001</v>
      </c>
      <c r="C2222" s="60"/>
      <c r="D2222" s="60"/>
      <c r="E2222" s="11"/>
      <c r="X2222"/>
      <c r="AZ2222">
        <v>70</v>
      </c>
    </row>
    <row r="2223" spans="1:62" x14ac:dyDescent="0.35">
      <c r="A2223" s="2" t="s">
        <v>285</v>
      </c>
      <c r="B2223" s="31">
        <v>40009</v>
      </c>
      <c r="C2223" s="60"/>
      <c r="D2223" s="60"/>
      <c r="E2223" s="11"/>
      <c r="X2223"/>
      <c r="AZ2223">
        <v>89</v>
      </c>
    </row>
    <row r="2224" spans="1:62" x14ac:dyDescent="0.35">
      <c r="A2224" s="2" t="s">
        <v>285</v>
      </c>
      <c r="B2224" s="31">
        <v>40032</v>
      </c>
      <c r="C2224" s="60"/>
      <c r="D2224" s="60"/>
      <c r="E2224" s="11"/>
      <c r="X2224"/>
      <c r="AC2224">
        <v>910</v>
      </c>
      <c r="AS2224" t="s">
        <v>831</v>
      </c>
      <c r="BJ2224">
        <v>426</v>
      </c>
    </row>
    <row r="2225" spans="1:62" x14ac:dyDescent="0.35">
      <c r="A2225" s="2" t="s">
        <v>68</v>
      </c>
      <c r="B2225" s="31"/>
      <c r="C2225" s="60"/>
      <c r="D2225" s="60"/>
      <c r="E2225" s="11"/>
      <c r="X2225"/>
      <c r="Y2225">
        <v>32.700000000000003</v>
      </c>
      <c r="AA2225">
        <v>6984</v>
      </c>
      <c r="AC2225">
        <v>246</v>
      </c>
      <c r="AS2225" t="s">
        <v>831</v>
      </c>
      <c r="AZ2225">
        <v>90</v>
      </c>
    </row>
    <row r="2226" spans="1:62" x14ac:dyDescent="0.35">
      <c r="A2226" s="2" t="s">
        <v>69</v>
      </c>
      <c r="B2226" s="31"/>
      <c r="C2226" s="60"/>
      <c r="D2226" s="60"/>
      <c r="E2226" s="11"/>
      <c r="X2226"/>
      <c r="Y2226">
        <v>37</v>
      </c>
      <c r="AA2226">
        <v>11360</v>
      </c>
      <c r="AC2226">
        <v>402</v>
      </c>
      <c r="AS2226" t="s">
        <v>831</v>
      </c>
      <c r="AZ2226">
        <v>90</v>
      </c>
    </row>
    <row r="2227" spans="1:62" x14ac:dyDescent="0.35">
      <c r="A2227" s="2" t="s">
        <v>70</v>
      </c>
      <c r="B2227" s="31"/>
      <c r="C2227" s="60"/>
      <c r="D2227" s="60"/>
      <c r="E2227" s="11"/>
      <c r="X2227"/>
      <c r="Y2227">
        <v>32</v>
      </c>
      <c r="AA2227">
        <v>10804</v>
      </c>
      <c r="AC2227">
        <v>318</v>
      </c>
      <c r="AS2227" t="s">
        <v>831</v>
      </c>
      <c r="AZ2227">
        <v>90</v>
      </c>
    </row>
    <row r="2228" spans="1:62" x14ac:dyDescent="0.35">
      <c r="A2228" s="2" t="s">
        <v>71</v>
      </c>
      <c r="B2228" s="31"/>
      <c r="C2228" s="60"/>
      <c r="D2228" s="60"/>
      <c r="E2228" s="11"/>
      <c r="T2228">
        <v>715</v>
      </c>
      <c r="X2228"/>
      <c r="Y2228">
        <v>34.5</v>
      </c>
      <c r="AA2228">
        <v>7980</v>
      </c>
      <c r="AC2228">
        <v>268</v>
      </c>
      <c r="AS2228" t="s">
        <v>831</v>
      </c>
      <c r="AZ2228">
        <v>90</v>
      </c>
    </row>
    <row r="2229" spans="1:62" x14ac:dyDescent="0.35">
      <c r="A2229" s="2" t="s">
        <v>64</v>
      </c>
      <c r="B2229" s="31"/>
      <c r="C2229" s="60"/>
      <c r="D2229" s="60"/>
      <c r="E2229" s="11"/>
      <c r="T2229">
        <v>482</v>
      </c>
      <c r="X2229"/>
      <c r="Y2229">
        <v>37.9</v>
      </c>
      <c r="AA2229">
        <v>5046</v>
      </c>
      <c r="AC2229">
        <v>193</v>
      </c>
      <c r="AS2229" t="s">
        <v>831</v>
      </c>
      <c r="AZ2229">
        <v>90</v>
      </c>
    </row>
    <row r="2230" spans="1:62" x14ac:dyDescent="0.35">
      <c r="A2230" s="2" t="s">
        <v>65</v>
      </c>
      <c r="B2230" s="31"/>
      <c r="C2230" s="60"/>
      <c r="D2230" s="60"/>
      <c r="E2230" s="11"/>
      <c r="T2230">
        <v>502</v>
      </c>
      <c r="X2230"/>
      <c r="Y2230">
        <v>41.4</v>
      </c>
      <c r="AA2230">
        <v>4615</v>
      </c>
      <c r="AC2230">
        <v>192</v>
      </c>
      <c r="AS2230" t="s">
        <v>831</v>
      </c>
      <c r="AZ2230">
        <v>90</v>
      </c>
    </row>
    <row r="2231" spans="1:62" x14ac:dyDescent="0.35">
      <c r="A2231" s="2" t="s">
        <v>66</v>
      </c>
      <c r="B2231" s="31"/>
      <c r="C2231" s="60"/>
      <c r="D2231" s="60"/>
      <c r="E2231" s="11"/>
      <c r="T2231">
        <v>593</v>
      </c>
      <c r="X2231"/>
      <c r="Y2231">
        <v>37.6</v>
      </c>
      <c r="AA2231">
        <v>5907</v>
      </c>
      <c r="AC2231">
        <v>230</v>
      </c>
      <c r="AS2231" t="s">
        <v>831</v>
      </c>
      <c r="AZ2231">
        <v>90</v>
      </c>
    </row>
    <row r="2232" spans="1:62" x14ac:dyDescent="0.35">
      <c r="A2232" s="2" t="s">
        <v>67</v>
      </c>
      <c r="B2232" s="31"/>
      <c r="C2232" s="60"/>
      <c r="D2232" s="60"/>
      <c r="E2232" s="11"/>
      <c r="T2232">
        <v>735</v>
      </c>
      <c r="X2232"/>
      <c r="Y2232">
        <v>41.6</v>
      </c>
      <c r="AA2232">
        <v>6303</v>
      </c>
      <c r="AC2232">
        <v>264</v>
      </c>
      <c r="AS2232" t="s">
        <v>831</v>
      </c>
      <c r="AZ2232">
        <v>90</v>
      </c>
    </row>
    <row r="2233" spans="1:62" x14ac:dyDescent="0.35">
      <c r="A2233" s="2" t="s">
        <v>262</v>
      </c>
      <c r="B2233" s="31"/>
      <c r="C2233" s="60"/>
      <c r="D2233" s="60"/>
      <c r="E2233" s="11"/>
      <c r="X2233"/>
      <c r="AC2233">
        <v>412.14</v>
      </c>
      <c r="AS2233" t="s">
        <v>831</v>
      </c>
      <c r="AZ2233">
        <v>90</v>
      </c>
    </row>
    <row r="2234" spans="1:62" x14ac:dyDescent="0.35">
      <c r="A2234" s="2" t="s">
        <v>262</v>
      </c>
      <c r="B2234" s="31">
        <v>37448</v>
      </c>
      <c r="C2234" s="60"/>
      <c r="D2234" s="60"/>
      <c r="E2234" s="11"/>
      <c r="X2234"/>
      <c r="AZ2234">
        <v>0</v>
      </c>
    </row>
    <row r="2235" spans="1:62" x14ac:dyDescent="0.35">
      <c r="A2235" s="2" t="s">
        <v>262</v>
      </c>
      <c r="B2235" s="31">
        <v>37504</v>
      </c>
      <c r="C2235" s="60"/>
      <c r="D2235" s="60"/>
      <c r="E2235" s="11"/>
      <c r="X2235"/>
      <c r="AZ2235">
        <v>10</v>
      </c>
    </row>
    <row r="2236" spans="1:62" x14ac:dyDescent="0.35">
      <c r="A2236" s="2" t="s">
        <v>262</v>
      </c>
      <c r="B2236" s="31">
        <v>37570</v>
      </c>
      <c r="C2236" s="60"/>
      <c r="D2236" s="60"/>
      <c r="E2236" s="11"/>
      <c r="X2236"/>
      <c r="BJ2236">
        <v>1164</v>
      </c>
    </row>
    <row r="2237" spans="1:62" x14ac:dyDescent="0.35">
      <c r="A2237" s="2" t="s">
        <v>262</v>
      </c>
      <c r="B2237" s="31">
        <v>37560</v>
      </c>
      <c r="C2237" s="60"/>
      <c r="D2237" s="60"/>
      <c r="E2237" s="11"/>
      <c r="X2237"/>
      <c r="AZ2237">
        <v>43</v>
      </c>
      <c r="BJ2237">
        <v>879</v>
      </c>
    </row>
    <row r="2238" spans="1:62" x14ac:dyDescent="0.35">
      <c r="A2238" s="2" t="s">
        <v>262</v>
      </c>
      <c r="B2238" s="31">
        <v>37568</v>
      </c>
      <c r="C2238" s="60"/>
      <c r="D2238" s="60"/>
      <c r="E2238" s="11"/>
      <c r="X2238"/>
      <c r="AZ2238">
        <v>65</v>
      </c>
    </row>
    <row r="2239" spans="1:62" x14ac:dyDescent="0.35">
      <c r="A2239" s="2" t="s">
        <v>262</v>
      </c>
      <c r="B2239" s="31">
        <v>37582</v>
      </c>
      <c r="C2239" s="60"/>
      <c r="D2239" s="60"/>
      <c r="E2239" s="11"/>
      <c r="X2239"/>
      <c r="AZ2239">
        <v>75</v>
      </c>
      <c r="BJ2239">
        <v>793</v>
      </c>
    </row>
    <row r="2240" spans="1:62" x14ac:dyDescent="0.35">
      <c r="A2240" s="2" t="s">
        <v>262</v>
      </c>
      <c r="B2240" s="31">
        <v>37617</v>
      </c>
      <c r="C2240" s="60"/>
      <c r="D2240" s="60"/>
      <c r="E2240" s="11"/>
      <c r="X2240"/>
      <c r="AZ2240">
        <v>86</v>
      </c>
    </row>
    <row r="2241" spans="1:52" x14ac:dyDescent="0.35">
      <c r="A2241" s="2" t="s">
        <v>263</v>
      </c>
      <c r="B2241" s="31"/>
      <c r="C2241" s="60"/>
      <c r="D2241" s="60"/>
      <c r="E2241" s="11"/>
      <c r="X2241"/>
      <c r="AC2241">
        <v>413.23</v>
      </c>
      <c r="AS2241" t="s">
        <v>831</v>
      </c>
      <c r="AZ2241">
        <v>90</v>
      </c>
    </row>
    <row r="2242" spans="1:52" x14ac:dyDescent="0.35">
      <c r="A2242" s="2" t="s">
        <v>271</v>
      </c>
      <c r="B2242" s="31"/>
      <c r="C2242" s="60"/>
      <c r="D2242" s="60"/>
      <c r="E2242" s="11"/>
      <c r="X2242"/>
      <c r="AC2242">
        <v>428.95</v>
      </c>
      <c r="AS2242" t="s">
        <v>831</v>
      </c>
      <c r="AZ2242">
        <v>90</v>
      </c>
    </row>
    <row r="2243" spans="1:52" x14ac:dyDescent="0.35">
      <c r="A2243" s="2" t="s">
        <v>258</v>
      </c>
      <c r="B2243" s="31"/>
      <c r="C2243" s="60"/>
      <c r="D2243" s="60"/>
      <c r="E2243" s="11"/>
      <c r="X2243"/>
      <c r="AC2243">
        <v>483.64</v>
      </c>
      <c r="AS2243" t="s">
        <v>831</v>
      </c>
      <c r="AZ2243">
        <v>90</v>
      </c>
    </row>
    <row r="2244" spans="1:52" x14ac:dyDescent="0.35">
      <c r="A2244" s="2" t="s">
        <v>267</v>
      </c>
      <c r="B2244" s="31"/>
      <c r="C2244" s="60"/>
      <c r="D2244" s="60"/>
      <c r="E2244" s="11"/>
      <c r="X2244"/>
      <c r="AC2244">
        <v>443.54</v>
      </c>
      <c r="AS2244" t="s">
        <v>831</v>
      </c>
      <c r="AZ2244">
        <v>90</v>
      </c>
    </row>
    <row r="2245" spans="1:52" x14ac:dyDescent="0.35">
      <c r="A2245" s="2" t="s">
        <v>264</v>
      </c>
      <c r="B2245" s="31"/>
      <c r="C2245" s="60"/>
      <c r="D2245" s="60"/>
      <c r="E2245" s="11"/>
      <c r="X2245"/>
      <c r="AC2245">
        <v>394.4</v>
      </c>
      <c r="AS2245" t="s">
        <v>831</v>
      </c>
      <c r="AZ2245">
        <v>90</v>
      </c>
    </row>
    <row r="2246" spans="1:52" x14ac:dyDescent="0.35">
      <c r="A2246" s="2" t="s">
        <v>272</v>
      </c>
      <c r="B2246" s="31"/>
      <c r="C2246" s="60"/>
      <c r="D2246" s="60"/>
      <c r="E2246" s="11"/>
      <c r="X2246"/>
      <c r="AC2246">
        <v>425.75</v>
      </c>
      <c r="AS2246" t="s">
        <v>831</v>
      </c>
      <c r="AZ2246">
        <v>90</v>
      </c>
    </row>
    <row r="2247" spans="1:52" x14ac:dyDescent="0.35">
      <c r="A2247" s="2" t="s">
        <v>259</v>
      </c>
      <c r="B2247" s="31"/>
      <c r="C2247" s="60"/>
      <c r="D2247" s="60"/>
      <c r="E2247" s="11"/>
      <c r="X2247"/>
      <c r="AC2247">
        <v>407.7</v>
      </c>
      <c r="AS2247" t="s">
        <v>831</v>
      </c>
      <c r="AZ2247">
        <v>90</v>
      </c>
    </row>
    <row r="2248" spans="1:52" x14ac:dyDescent="0.35">
      <c r="A2248" s="2" t="s">
        <v>268</v>
      </c>
      <c r="B2248" s="31"/>
      <c r="C2248" s="60"/>
      <c r="D2248" s="60"/>
      <c r="E2248" s="11"/>
      <c r="X2248"/>
      <c r="AC2248">
        <v>348.24</v>
      </c>
      <c r="AS2248" t="s">
        <v>831</v>
      </c>
      <c r="AZ2248">
        <v>90</v>
      </c>
    </row>
    <row r="2249" spans="1:52" x14ac:dyDescent="0.35">
      <c r="A2249" s="2" t="s">
        <v>265</v>
      </c>
      <c r="B2249" s="31"/>
      <c r="C2249" s="60"/>
      <c r="D2249" s="60"/>
      <c r="E2249" s="11"/>
      <c r="X2249"/>
      <c r="AC2249">
        <v>478.49</v>
      </c>
      <c r="AS2249" t="s">
        <v>831</v>
      </c>
      <c r="AZ2249">
        <v>90</v>
      </c>
    </row>
    <row r="2250" spans="1:52" x14ac:dyDescent="0.35">
      <c r="A2250" s="2" t="s">
        <v>273</v>
      </c>
      <c r="B2250" s="31"/>
      <c r="C2250" s="60"/>
      <c r="D2250" s="60"/>
      <c r="E2250" s="11"/>
      <c r="X2250"/>
      <c r="AC2250">
        <v>355.87</v>
      </c>
      <c r="AS2250" t="s">
        <v>831</v>
      </c>
      <c r="AZ2250">
        <v>90</v>
      </c>
    </row>
    <row r="2251" spans="1:52" x14ac:dyDescent="0.35">
      <c r="A2251" s="2" t="s">
        <v>260</v>
      </c>
      <c r="B2251" s="31"/>
      <c r="C2251" s="60"/>
      <c r="D2251" s="60"/>
      <c r="E2251" s="11"/>
      <c r="X2251"/>
      <c r="AC2251">
        <v>331.75</v>
      </c>
      <c r="AS2251" t="s">
        <v>831</v>
      </c>
      <c r="AZ2251">
        <v>90</v>
      </c>
    </row>
    <row r="2252" spans="1:52" x14ac:dyDescent="0.35">
      <c r="A2252" s="2" t="s">
        <v>269</v>
      </c>
      <c r="B2252" s="31"/>
      <c r="C2252" s="60"/>
      <c r="D2252" s="60"/>
      <c r="E2252" s="11"/>
      <c r="X2252"/>
      <c r="AC2252">
        <v>291.20999999999998</v>
      </c>
      <c r="AS2252" t="s">
        <v>831</v>
      </c>
      <c r="AZ2252">
        <v>90</v>
      </c>
    </row>
    <row r="2253" spans="1:52" x14ac:dyDescent="0.35">
      <c r="A2253" s="2" t="s">
        <v>266</v>
      </c>
      <c r="B2253" s="31"/>
      <c r="C2253" s="60"/>
      <c r="D2253" s="60"/>
      <c r="E2253" s="11"/>
      <c r="X2253"/>
      <c r="AC2253">
        <v>398.08</v>
      </c>
      <c r="AS2253" t="s">
        <v>831</v>
      </c>
      <c r="AZ2253">
        <v>90</v>
      </c>
    </row>
    <row r="2254" spans="1:52" x14ac:dyDescent="0.35">
      <c r="A2254" s="2" t="s">
        <v>274</v>
      </c>
      <c r="B2254" s="31"/>
      <c r="C2254" s="60"/>
      <c r="D2254" s="60"/>
      <c r="E2254" s="11"/>
      <c r="X2254"/>
      <c r="AC2254">
        <v>361.58</v>
      </c>
      <c r="AS2254" t="s">
        <v>831</v>
      </c>
      <c r="AZ2254">
        <v>90</v>
      </c>
    </row>
    <row r="2255" spans="1:52" x14ac:dyDescent="0.35">
      <c r="A2255" s="2" t="s">
        <v>261</v>
      </c>
      <c r="B2255" s="31"/>
      <c r="C2255" s="60"/>
      <c r="D2255" s="60"/>
      <c r="E2255" s="11"/>
      <c r="X2255"/>
      <c r="AC2255">
        <v>270.52999999999997</v>
      </c>
      <c r="AS2255" t="s">
        <v>831</v>
      </c>
      <c r="AZ2255">
        <v>90</v>
      </c>
    </row>
    <row r="2256" spans="1:52" x14ac:dyDescent="0.35">
      <c r="A2256" s="2" t="s">
        <v>270</v>
      </c>
      <c r="B2256" s="31"/>
      <c r="C2256" s="60"/>
      <c r="D2256" s="60"/>
      <c r="E2256" s="11"/>
      <c r="X2256"/>
      <c r="AC2256">
        <v>186.78</v>
      </c>
      <c r="AS2256" t="s">
        <v>831</v>
      </c>
      <c r="AZ2256">
        <v>90</v>
      </c>
    </row>
    <row r="2257" spans="1:52" x14ac:dyDescent="0.35">
      <c r="A2257" s="2" t="s">
        <v>688</v>
      </c>
      <c r="B2257" s="31"/>
      <c r="C2257" s="60"/>
      <c r="D2257" s="60"/>
      <c r="E2257" s="11" t="s">
        <v>757</v>
      </c>
      <c r="X2257"/>
      <c r="AS2257" t="s">
        <v>831</v>
      </c>
      <c r="AV2257" s="68">
        <v>97</v>
      </c>
      <c r="AX2257">
        <v>120</v>
      </c>
      <c r="AY2257">
        <v>166</v>
      </c>
    </row>
    <row r="2258" spans="1:52" x14ac:dyDescent="0.35">
      <c r="A2258" s="2" t="s">
        <v>689</v>
      </c>
      <c r="B2258" s="31"/>
      <c r="C2258" s="60"/>
      <c r="D2258" s="60"/>
      <c r="E2258" s="11" t="s">
        <v>757</v>
      </c>
      <c r="X2258"/>
      <c r="AS2258" t="s">
        <v>831</v>
      </c>
      <c r="AV2258" s="68">
        <v>89</v>
      </c>
      <c r="AX2258">
        <v>110</v>
      </c>
      <c r="AY2258">
        <v>152</v>
      </c>
    </row>
    <row r="2259" spans="1:52" x14ac:dyDescent="0.35">
      <c r="A2259" s="2" t="s">
        <v>690</v>
      </c>
      <c r="B2259" s="31"/>
      <c r="C2259" s="60"/>
      <c r="D2259" s="60"/>
      <c r="E2259" s="11" t="s">
        <v>757</v>
      </c>
      <c r="X2259"/>
      <c r="AS2259" t="s">
        <v>831</v>
      </c>
      <c r="AV2259" s="68">
        <v>87</v>
      </c>
      <c r="AX2259">
        <v>96</v>
      </c>
      <c r="AY2259">
        <v>133</v>
      </c>
    </row>
    <row r="2260" spans="1:52" x14ac:dyDescent="0.35">
      <c r="A2260" s="2" t="s">
        <v>691</v>
      </c>
      <c r="B2260" s="31"/>
      <c r="C2260" s="60"/>
      <c r="D2260" s="60"/>
      <c r="E2260" s="11" t="s">
        <v>758</v>
      </c>
      <c r="X2260"/>
      <c r="AS2260" t="s">
        <v>831</v>
      </c>
      <c r="AV2260" s="68">
        <v>97</v>
      </c>
      <c r="AX2260">
        <v>119</v>
      </c>
      <c r="AY2260">
        <v>166</v>
      </c>
    </row>
    <row r="2261" spans="1:52" x14ac:dyDescent="0.35">
      <c r="A2261" s="2" t="s">
        <v>692</v>
      </c>
      <c r="B2261" s="31"/>
      <c r="C2261" s="60"/>
      <c r="D2261" s="60"/>
      <c r="E2261" s="11" t="s">
        <v>758</v>
      </c>
      <c r="X2261"/>
      <c r="AS2261" t="s">
        <v>831</v>
      </c>
      <c r="AV2261" s="68">
        <v>93</v>
      </c>
      <c r="AX2261">
        <v>110</v>
      </c>
      <c r="AY2261">
        <v>152</v>
      </c>
    </row>
    <row r="2262" spans="1:52" x14ac:dyDescent="0.35">
      <c r="A2262" s="2" t="s">
        <v>693</v>
      </c>
      <c r="B2262" s="31"/>
      <c r="C2262" s="60"/>
      <c r="D2262" s="60"/>
      <c r="E2262" s="11" t="s">
        <v>758</v>
      </c>
      <c r="X2262"/>
      <c r="AS2262" t="s">
        <v>831</v>
      </c>
      <c r="AV2262" s="68">
        <v>87</v>
      </c>
      <c r="AX2262">
        <v>94</v>
      </c>
      <c r="AY2262">
        <v>132</v>
      </c>
    </row>
    <row r="2263" spans="1:52" x14ac:dyDescent="0.35">
      <c r="A2263" s="2" t="s">
        <v>194</v>
      </c>
      <c r="B2263" s="31">
        <v>41639</v>
      </c>
      <c r="C2263" s="60"/>
      <c r="D2263" s="60"/>
      <c r="E2263" s="11" t="s">
        <v>863</v>
      </c>
      <c r="T2263">
        <v>554</v>
      </c>
      <c r="X2263"/>
      <c r="Y2263">
        <v>24.066144987450201</v>
      </c>
      <c r="AA2263">
        <v>6773</v>
      </c>
      <c r="AB2263">
        <v>11.9</v>
      </c>
      <c r="AC2263">
        <v>163</v>
      </c>
      <c r="AS2263" t="s">
        <v>831</v>
      </c>
      <c r="AZ2263">
        <v>90</v>
      </c>
    </row>
    <row r="2264" spans="1:52" x14ac:dyDescent="0.35">
      <c r="A2264" s="2" t="s">
        <v>192</v>
      </c>
      <c r="B2264" s="31">
        <v>41639</v>
      </c>
      <c r="C2264" s="60"/>
      <c r="D2264" s="60"/>
      <c r="E2264" s="11" t="s">
        <v>863</v>
      </c>
      <c r="T2264">
        <v>994</v>
      </c>
      <c r="X2264"/>
      <c r="Y2264">
        <v>37.451262056228202</v>
      </c>
      <c r="AA2264">
        <v>9746</v>
      </c>
      <c r="AB2264">
        <v>6.9</v>
      </c>
      <c r="AC2264">
        <v>365</v>
      </c>
      <c r="AS2264" t="s">
        <v>831</v>
      </c>
      <c r="AZ2264">
        <v>90</v>
      </c>
    </row>
    <row r="2265" spans="1:52" x14ac:dyDescent="0.35">
      <c r="A2265" s="2" t="s">
        <v>195</v>
      </c>
      <c r="B2265" s="31">
        <v>41639</v>
      </c>
      <c r="C2265" s="60"/>
      <c r="D2265" s="60"/>
      <c r="E2265" s="11" t="s">
        <v>816</v>
      </c>
      <c r="T2265">
        <v>610</v>
      </c>
      <c r="X2265"/>
      <c r="Y2265">
        <v>27.167235494880501</v>
      </c>
      <c r="AA2265">
        <v>7325</v>
      </c>
      <c r="AB2265">
        <v>8.6999999999999993</v>
      </c>
      <c r="AC2265">
        <v>199</v>
      </c>
      <c r="AS2265" t="s">
        <v>831</v>
      </c>
      <c r="AZ2265">
        <v>90</v>
      </c>
    </row>
    <row r="2266" spans="1:52" x14ac:dyDescent="0.35">
      <c r="A2266" s="2" t="s">
        <v>193</v>
      </c>
      <c r="B2266" s="31">
        <v>41639</v>
      </c>
      <c r="C2266" s="60"/>
      <c r="D2266" s="60"/>
      <c r="E2266" s="11" t="s">
        <v>816</v>
      </c>
      <c r="T2266">
        <v>787</v>
      </c>
      <c r="X2266"/>
      <c r="Y2266">
        <v>34.2661336379212</v>
      </c>
      <c r="AA2266">
        <v>8755</v>
      </c>
      <c r="AB2266">
        <v>7.5</v>
      </c>
      <c r="AC2266">
        <v>300</v>
      </c>
      <c r="AS2266" t="s">
        <v>831</v>
      </c>
      <c r="AZ2266">
        <v>90</v>
      </c>
    </row>
    <row r="2267" spans="1:52" x14ac:dyDescent="0.35">
      <c r="A2267" s="2" t="s">
        <v>198</v>
      </c>
      <c r="B2267" s="31">
        <v>42004</v>
      </c>
      <c r="C2267" s="60"/>
      <c r="D2267" s="60"/>
      <c r="E2267" s="11" t="s">
        <v>863</v>
      </c>
      <c r="T2267">
        <v>1437</v>
      </c>
      <c r="X2267"/>
      <c r="Y2267">
        <v>34.589800443458998</v>
      </c>
      <c r="AA2267">
        <v>13530</v>
      </c>
      <c r="AB2267">
        <v>8.6999999999999993</v>
      </c>
      <c r="AC2267">
        <v>468</v>
      </c>
      <c r="AS2267" t="s">
        <v>831</v>
      </c>
      <c r="AZ2267">
        <v>90</v>
      </c>
    </row>
    <row r="2268" spans="1:52" x14ac:dyDescent="0.35">
      <c r="A2268" s="2" t="s">
        <v>196</v>
      </c>
      <c r="B2268" s="31">
        <v>42004</v>
      </c>
      <c r="C2268" s="60"/>
      <c r="D2268" s="60"/>
      <c r="E2268" s="11" t="s">
        <v>863</v>
      </c>
      <c r="T2268">
        <v>1784</v>
      </c>
      <c r="X2268"/>
      <c r="Y2268">
        <v>39.907038512616197</v>
      </c>
      <c r="AA2268">
        <v>15060</v>
      </c>
      <c r="AB2268">
        <v>7.6</v>
      </c>
      <c r="AC2268">
        <v>601</v>
      </c>
      <c r="AS2268" t="s">
        <v>831</v>
      </c>
      <c r="AZ2268">
        <v>90</v>
      </c>
    </row>
    <row r="2269" spans="1:52" x14ac:dyDescent="0.35">
      <c r="A2269" s="2" t="s">
        <v>199</v>
      </c>
      <c r="B2269" s="31">
        <v>42004</v>
      </c>
      <c r="C2269" s="60"/>
      <c r="D2269" s="60"/>
      <c r="E2269" s="11" t="s">
        <v>816</v>
      </c>
      <c r="T2269">
        <v>1392</v>
      </c>
      <c r="X2269"/>
      <c r="Y2269">
        <v>35.587489433643299</v>
      </c>
      <c r="AA2269">
        <v>11830</v>
      </c>
      <c r="AB2269">
        <v>10.3</v>
      </c>
      <c r="AC2269">
        <v>421</v>
      </c>
      <c r="AS2269" t="s">
        <v>831</v>
      </c>
      <c r="AZ2269">
        <v>90</v>
      </c>
    </row>
    <row r="2270" spans="1:52" x14ac:dyDescent="0.35">
      <c r="A2270" s="2" t="s">
        <v>197</v>
      </c>
      <c r="B2270" s="31">
        <v>42004</v>
      </c>
      <c r="C2270" s="60"/>
      <c r="D2270" s="60"/>
      <c r="E2270" s="11" t="s">
        <v>816</v>
      </c>
      <c r="T2270">
        <v>1408</v>
      </c>
      <c r="X2270"/>
      <c r="Y2270">
        <v>37.192118226601004</v>
      </c>
      <c r="AA2270">
        <v>12180</v>
      </c>
      <c r="AB2270">
        <v>7.5</v>
      </c>
      <c r="AC2270">
        <v>453</v>
      </c>
      <c r="AS2270" t="s">
        <v>831</v>
      </c>
      <c r="AZ2270">
        <v>90</v>
      </c>
    </row>
    <row r="2271" spans="1:52" x14ac:dyDescent="0.35">
      <c r="A2271" s="2" t="s">
        <v>31</v>
      </c>
      <c r="B2271" s="31"/>
      <c r="C2271" s="60"/>
      <c r="D2271" s="60"/>
      <c r="E2271" s="11"/>
      <c r="T2271">
        <v>641.5</v>
      </c>
      <c r="X2271">
        <v>2.1000000000000001E-2</v>
      </c>
      <c r="Y2271">
        <v>34.700000000000003</v>
      </c>
      <c r="Z2271">
        <v>5.4</v>
      </c>
      <c r="AA2271">
        <v>7384.5</v>
      </c>
      <c r="AB2271">
        <v>12.2</v>
      </c>
      <c r="AC2271">
        <v>254.7</v>
      </c>
      <c r="AS2271" t="s">
        <v>831</v>
      </c>
      <c r="AZ2271">
        <v>90</v>
      </c>
    </row>
    <row r="2272" spans="1:52" x14ac:dyDescent="0.35">
      <c r="A2272" s="2" t="s">
        <v>32</v>
      </c>
      <c r="B2272" s="31"/>
      <c r="C2272" s="60"/>
      <c r="D2272" s="60"/>
      <c r="E2272" s="11"/>
      <c r="T2272">
        <v>521.70000000000005</v>
      </c>
      <c r="X2272">
        <v>2.4E-2</v>
      </c>
      <c r="Y2272">
        <v>36.299999999999997</v>
      </c>
      <c r="Z2272">
        <v>4.9000000000000004</v>
      </c>
      <c r="AA2272">
        <v>5706.2</v>
      </c>
      <c r="AB2272">
        <v>13.5</v>
      </c>
      <c r="AC2272">
        <v>207.2</v>
      </c>
      <c r="AS2272" t="s">
        <v>831</v>
      </c>
      <c r="AZ2272">
        <v>90</v>
      </c>
    </row>
    <row r="2273" spans="1:52" x14ac:dyDescent="0.35">
      <c r="A2273" s="2" t="s">
        <v>33</v>
      </c>
      <c r="B2273" s="31"/>
      <c r="C2273" s="60"/>
      <c r="D2273" s="60"/>
      <c r="E2273" s="11"/>
      <c r="S2273">
        <v>5</v>
      </c>
      <c r="T2273">
        <v>624</v>
      </c>
      <c r="X2273">
        <v>1.7999999999999999E-2</v>
      </c>
      <c r="Y2273">
        <v>30.4</v>
      </c>
      <c r="Z2273">
        <v>3.5</v>
      </c>
      <c r="AA2273">
        <v>5734</v>
      </c>
      <c r="AB2273">
        <v>10.1</v>
      </c>
      <c r="AC2273">
        <v>197</v>
      </c>
      <c r="AS2273" t="s">
        <v>831</v>
      </c>
      <c r="AZ2273">
        <v>90</v>
      </c>
    </row>
    <row r="2274" spans="1:52" x14ac:dyDescent="0.35">
      <c r="A2274" s="2" t="s">
        <v>34</v>
      </c>
      <c r="B2274" s="31"/>
      <c r="C2274" s="60"/>
      <c r="D2274" s="60"/>
      <c r="E2274" s="11"/>
      <c r="S2274">
        <v>6.3</v>
      </c>
      <c r="T2274">
        <v>690</v>
      </c>
      <c r="X2274">
        <v>0.02</v>
      </c>
      <c r="Y2274">
        <v>30.5</v>
      </c>
      <c r="Z2274">
        <v>4.5</v>
      </c>
      <c r="AA2274">
        <v>6474</v>
      </c>
      <c r="AB2274">
        <v>11.5</v>
      </c>
      <c r="AC2274">
        <v>224</v>
      </c>
      <c r="AS2274" t="s">
        <v>831</v>
      </c>
      <c r="AZ2274">
        <v>90</v>
      </c>
    </row>
    <row r="2275" spans="1:52" x14ac:dyDescent="0.35">
      <c r="A2275" s="2" t="s">
        <v>35</v>
      </c>
      <c r="B2275" s="31"/>
      <c r="C2275" s="60"/>
      <c r="D2275" s="60"/>
      <c r="E2275" s="11"/>
      <c r="S2275">
        <v>7.5</v>
      </c>
      <c r="T2275">
        <v>735</v>
      </c>
      <c r="X2275">
        <v>2.3E-2</v>
      </c>
      <c r="Y2275">
        <v>25.6</v>
      </c>
      <c r="Z2275">
        <v>5.4</v>
      </c>
      <c r="AA2275">
        <v>9196</v>
      </c>
      <c r="AB2275">
        <v>13.1</v>
      </c>
      <c r="AC2275">
        <v>235</v>
      </c>
      <c r="AS2275" t="s">
        <v>831</v>
      </c>
      <c r="AZ2275">
        <v>90</v>
      </c>
    </row>
    <row r="2276" spans="1:52" x14ac:dyDescent="0.35">
      <c r="A2276" s="2" t="s">
        <v>43</v>
      </c>
      <c r="B2276" s="31"/>
      <c r="C2276" s="60"/>
      <c r="D2276" s="60"/>
      <c r="E2276" s="11"/>
      <c r="X2276">
        <v>1.66E-2</v>
      </c>
      <c r="Z2276">
        <v>5.2789999999999999</v>
      </c>
      <c r="AB2276">
        <v>9.5</v>
      </c>
      <c r="AC2276">
        <v>318</v>
      </c>
      <c r="AS2276" t="s">
        <v>831</v>
      </c>
      <c r="AZ2276">
        <v>90</v>
      </c>
    </row>
    <row r="2277" spans="1:52" x14ac:dyDescent="0.35">
      <c r="A2277" s="2" t="s">
        <v>44</v>
      </c>
      <c r="B2277" s="31"/>
      <c r="C2277" s="60"/>
      <c r="D2277" s="60"/>
      <c r="E2277" s="11"/>
      <c r="X2277">
        <v>1.7299999999999999E-2</v>
      </c>
      <c r="Z2277">
        <v>5.9169999999999998</v>
      </c>
      <c r="AB2277">
        <v>9.9</v>
      </c>
      <c r="AC2277">
        <v>342</v>
      </c>
      <c r="AS2277" t="s">
        <v>831</v>
      </c>
      <c r="AZ2277">
        <v>90</v>
      </c>
    </row>
    <row r="2278" spans="1:52" x14ac:dyDescent="0.35">
      <c r="A2278" s="2" t="s">
        <v>45</v>
      </c>
      <c r="B2278" s="31"/>
      <c r="C2278" s="60"/>
      <c r="D2278" s="60"/>
      <c r="E2278" s="11"/>
      <c r="X2278">
        <v>1.49E-2</v>
      </c>
      <c r="Z2278">
        <v>4.1870000000000003</v>
      </c>
      <c r="AB2278">
        <v>8.6</v>
      </c>
      <c r="AC2278">
        <v>281</v>
      </c>
      <c r="AS2278" t="s">
        <v>831</v>
      </c>
      <c r="AZ2278">
        <v>90</v>
      </c>
    </row>
    <row r="2279" spans="1:52" x14ac:dyDescent="0.35">
      <c r="A2279" s="2" t="s">
        <v>46</v>
      </c>
      <c r="B2279" s="31"/>
      <c r="C2279" s="60"/>
      <c r="D2279" s="60"/>
      <c r="E2279" s="11"/>
      <c r="X2279">
        <v>2.06E-2</v>
      </c>
      <c r="Z2279">
        <v>6.7569999999999997</v>
      </c>
      <c r="AB2279">
        <v>11.8</v>
      </c>
      <c r="AC2279">
        <v>328</v>
      </c>
      <c r="AS2279" t="s">
        <v>831</v>
      </c>
      <c r="AZ2279">
        <v>90</v>
      </c>
    </row>
    <row r="2280" spans="1:52" x14ac:dyDescent="0.35">
      <c r="A2280" s="2" t="s">
        <v>41</v>
      </c>
      <c r="B2280" s="31"/>
      <c r="C2280" s="60"/>
      <c r="D2280" s="60"/>
      <c r="E2280" s="11"/>
      <c r="X2280">
        <v>1.7600000000000001E-2</v>
      </c>
      <c r="Z2280">
        <v>4.0129999999999999</v>
      </c>
      <c r="AB2280">
        <v>10.1</v>
      </c>
      <c r="AC2280">
        <v>228</v>
      </c>
      <c r="AS2280" t="s">
        <v>831</v>
      </c>
      <c r="AZ2280">
        <v>90</v>
      </c>
    </row>
    <row r="2281" spans="1:52" x14ac:dyDescent="0.35">
      <c r="A2281" s="2" t="s">
        <v>42</v>
      </c>
      <c r="B2281" s="31"/>
      <c r="C2281" s="60"/>
      <c r="D2281" s="60"/>
      <c r="E2281" s="11"/>
      <c r="X2281">
        <v>1.7600000000000001E-2</v>
      </c>
      <c r="Z2281">
        <v>4.2060000000000004</v>
      </c>
      <c r="AB2281">
        <v>10.1</v>
      </c>
      <c r="AC2281">
        <v>239</v>
      </c>
      <c r="AS2281" t="s">
        <v>831</v>
      </c>
      <c r="AZ2281">
        <v>90</v>
      </c>
    </row>
    <row r="2282" spans="1:52" x14ac:dyDescent="0.35">
      <c r="A2282" s="2" t="s">
        <v>38</v>
      </c>
      <c r="B2282" s="31"/>
      <c r="C2282" s="60"/>
      <c r="D2282" s="60"/>
      <c r="E2282" s="11"/>
      <c r="X2282">
        <v>1.84E-2</v>
      </c>
      <c r="Z2282">
        <v>2.99</v>
      </c>
      <c r="AB2282">
        <v>10.5</v>
      </c>
      <c r="AC2282">
        <v>160</v>
      </c>
      <c r="AS2282" t="s">
        <v>831</v>
      </c>
      <c r="AZ2282">
        <v>90</v>
      </c>
    </row>
    <row r="2283" spans="1:52" x14ac:dyDescent="0.35">
      <c r="A2283" s="2" t="s">
        <v>39</v>
      </c>
      <c r="B2283" s="31"/>
      <c r="C2283" s="60"/>
      <c r="D2283" s="60"/>
      <c r="E2283" s="11"/>
      <c r="X2283">
        <v>2.0400000000000001E-2</v>
      </c>
      <c r="Z2283">
        <v>4.55</v>
      </c>
      <c r="AB2283">
        <v>11.6</v>
      </c>
      <c r="AC2283">
        <v>220</v>
      </c>
      <c r="AS2283" t="s">
        <v>831</v>
      </c>
      <c r="AZ2283">
        <v>90</v>
      </c>
    </row>
    <row r="2284" spans="1:52" x14ac:dyDescent="0.35">
      <c r="A2284" s="2" t="s">
        <v>36</v>
      </c>
      <c r="B2284" s="31"/>
      <c r="C2284" s="60"/>
      <c r="D2284" s="60"/>
      <c r="E2284" s="11"/>
      <c r="S2284">
        <v>3.7</v>
      </c>
      <c r="T2284">
        <v>388</v>
      </c>
      <c r="X2284">
        <v>1.66E-2</v>
      </c>
      <c r="Y2284">
        <v>38.5</v>
      </c>
      <c r="Z2284">
        <v>2.66</v>
      </c>
      <c r="AA2284">
        <v>4155</v>
      </c>
      <c r="AB2284">
        <v>9.5</v>
      </c>
      <c r="AC2284">
        <v>160</v>
      </c>
      <c r="AS2284" t="s">
        <v>831</v>
      </c>
      <c r="AZ2284">
        <v>90</v>
      </c>
    </row>
    <row r="2285" spans="1:52" x14ac:dyDescent="0.35">
      <c r="A2285" s="2" t="s">
        <v>37</v>
      </c>
      <c r="B2285" s="31"/>
      <c r="C2285" s="60"/>
      <c r="D2285" s="60"/>
      <c r="E2285" s="11"/>
      <c r="X2285">
        <v>1.8200000000000001E-2</v>
      </c>
      <c r="Y2285">
        <v>32.1</v>
      </c>
      <c r="Z2285">
        <v>3.82</v>
      </c>
      <c r="AA2285">
        <v>6542.2</v>
      </c>
      <c r="AB2285">
        <v>10.4</v>
      </c>
      <c r="AC2285">
        <v>210</v>
      </c>
      <c r="AS2285" t="s">
        <v>831</v>
      </c>
      <c r="AZ2285">
        <v>90</v>
      </c>
    </row>
    <row r="2286" spans="1:52" x14ac:dyDescent="0.35">
      <c r="A2286" s="2" t="s">
        <v>40</v>
      </c>
      <c r="B2286" s="31"/>
      <c r="C2286" s="60"/>
      <c r="D2286" s="60"/>
      <c r="E2286" s="11"/>
      <c r="T2286">
        <v>773.7</v>
      </c>
      <c r="X2286"/>
      <c r="AA2286">
        <v>9857</v>
      </c>
      <c r="AC2286">
        <v>322.8</v>
      </c>
      <c r="AS2286" t="s">
        <v>831</v>
      </c>
      <c r="AZ2286">
        <v>90</v>
      </c>
    </row>
    <row r="2287" spans="1:52" x14ac:dyDescent="0.35">
      <c r="A2287" s="2" t="s">
        <v>27</v>
      </c>
      <c r="B2287" s="31"/>
      <c r="C2287" s="60"/>
      <c r="D2287" s="60"/>
      <c r="E2287" s="11"/>
      <c r="X2287">
        <v>1.9400000000000001E-2</v>
      </c>
      <c r="Y2287">
        <v>34.299999999999997</v>
      </c>
      <c r="Z2287">
        <v>3.3</v>
      </c>
      <c r="AA2287">
        <v>4956.2</v>
      </c>
      <c r="AB2287">
        <v>11.1</v>
      </c>
      <c r="AC2287">
        <v>170</v>
      </c>
      <c r="AS2287" t="s">
        <v>831</v>
      </c>
      <c r="AZ2287">
        <v>90</v>
      </c>
    </row>
    <row r="2288" spans="1:52" x14ac:dyDescent="0.35">
      <c r="A2288" s="2" t="s">
        <v>28</v>
      </c>
      <c r="B2288" s="31"/>
      <c r="C2288" s="60"/>
      <c r="D2288" s="60"/>
      <c r="E2288" s="11"/>
      <c r="X2288">
        <v>1.9199999999999998E-2</v>
      </c>
      <c r="Y2288">
        <v>32.799999999999997</v>
      </c>
      <c r="Z2288">
        <v>4.8</v>
      </c>
      <c r="AA2288">
        <v>7621.9</v>
      </c>
      <c r="AB2288">
        <v>11</v>
      </c>
      <c r="AC2288">
        <v>250</v>
      </c>
      <c r="AS2288" t="s">
        <v>831</v>
      </c>
      <c r="AZ2288">
        <v>90</v>
      </c>
    </row>
    <row r="2289" spans="1:52" x14ac:dyDescent="0.35">
      <c r="A2289" s="2" t="s">
        <v>29</v>
      </c>
      <c r="B2289" s="31"/>
      <c r="C2289" s="60"/>
      <c r="D2289" s="60"/>
      <c r="E2289" s="11"/>
      <c r="X2289">
        <v>2.35E-2</v>
      </c>
      <c r="Y2289">
        <v>31.7</v>
      </c>
      <c r="Z2289">
        <v>5.4</v>
      </c>
      <c r="AA2289">
        <v>7255.5</v>
      </c>
      <c r="AB2289">
        <v>13.4</v>
      </c>
      <c r="AC2289">
        <v>230</v>
      </c>
      <c r="AS2289" t="s">
        <v>831</v>
      </c>
      <c r="AZ2289">
        <v>90</v>
      </c>
    </row>
    <row r="2290" spans="1:52" x14ac:dyDescent="0.35">
      <c r="A2290" s="2" t="s">
        <v>30</v>
      </c>
      <c r="B2290" s="31"/>
      <c r="C2290" s="60"/>
      <c r="D2290" s="60"/>
      <c r="E2290" s="11"/>
      <c r="X2290">
        <v>2.4199999999999999E-2</v>
      </c>
      <c r="Y2290">
        <v>31.6</v>
      </c>
      <c r="Z2290">
        <v>6.3</v>
      </c>
      <c r="AA2290">
        <v>8227.7999999999993</v>
      </c>
      <c r="AB2290">
        <v>13.8</v>
      </c>
      <c r="AC2290">
        <v>260</v>
      </c>
      <c r="AS2290" t="s">
        <v>831</v>
      </c>
      <c r="AZ2290">
        <v>90</v>
      </c>
    </row>
    <row r="2291" spans="1:52" x14ac:dyDescent="0.35">
      <c r="A2291" s="2" t="s">
        <v>106</v>
      </c>
      <c r="B2291" s="31">
        <v>30566</v>
      </c>
      <c r="C2291" s="60"/>
      <c r="D2291" s="60"/>
      <c r="E2291" s="11"/>
      <c r="T2291">
        <v>45</v>
      </c>
      <c r="X2291"/>
    </row>
    <row r="2292" spans="1:52" x14ac:dyDescent="0.35">
      <c r="A2292" s="2" t="s">
        <v>106</v>
      </c>
      <c r="B2292" s="31">
        <v>30610</v>
      </c>
      <c r="C2292" s="60"/>
      <c r="D2292" s="60"/>
      <c r="E2292" s="11"/>
      <c r="T2292">
        <v>480</v>
      </c>
      <c r="X2292"/>
    </row>
    <row r="2293" spans="1:52" x14ac:dyDescent="0.35">
      <c r="A2293" s="2" t="s">
        <v>106</v>
      </c>
      <c r="B2293" s="31">
        <v>30650</v>
      </c>
      <c r="C2293" s="60"/>
      <c r="D2293" s="60"/>
      <c r="E2293" s="11"/>
      <c r="T2293">
        <v>590</v>
      </c>
      <c r="X2293">
        <v>2.06E-2</v>
      </c>
      <c r="Y2293">
        <v>27.7</v>
      </c>
      <c r="Z2293">
        <v>6.1</v>
      </c>
      <c r="AA2293">
        <v>8221.1</v>
      </c>
      <c r="AB2293">
        <v>11.7</v>
      </c>
      <c r="AC2293">
        <v>296</v>
      </c>
      <c r="AS2293" t="s">
        <v>831</v>
      </c>
      <c r="AZ2293">
        <v>90</v>
      </c>
    </row>
    <row r="2294" spans="1:52" x14ac:dyDescent="0.35">
      <c r="A2294" s="2" t="s">
        <v>107</v>
      </c>
      <c r="B2294" s="31">
        <v>30566</v>
      </c>
      <c r="C2294" s="60"/>
      <c r="D2294" s="60"/>
      <c r="E2294" s="11"/>
      <c r="T2294">
        <v>65</v>
      </c>
      <c r="X2294"/>
    </row>
    <row r="2295" spans="1:52" x14ac:dyDescent="0.35">
      <c r="A2295" s="2" t="s">
        <v>107</v>
      </c>
      <c r="B2295" s="31">
        <v>30610</v>
      </c>
      <c r="C2295" s="60"/>
      <c r="D2295" s="60"/>
      <c r="E2295" s="11"/>
      <c r="T2295">
        <v>590</v>
      </c>
      <c r="X2295"/>
    </row>
    <row r="2296" spans="1:52" x14ac:dyDescent="0.35">
      <c r="A2296" s="2" t="s">
        <v>107</v>
      </c>
      <c r="B2296" s="31">
        <v>30650</v>
      </c>
      <c r="C2296" s="60"/>
      <c r="D2296" s="60"/>
      <c r="E2296" s="11"/>
      <c r="T2296">
        <v>580</v>
      </c>
      <c r="X2296">
        <v>2.0400000000000001E-2</v>
      </c>
      <c r="Y2296">
        <v>30.9</v>
      </c>
      <c r="Z2296">
        <v>5.7</v>
      </c>
      <c r="AA2296">
        <v>8114.9</v>
      </c>
      <c r="AB2296">
        <v>11.6</v>
      </c>
      <c r="AC2296">
        <v>280</v>
      </c>
      <c r="AS2296" t="s">
        <v>831</v>
      </c>
      <c r="AZ2296">
        <v>90</v>
      </c>
    </row>
    <row r="2297" spans="1:52" x14ac:dyDescent="0.35">
      <c r="A2297" s="2" t="s">
        <v>110</v>
      </c>
      <c r="B2297" s="31">
        <v>30566</v>
      </c>
      <c r="C2297" s="60"/>
      <c r="D2297" s="60"/>
      <c r="E2297" s="11"/>
      <c r="T2297">
        <v>200</v>
      </c>
      <c r="X2297"/>
    </row>
    <row r="2298" spans="1:52" x14ac:dyDescent="0.35">
      <c r="A2298" s="2" t="s">
        <v>110</v>
      </c>
      <c r="B2298" s="31">
        <v>30610</v>
      </c>
      <c r="C2298" s="60"/>
      <c r="D2298" s="60"/>
      <c r="E2298" s="11"/>
      <c r="T2298">
        <v>870</v>
      </c>
      <c r="X2298"/>
    </row>
    <row r="2299" spans="1:52" x14ac:dyDescent="0.35">
      <c r="A2299" s="2" t="s">
        <v>110</v>
      </c>
      <c r="B2299" s="31">
        <v>30650</v>
      </c>
      <c r="C2299" s="60"/>
      <c r="D2299" s="60"/>
      <c r="E2299" s="11"/>
      <c r="T2299">
        <v>820</v>
      </c>
      <c r="X2299">
        <v>2.52E-2</v>
      </c>
      <c r="Y2299">
        <v>22.7</v>
      </c>
      <c r="Z2299">
        <v>8</v>
      </c>
      <c r="AA2299">
        <v>10786.68</v>
      </c>
      <c r="AB2299">
        <v>14.3</v>
      </c>
      <c r="AC2299">
        <v>318</v>
      </c>
      <c r="AS2299" t="s">
        <v>831</v>
      </c>
      <c r="AZ2299">
        <v>90</v>
      </c>
    </row>
    <row r="2300" spans="1:52" x14ac:dyDescent="0.35">
      <c r="A2300" s="2" t="s">
        <v>108</v>
      </c>
      <c r="B2300" s="31">
        <v>30566</v>
      </c>
      <c r="C2300" s="60"/>
      <c r="D2300" s="60"/>
      <c r="E2300" s="11"/>
      <c r="T2300">
        <v>115</v>
      </c>
      <c r="X2300"/>
    </row>
    <row r="2301" spans="1:52" x14ac:dyDescent="0.35">
      <c r="A2301" s="2" t="s">
        <v>108</v>
      </c>
      <c r="B2301" s="31">
        <v>30610</v>
      </c>
      <c r="C2301" s="60"/>
      <c r="D2301" s="60"/>
      <c r="E2301" s="11"/>
      <c r="T2301">
        <v>670</v>
      </c>
      <c r="X2301"/>
    </row>
    <row r="2302" spans="1:52" x14ac:dyDescent="0.35">
      <c r="A2302" s="2" t="s">
        <v>108</v>
      </c>
      <c r="B2302" s="31">
        <v>30650</v>
      </c>
      <c r="C2302" s="60"/>
      <c r="D2302" s="60"/>
      <c r="E2302" s="11"/>
      <c r="T2302">
        <v>730</v>
      </c>
      <c r="X2302">
        <v>1.83E-2</v>
      </c>
      <c r="Y2302">
        <v>21.7</v>
      </c>
      <c r="Z2302">
        <v>6</v>
      </c>
      <c r="AA2302">
        <v>11694.5</v>
      </c>
      <c r="AB2302">
        <v>10.4</v>
      </c>
      <c r="AC2302">
        <v>328</v>
      </c>
      <c r="AS2302" t="s">
        <v>831</v>
      </c>
      <c r="AZ2302">
        <v>90</v>
      </c>
    </row>
    <row r="2303" spans="1:52" x14ac:dyDescent="0.35">
      <c r="A2303" s="2" t="s">
        <v>109</v>
      </c>
      <c r="B2303" s="31">
        <v>30566</v>
      </c>
      <c r="C2303" s="60"/>
      <c r="D2303" s="60"/>
      <c r="E2303" s="11"/>
      <c r="T2303">
        <v>125</v>
      </c>
      <c r="X2303"/>
    </row>
    <row r="2304" spans="1:52" x14ac:dyDescent="0.35">
      <c r="A2304" s="2" t="s">
        <v>109</v>
      </c>
      <c r="B2304" s="31">
        <v>30610</v>
      </c>
      <c r="C2304" s="60"/>
      <c r="D2304" s="60"/>
      <c r="E2304" s="11"/>
      <c r="T2304">
        <v>820</v>
      </c>
      <c r="X2304"/>
    </row>
    <row r="2305" spans="1:52" x14ac:dyDescent="0.35">
      <c r="A2305" s="2" t="s">
        <v>109</v>
      </c>
      <c r="B2305" s="31">
        <v>30650</v>
      </c>
      <c r="C2305" s="60"/>
      <c r="D2305" s="60"/>
      <c r="E2305" s="11"/>
      <c r="T2305">
        <v>750</v>
      </c>
      <c r="X2305">
        <v>2.1399999999999999E-2</v>
      </c>
      <c r="Y2305">
        <v>24.5</v>
      </c>
      <c r="Z2305">
        <v>7.1</v>
      </c>
      <c r="AA2305">
        <v>10901.3</v>
      </c>
      <c r="AB2305">
        <v>12.2</v>
      </c>
      <c r="AC2305">
        <v>332</v>
      </c>
      <c r="AS2305" t="s">
        <v>831</v>
      </c>
      <c r="AZ2305">
        <v>90</v>
      </c>
    </row>
    <row r="2306" spans="1:52" x14ac:dyDescent="0.35">
      <c r="A2306" s="2" t="s">
        <v>111</v>
      </c>
      <c r="B2306" s="31">
        <v>30566</v>
      </c>
      <c r="C2306" s="60"/>
      <c r="D2306" s="60"/>
      <c r="E2306" s="11"/>
      <c r="T2306">
        <v>20</v>
      </c>
      <c r="X2306"/>
    </row>
    <row r="2307" spans="1:52" x14ac:dyDescent="0.35">
      <c r="A2307" s="2" t="s">
        <v>111</v>
      </c>
      <c r="B2307" s="31">
        <v>30610</v>
      </c>
      <c r="C2307" s="60"/>
      <c r="D2307" s="60"/>
      <c r="E2307" s="11"/>
      <c r="T2307">
        <v>230</v>
      </c>
      <c r="X2307"/>
    </row>
    <row r="2308" spans="1:52" x14ac:dyDescent="0.35">
      <c r="A2308" s="2" t="s">
        <v>111</v>
      </c>
      <c r="B2308" s="31">
        <v>30650</v>
      </c>
      <c r="C2308" s="60"/>
      <c r="D2308" s="60"/>
      <c r="E2308" s="11"/>
      <c r="T2308">
        <v>240</v>
      </c>
      <c r="X2308">
        <v>1.67E-2</v>
      </c>
      <c r="Y2308">
        <v>26.6</v>
      </c>
      <c r="Z2308">
        <v>2</v>
      </c>
      <c r="AA2308">
        <v>3717.8</v>
      </c>
      <c r="AB2308">
        <v>9.5</v>
      </c>
      <c r="AC2308">
        <v>120</v>
      </c>
      <c r="AS2308" t="s">
        <v>831</v>
      </c>
      <c r="AZ2308">
        <v>90</v>
      </c>
    </row>
    <row r="2309" spans="1:52" x14ac:dyDescent="0.35">
      <c r="A2309" s="2" t="s">
        <v>112</v>
      </c>
      <c r="B2309" s="31">
        <v>30566</v>
      </c>
      <c r="C2309" s="60"/>
      <c r="D2309" s="60"/>
      <c r="E2309" s="11"/>
      <c r="T2309">
        <v>35</v>
      </c>
      <c r="X2309"/>
    </row>
    <row r="2310" spans="1:52" x14ac:dyDescent="0.35">
      <c r="A2310" s="2" t="s">
        <v>112</v>
      </c>
      <c r="B2310" s="31">
        <v>30610</v>
      </c>
      <c r="C2310" s="60"/>
      <c r="D2310" s="60"/>
      <c r="E2310" s="11"/>
      <c r="T2310">
        <v>360</v>
      </c>
      <c r="X2310"/>
    </row>
    <row r="2311" spans="1:52" x14ac:dyDescent="0.35">
      <c r="A2311" s="2" t="s">
        <v>112</v>
      </c>
      <c r="B2311" s="31">
        <v>30650</v>
      </c>
      <c r="C2311" s="60"/>
      <c r="D2311" s="60"/>
      <c r="E2311" s="11"/>
      <c r="T2311">
        <v>320</v>
      </c>
      <c r="X2311">
        <v>1.7399999999999999E-2</v>
      </c>
      <c r="Y2311">
        <v>27.2</v>
      </c>
      <c r="Z2311">
        <v>2.9</v>
      </c>
      <c r="AA2311">
        <v>5286.9</v>
      </c>
      <c r="AB2311">
        <v>9.8000000000000007</v>
      </c>
      <c r="AC2311">
        <v>167</v>
      </c>
      <c r="AS2311" t="s">
        <v>831</v>
      </c>
      <c r="AZ2311">
        <v>90</v>
      </c>
    </row>
    <row r="2312" spans="1:52" x14ac:dyDescent="0.35">
      <c r="A2312" s="2" t="s">
        <v>115</v>
      </c>
      <c r="B2312" s="31">
        <v>30566</v>
      </c>
      <c r="C2312" s="60"/>
      <c r="D2312" s="60"/>
      <c r="E2312" s="11"/>
      <c r="T2312">
        <v>105</v>
      </c>
      <c r="X2312"/>
    </row>
    <row r="2313" spans="1:52" x14ac:dyDescent="0.35">
      <c r="A2313" s="2" t="s">
        <v>115</v>
      </c>
      <c r="B2313" s="31">
        <v>30610</v>
      </c>
      <c r="C2313" s="60"/>
      <c r="D2313" s="60"/>
      <c r="E2313" s="11"/>
      <c r="T2313">
        <v>640</v>
      </c>
      <c r="X2313"/>
    </row>
    <row r="2314" spans="1:52" x14ac:dyDescent="0.35">
      <c r="A2314" s="2" t="s">
        <v>115</v>
      </c>
      <c r="B2314" s="31">
        <v>30650</v>
      </c>
      <c r="C2314" s="60"/>
      <c r="D2314" s="60"/>
      <c r="E2314" s="11"/>
      <c r="T2314">
        <v>600</v>
      </c>
      <c r="X2314">
        <v>1.8800000000000001E-2</v>
      </c>
      <c r="Y2314">
        <v>27</v>
      </c>
      <c r="Z2314">
        <v>6.1</v>
      </c>
      <c r="AA2314">
        <v>8349.2999999999993</v>
      </c>
      <c r="AB2314">
        <v>10.6</v>
      </c>
      <c r="AC2314">
        <v>325</v>
      </c>
      <c r="AS2314" t="s">
        <v>831</v>
      </c>
      <c r="AZ2314">
        <v>90</v>
      </c>
    </row>
    <row r="2315" spans="1:52" x14ac:dyDescent="0.35">
      <c r="A2315" s="2" t="s">
        <v>113</v>
      </c>
      <c r="B2315" s="31">
        <v>30566</v>
      </c>
      <c r="C2315" s="60"/>
      <c r="D2315" s="60"/>
      <c r="E2315" s="11"/>
      <c r="T2315">
        <v>50</v>
      </c>
      <c r="X2315"/>
    </row>
    <row r="2316" spans="1:52" x14ac:dyDescent="0.35">
      <c r="A2316" s="2" t="s">
        <v>113</v>
      </c>
      <c r="B2316" s="31">
        <v>30610</v>
      </c>
      <c r="C2316" s="60"/>
      <c r="D2316" s="60"/>
      <c r="E2316" s="11"/>
      <c r="T2316">
        <v>440</v>
      </c>
      <c r="X2316"/>
    </row>
    <row r="2317" spans="1:52" x14ac:dyDescent="0.35">
      <c r="A2317" s="2" t="s">
        <v>113</v>
      </c>
      <c r="B2317" s="31">
        <v>30650</v>
      </c>
      <c r="C2317" s="60"/>
      <c r="D2317" s="60"/>
      <c r="E2317" s="11"/>
      <c r="T2317">
        <v>390</v>
      </c>
      <c r="X2317">
        <v>1.83E-2</v>
      </c>
      <c r="Y2317">
        <v>28.5</v>
      </c>
      <c r="Z2317">
        <v>3.7</v>
      </c>
      <c r="AA2317">
        <v>6170.5</v>
      </c>
      <c r="AB2317">
        <v>10.4</v>
      </c>
      <c r="AC2317">
        <v>202</v>
      </c>
      <c r="AS2317" t="s">
        <v>831</v>
      </c>
      <c r="AZ2317">
        <v>90</v>
      </c>
    </row>
    <row r="2318" spans="1:52" x14ac:dyDescent="0.35">
      <c r="A2318" s="2" t="s">
        <v>114</v>
      </c>
      <c r="B2318" s="31">
        <v>30566</v>
      </c>
      <c r="C2318" s="60"/>
      <c r="D2318" s="60"/>
      <c r="E2318" s="11"/>
      <c r="T2318">
        <v>65</v>
      </c>
      <c r="X2318"/>
    </row>
    <row r="2319" spans="1:52" x14ac:dyDescent="0.35">
      <c r="A2319" s="2" t="s">
        <v>114</v>
      </c>
      <c r="B2319" s="31">
        <v>30610</v>
      </c>
      <c r="C2319" s="60"/>
      <c r="D2319" s="60"/>
      <c r="E2319" s="11"/>
      <c r="T2319">
        <v>470</v>
      </c>
      <c r="X2319"/>
    </row>
    <row r="2320" spans="1:52" x14ac:dyDescent="0.35">
      <c r="A2320" s="2" t="s">
        <v>114</v>
      </c>
      <c r="B2320" s="31">
        <v>30650</v>
      </c>
      <c r="C2320" s="60"/>
      <c r="D2320" s="60"/>
      <c r="E2320" s="11"/>
      <c r="T2320">
        <v>520</v>
      </c>
      <c r="X2320">
        <v>1.8700000000000001E-2</v>
      </c>
      <c r="Y2320">
        <v>27.5</v>
      </c>
      <c r="Z2320">
        <v>4.7</v>
      </c>
      <c r="AA2320">
        <v>7501</v>
      </c>
      <c r="AB2320">
        <v>10.6</v>
      </c>
      <c r="AC2320">
        <v>251</v>
      </c>
      <c r="AS2320" t="s">
        <v>831</v>
      </c>
      <c r="AZ2320">
        <v>90</v>
      </c>
    </row>
    <row r="2321" spans="1:24" x14ac:dyDescent="0.35">
      <c r="A2321" s="2" t="s">
        <v>185</v>
      </c>
      <c r="B2321" s="31">
        <v>37061</v>
      </c>
      <c r="C2321" s="60"/>
      <c r="D2321" s="60"/>
      <c r="E2321" s="11"/>
      <c r="X2321"/>
    </row>
    <row r="2322" spans="1:24" x14ac:dyDescent="0.35">
      <c r="A2322" s="2" t="s">
        <v>185</v>
      </c>
      <c r="B2322" s="31">
        <v>37062</v>
      </c>
      <c r="C2322" s="60"/>
      <c r="D2322" s="60"/>
      <c r="E2322" s="11"/>
      <c r="X2322"/>
    </row>
    <row r="2323" spans="1:24" x14ac:dyDescent="0.35">
      <c r="A2323" s="2" t="s">
        <v>185</v>
      </c>
      <c r="B2323" s="31">
        <v>37063</v>
      </c>
      <c r="C2323" s="60"/>
      <c r="D2323" s="60"/>
      <c r="E2323" s="11"/>
      <c r="X2323"/>
    </row>
    <row r="2324" spans="1:24" x14ac:dyDescent="0.35">
      <c r="A2324" s="2" t="s">
        <v>185</v>
      </c>
      <c r="B2324" s="31">
        <v>37064</v>
      </c>
      <c r="C2324" s="60"/>
      <c r="D2324" s="60"/>
      <c r="E2324" s="11"/>
      <c r="X2324"/>
    </row>
    <row r="2325" spans="1:24" x14ac:dyDescent="0.35">
      <c r="A2325" s="2" t="s">
        <v>185</v>
      </c>
      <c r="B2325" s="31">
        <v>37065</v>
      </c>
      <c r="C2325" s="60"/>
      <c r="D2325" s="60"/>
      <c r="E2325" s="11"/>
      <c r="X2325"/>
    </row>
    <row r="2326" spans="1:24" x14ac:dyDescent="0.35">
      <c r="A2326" s="2" t="s">
        <v>185</v>
      </c>
      <c r="B2326" s="31">
        <v>37066</v>
      </c>
      <c r="C2326" s="60"/>
      <c r="D2326" s="60"/>
      <c r="E2326" s="11"/>
      <c r="X2326"/>
    </row>
    <row r="2327" spans="1:24" x14ac:dyDescent="0.35">
      <c r="A2327" s="2" t="s">
        <v>185</v>
      </c>
      <c r="B2327" s="31">
        <v>37067</v>
      </c>
      <c r="C2327" s="60"/>
      <c r="D2327" s="60"/>
      <c r="E2327" s="11"/>
      <c r="X2327"/>
    </row>
    <row r="2328" spans="1:24" x14ac:dyDescent="0.35">
      <c r="A2328" s="2" t="s">
        <v>185</v>
      </c>
      <c r="B2328" s="31">
        <v>37068</v>
      </c>
      <c r="C2328" s="60"/>
      <c r="D2328" s="60"/>
      <c r="E2328" s="11"/>
      <c r="G2328">
        <v>904.78270880573803</v>
      </c>
      <c r="I2328">
        <v>0.46336650178340999</v>
      </c>
      <c r="J2328">
        <v>0.52871179953828895</v>
      </c>
      <c r="K2328">
        <v>0.54485817589700702</v>
      </c>
      <c r="L2328">
        <v>0.52897094450766602</v>
      </c>
      <c r="M2328">
        <v>0.51462622600062802</v>
      </c>
      <c r="N2328">
        <v>0.54345742022487398</v>
      </c>
      <c r="O2328">
        <v>0.50275464008076498</v>
      </c>
      <c r="P2328">
        <v>0.46624444147805399</v>
      </c>
      <c r="Q2328">
        <v>0.43092339451799899</v>
      </c>
      <c r="X2328"/>
    </row>
    <row r="2329" spans="1:24" x14ac:dyDescent="0.35">
      <c r="A2329" s="2" t="s">
        <v>185</v>
      </c>
      <c r="B2329" s="31">
        <v>37069</v>
      </c>
      <c r="C2329" s="60"/>
      <c r="D2329" s="60"/>
      <c r="E2329" s="11"/>
      <c r="X2329"/>
    </row>
    <row r="2330" spans="1:24" x14ac:dyDescent="0.35">
      <c r="A2330" s="2" t="s">
        <v>185</v>
      </c>
      <c r="B2330" s="31">
        <v>37070</v>
      </c>
      <c r="C2330" s="60"/>
      <c r="D2330" s="60"/>
      <c r="E2330" s="11"/>
      <c r="X2330"/>
    </row>
    <row r="2331" spans="1:24" x14ac:dyDescent="0.35">
      <c r="A2331" s="2" t="s">
        <v>185</v>
      </c>
      <c r="B2331" s="31">
        <v>37071</v>
      </c>
      <c r="C2331" s="60"/>
      <c r="D2331" s="60"/>
      <c r="E2331" s="11"/>
      <c r="X2331"/>
    </row>
    <row r="2332" spans="1:24" x14ac:dyDescent="0.35">
      <c r="A2332" s="2" t="s">
        <v>185</v>
      </c>
      <c r="B2332" s="31">
        <v>37072</v>
      </c>
      <c r="C2332" s="60"/>
      <c r="D2332" s="60"/>
      <c r="E2332" s="11"/>
      <c r="X2332"/>
    </row>
    <row r="2333" spans="1:24" x14ac:dyDescent="0.35">
      <c r="A2333" s="2" t="s">
        <v>185</v>
      </c>
      <c r="B2333" s="31">
        <v>37073</v>
      </c>
      <c r="C2333" s="60"/>
      <c r="D2333" s="60"/>
      <c r="E2333" s="11"/>
      <c r="X2333"/>
    </row>
    <row r="2334" spans="1:24" x14ac:dyDescent="0.35">
      <c r="A2334" s="2" t="s">
        <v>185</v>
      </c>
      <c r="B2334" s="31">
        <v>37074</v>
      </c>
      <c r="C2334" s="60"/>
      <c r="D2334" s="60"/>
      <c r="E2334" s="11"/>
      <c r="X2334"/>
    </row>
    <row r="2335" spans="1:24" x14ac:dyDescent="0.35">
      <c r="A2335" s="2" t="s">
        <v>185</v>
      </c>
      <c r="B2335" s="31">
        <v>37075</v>
      </c>
      <c r="C2335" s="60"/>
      <c r="D2335" s="60"/>
      <c r="E2335" s="11"/>
      <c r="X2335"/>
    </row>
    <row r="2336" spans="1:24" x14ac:dyDescent="0.35">
      <c r="A2336" s="2" t="s">
        <v>185</v>
      </c>
      <c r="B2336" s="31">
        <v>37076</v>
      </c>
      <c r="C2336" s="60"/>
      <c r="D2336" s="60"/>
      <c r="E2336" s="11"/>
      <c r="X2336"/>
    </row>
    <row r="2337" spans="1:24" x14ac:dyDescent="0.35">
      <c r="A2337" s="2" t="s">
        <v>185</v>
      </c>
      <c r="B2337" s="31">
        <v>37077</v>
      </c>
      <c r="C2337" s="60"/>
      <c r="D2337" s="60"/>
      <c r="E2337" s="11"/>
      <c r="X2337"/>
    </row>
    <row r="2338" spans="1:24" x14ac:dyDescent="0.35">
      <c r="A2338" s="2" t="s">
        <v>185</v>
      </c>
      <c r="B2338" s="31">
        <v>37078</v>
      </c>
      <c r="C2338" s="60"/>
      <c r="D2338" s="60"/>
      <c r="E2338" s="11"/>
      <c r="X2338"/>
    </row>
    <row r="2339" spans="1:24" x14ac:dyDescent="0.35">
      <c r="A2339" s="2" t="s">
        <v>185</v>
      </c>
      <c r="B2339" s="31">
        <v>37079</v>
      </c>
      <c r="C2339" s="60"/>
      <c r="D2339" s="60"/>
      <c r="E2339" s="11"/>
      <c r="X2339"/>
    </row>
    <row r="2340" spans="1:24" x14ac:dyDescent="0.35">
      <c r="A2340" s="2" t="s">
        <v>185</v>
      </c>
      <c r="B2340" s="31">
        <v>37080</v>
      </c>
      <c r="C2340" s="60"/>
      <c r="D2340" s="60"/>
      <c r="E2340" s="11"/>
      <c r="X2340"/>
    </row>
    <row r="2341" spans="1:24" x14ac:dyDescent="0.35">
      <c r="A2341" s="2" t="s">
        <v>185</v>
      </c>
      <c r="B2341" s="31">
        <v>37081</v>
      </c>
      <c r="C2341" s="60"/>
      <c r="D2341" s="60"/>
      <c r="E2341" s="11"/>
      <c r="X2341"/>
    </row>
    <row r="2342" spans="1:24" x14ac:dyDescent="0.35">
      <c r="A2342" s="2" t="s">
        <v>185</v>
      </c>
      <c r="B2342" s="31">
        <v>37082</v>
      </c>
      <c r="C2342" s="60"/>
      <c r="D2342" s="60"/>
      <c r="E2342" s="11"/>
      <c r="X2342"/>
    </row>
    <row r="2343" spans="1:24" x14ac:dyDescent="0.35">
      <c r="A2343" s="2" t="s">
        <v>185</v>
      </c>
      <c r="B2343" s="31">
        <v>37083</v>
      </c>
      <c r="C2343" s="60"/>
      <c r="D2343" s="60"/>
      <c r="E2343" s="11"/>
      <c r="X2343"/>
    </row>
    <row r="2344" spans="1:24" x14ac:dyDescent="0.35">
      <c r="A2344" s="2" t="s">
        <v>185</v>
      </c>
      <c r="B2344" s="31">
        <v>37084</v>
      </c>
      <c r="C2344" s="60"/>
      <c r="D2344" s="60"/>
      <c r="E2344" s="11"/>
      <c r="X2344"/>
    </row>
    <row r="2345" spans="1:24" x14ac:dyDescent="0.35">
      <c r="A2345" s="2" t="s">
        <v>185</v>
      </c>
      <c r="B2345" s="31">
        <v>37085</v>
      </c>
      <c r="C2345" s="60"/>
      <c r="D2345" s="60"/>
      <c r="E2345" s="11"/>
      <c r="X2345"/>
    </row>
    <row r="2346" spans="1:24" x14ac:dyDescent="0.35">
      <c r="A2346" s="2" t="s">
        <v>185</v>
      </c>
      <c r="B2346" s="31">
        <v>37086</v>
      </c>
      <c r="C2346" s="60"/>
      <c r="D2346" s="60"/>
      <c r="E2346" s="11"/>
      <c r="X2346"/>
    </row>
    <row r="2347" spans="1:24" x14ac:dyDescent="0.35">
      <c r="A2347" s="2" t="s">
        <v>185</v>
      </c>
      <c r="B2347" s="31">
        <v>37087</v>
      </c>
      <c r="C2347" s="60"/>
      <c r="D2347" s="60"/>
      <c r="E2347" s="11"/>
      <c r="X2347"/>
    </row>
    <row r="2348" spans="1:24" x14ac:dyDescent="0.35">
      <c r="A2348" s="2" t="s">
        <v>185</v>
      </c>
      <c r="B2348" s="31">
        <v>37088</v>
      </c>
      <c r="C2348" s="60"/>
      <c r="D2348" s="60"/>
      <c r="E2348" s="11"/>
      <c r="X2348"/>
    </row>
    <row r="2349" spans="1:24" x14ac:dyDescent="0.35">
      <c r="A2349" s="2" t="s">
        <v>185</v>
      </c>
      <c r="B2349" s="31">
        <v>37089</v>
      </c>
      <c r="C2349" s="60"/>
      <c r="D2349" s="60"/>
      <c r="E2349" s="11"/>
      <c r="X2349"/>
    </row>
    <row r="2350" spans="1:24" x14ac:dyDescent="0.35">
      <c r="A2350" s="2" t="s">
        <v>185</v>
      </c>
      <c r="B2350" s="31">
        <v>37090</v>
      </c>
      <c r="C2350" s="60"/>
      <c r="D2350" s="60"/>
      <c r="E2350" s="11"/>
      <c r="X2350"/>
    </row>
    <row r="2351" spans="1:24" x14ac:dyDescent="0.35">
      <c r="A2351" s="2" t="s">
        <v>185</v>
      </c>
      <c r="B2351" s="31">
        <v>37091</v>
      </c>
      <c r="C2351" s="60"/>
      <c r="D2351" s="60"/>
      <c r="E2351" s="11"/>
      <c r="X2351"/>
    </row>
    <row r="2352" spans="1:24" x14ac:dyDescent="0.35">
      <c r="A2352" s="2" t="s">
        <v>185</v>
      </c>
      <c r="B2352" s="31">
        <v>37092</v>
      </c>
      <c r="C2352" s="60"/>
      <c r="D2352" s="60"/>
      <c r="E2352" s="11"/>
      <c r="X2352"/>
    </row>
    <row r="2353" spans="1:52" x14ac:dyDescent="0.35">
      <c r="A2353" s="2" t="s">
        <v>185</v>
      </c>
      <c r="B2353" s="31">
        <v>37093</v>
      </c>
      <c r="C2353" s="60"/>
      <c r="D2353" s="60"/>
      <c r="E2353" s="11"/>
      <c r="X2353"/>
    </row>
    <row r="2354" spans="1:52" x14ac:dyDescent="0.35">
      <c r="A2354" s="2" t="s">
        <v>185</v>
      </c>
      <c r="B2354" s="31">
        <v>37094</v>
      </c>
      <c r="C2354" s="60"/>
      <c r="D2354" s="60"/>
      <c r="E2354" s="11"/>
      <c r="X2354"/>
    </row>
    <row r="2355" spans="1:52" x14ac:dyDescent="0.35">
      <c r="A2355" s="2" t="s">
        <v>185</v>
      </c>
      <c r="B2355" s="31">
        <v>37095</v>
      </c>
      <c r="C2355" s="60"/>
      <c r="D2355" s="60"/>
      <c r="E2355" s="11"/>
      <c r="X2355"/>
    </row>
    <row r="2356" spans="1:52" x14ac:dyDescent="0.35">
      <c r="A2356" s="2" t="s">
        <v>185</v>
      </c>
      <c r="B2356" s="31">
        <v>37096</v>
      </c>
      <c r="C2356" s="60"/>
      <c r="D2356" s="60"/>
      <c r="E2356" s="11"/>
      <c r="X2356"/>
    </row>
    <row r="2357" spans="1:52" x14ac:dyDescent="0.35">
      <c r="A2357" s="2" t="s">
        <v>185</v>
      </c>
      <c r="B2357" s="31">
        <v>37097</v>
      </c>
      <c r="C2357" s="60"/>
      <c r="D2357" s="60"/>
      <c r="E2357" s="11"/>
      <c r="G2357">
        <v>897.75645123572303</v>
      </c>
      <c r="I2357">
        <v>0.44612710192039101</v>
      </c>
      <c r="J2357">
        <v>0.52952518366686097</v>
      </c>
      <c r="K2357">
        <v>0.53790888791554603</v>
      </c>
      <c r="L2357">
        <v>0.52759201630554997</v>
      </c>
      <c r="M2357">
        <v>0.50656632179201799</v>
      </c>
      <c r="N2357">
        <v>0.53834621822054296</v>
      </c>
      <c r="O2357">
        <v>0.50228573792617603</v>
      </c>
      <c r="P2357">
        <v>0.46664457708616203</v>
      </c>
      <c r="Q2357">
        <v>0.43378621134536599</v>
      </c>
      <c r="X2357"/>
    </row>
    <row r="2358" spans="1:52" x14ac:dyDescent="0.35">
      <c r="A2358" s="2" t="s">
        <v>185</v>
      </c>
      <c r="B2358" s="31">
        <v>37098</v>
      </c>
      <c r="C2358" s="60"/>
      <c r="D2358" s="60"/>
      <c r="E2358" s="11"/>
      <c r="F2358">
        <v>0.67387271575670304</v>
      </c>
      <c r="X2358"/>
    </row>
    <row r="2359" spans="1:52" x14ac:dyDescent="0.35">
      <c r="A2359" s="2" t="s">
        <v>185</v>
      </c>
      <c r="B2359" s="31">
        <v>37099</v>
      </c>
      <c r="C2359" s="60"/>
      <c r="D2359" s="60"/>
      <c r="E2359" s="11"/>
      <c r="F2359">
        <v>1.03516473081391</v>
      </c>
      <c r="X2359"/>
    </row>
    <row r="2360" spans="1:52" x14ac:dyDescent="0.35">
      <c r="A2360" s="2" t="s">
        <v>185</v>
      </c>
      <c r="B2360" s="31">
        <v>37100</v>
      </c>
      <c r="C2360" s="60"/>
      <c r="D2360" s="60"/>
      <c r="E2360" s="11"/>
      <c r="F2360">
        <v>1.72691370779235</v>
      </c>
      <c r="X2360"/>
    </row>
    <row r="2361" spans="1:52" x14ac:dyDescent="0.35">
      <c r="A2361" s="2" t="s">
        <v>185</v>
      </c>
      <c r="B2361" s="31">
        <v>37101</v>
      </c>
      <c r="C2361" s="60"/>
      <c r="D2361" s="60"/>
      <c r="E2361" s="11"/>
      <c r="F2361">
        <v>1.35865720903725</v>
      </c>
      <c r="X2361"/>
    </row>
    <row r="2362" spans="1:52" x14ac:dyDescent="0.35">
      <c r="A2362" s="2" t="s">
        <v>185</v>
      </c>
      <c r="B2362" s="31">
        <v>37102</v>
      </c>
      <c r="C2362" s="60"/>
      <c r="D2362" s="60"/>
      <c r="E2362" s="11"/>
      <c r="F2362">
        <v>1.30144485913431</v>
      </c>
      <c r="X2362"/>
    </row>
    <row r="2363" spans="1:52" x14ac:dyDescent="0.35">
      <c r="A2363" s="2" t="s">
        <v>185</v>
      </c>
      <c r="B2363" s="31">
        <v>37103</v>
      </c>
      <c r="C2363" s="60"/>
      <c r="D2363" s="60"/>
      <c r="E2363" s="11"/>
      <c r="F2363">
        <v>1.5454640980371701</v>
      </c>
      <c r="G2363">
        <v>936.55537238603995</v>
      </c>
      <c r="I2363">
        <v>0.51599831768576498</v>
      </c>
      <c r="J2363">
        <v>0.54256720218397203</v>
      </c>
      <c r="K2363">
        <v>0.55037263864340802</v>
      </c>
      <c r="L2363">
        <v>0.53493614691175795</v>
      </c>
      <c r="M2363">
        <v>0.52054159650691501</v>
      </c>
      <c r="N2363">
        <v>0.55307697682190504</v>
      </c>
      <c r="O2363">
        <v>0.54361362746165698</v>
      </c>
      <c r="P2363">
        <v>0.48395772090924</v>
      </c>
      <c r="Q2363">
        <v>0.43771263480557798</v>
      </c>
      <c r="X2363"/>
    </row>
    <row r="2364" spans="1:52" x14ac:dyDescent="0.35">
      <c r="A2364" s="2" t="s">
        <v>185</v>
      </c>
      <c r="B2364" s="31">
        <v>37104</v>
      </c>
      <c r="C2364" s="60"/>
      <c r="D2364" s="60"/>
      <c r="E2364" s="11"/>
      <c r="F2364">
        <v>1.6451911048274599</v>
      </c>
      <c r="T2364">
        <v>9.5756172839506206</v>
      </c>
      <c r="X2364"/>
      <c r="AL2364">
        <v>0.14380216049382699</v>
      </c>
      <c r="AZ2364">
        <v>22</v>
      </c>
    </row>
    <row r="2365" spans="1:52" x14ac:dyDescent="0.35">
      <c r="A2365" s="2" t="s">
        <v>185</v>
      </c>
      <c r="B2365" s="31">
        <v>37105</v>
      </c>
      <c r="C2365" s="60"/>
      <c r="D2365" s="60"/>
      <c r="E2365" s="11"/>
      <c r="F2365">
        <v>1.50736162055171</v>
      </c>
      <c r="X2365"/>
    </row>
    <row r="2366" spans="1:52" x14ac:dyDescent="0.35">
      <c r="A2366" s="2" t="s">
        <v>185</v>
      </c>
      <c r="B2366" s="31">
        <v>37106</v>
      </c>
      <c r="C2366" s="60"/>
      <c r="D2366" s="60"/>
      <c r="E2366" s="11"/>
      <c r="F2366">
        <v>1.5218428191501601</v>
      </c>
      <c r="X2366"/>
    </row>
    <row r="2367" spans="1:52" x14ac:dyDescent="0.35">
      <c r="A2367" s="2" t="s">
        <v>185</v>
      </c>
      <c r="B2367" s="31">
        <v>37107</v>
      </c>
      <c r="C2367" s="60"/>
      <c r="D2367" s="60"/>
      <c r="E2367" s="11"/>
      <c r="F2367">
        <v>1.5188297393741901</v>
      </c>
      <c r="X2367"/>
    </row>
    <row r="2368" spans="1:52" x14ac:dyDescent="0.35">
      <c r="A2368" s="2" t="s">
        <v>185</v>
      </c>
      <c r="B2368" s="31">
        <v>37108</v>
      </c>
      <c r="C2368" s="60"/>
      <c r="D2368" s="60"/>
      <c r="E2368" s="11"/>
      <c r="F2368">
        <v>2.2268454522655001</v>
      </c>
      <c r="X2368"/>
    </row>
    <row r="2369" spans="1:24" x14ac:dyDescent="0.35">
      <c r="A2369" s="2" t="s">
        <v>185</v>
      </c>
      <c r="B2369" s="31">
        <v>37109</v>
      </c>
      <c r="C2369" s="60"/>
      <c r="D2369" s="60"/>
      <c r="E2369" s="11"/>
      <c r="F2369">
        <v>1.81269896667164</v>
      </c>
      <c r="X2369"/>
    </row>
    <row r="2370" spans="1:24" x14ac:dyDescent="0.35">
      <c r="A2370" s="2" t="s">
        <v>185</v>
      </c>
      <c r="B2370" s="31">
        <v>37110</v>
      </c>
      <c r="C2370" s="60"/>
      <c r="D2370" s="60"/>
      <c r="E2370" s="11"/>
      <c r="F2370">
        <v>1.7870748189880501</v>
      </c>
      <c r="X2370"/>
    </row>
    <row r="2371" spans="1:24" x14ac:dyDescent="0.35">
      <c r="A2371" s="2" t="s">
        <v>185</v>
      </c>
      <c r="B2371" s="31">
        <v>37111</v>
      </c>
      <c r="C2371" s="60"/>
      <c r="D2371" s="60"/>
      <c r="E2371" s="11"/>
      <c r="X2371"/>
    </row>
    <row r="2372" spans="1:24" x14ac:dyDescent="0.35">
      <c r="A2372" s="2" t="s">
        <v>185</v>
      </c>
      <c r="B2372" s="31">
        <v>37112</v>
      </c>
      <c r="C2372" s="60"/>
      <c r="D2372" s="60"/>
      <c r="E2372" s="11"/>
      <c r="X2372"/>
    </row>
    <row r="2373" spans="1:24" x14ac:dyDescent="0.35">
      <c r="A2373" s="2" t="s">
        <v>185</v>
      </c>
      <c r="B2373" s="31">
        <v>37113</v>
      </c>
      <c r="C2373" s="60"/>
      <c r="D2373" s="60"/>
      <c r="E2373" s="11"/>
      <c r="X2373"/>
    </row>
    <row r="2374" spans="1:24" x14ac:dyDescent="0.35">
      <c r="A2374" s="2" t="s">
        <v>185</v>
      </c>
      <c r="B2374" s="31">
        <v>37114</v>
      </c>
      <c r="C2374" s="60"/>
      <c r="D2374" s="60"/>
      <c r="E2374" s="11"/>
      <c r="X2374"/>
    </row>
    <row r="2375" spans="1:24" x14ac:dyDescent="0.35">
      <c r="A2375" s="2" t="s">
        <v>185</v>
      </c>
      <c r="B2375" s="31">
        <v>37115</v>
      </c>
      <c r="C2375" s="60"/>
      <c r="D2375" s="60"/>
      <c r="E2375" s="11"/>
      <c r="X2375"/>
    </row>
    <row r="2376" spans="1:24" x14ac:dyDescent="0.35">
      <c r="A2376" s="2" t="s">
        <v>185</v>
      </c>
      <c r="B2376" s="31">
        <v>37116</v>
      </c>
      <c r="C2376" s="60"/>
      <c r="D2376" s="60"/>
      <c r="E2376" s="11"/>
      <c r="X2376"/>
    </row>
    <row r="2377" spans="1:24" x14ac:dyDescent="0.35">
      <c r="A2377" s="2" t="s">
        <v>185</v>
      </c>
      <c r="B2377" s="31">
        <v>37117</v>
      </c>
      <c r="C2377" s="60"/>
      <c r="D2377" s="60"/>
      <c r="E2377" s="11"/>
      <c r="X2377"/>
    </row>
    <row r="2378" spans="1:24" x14ac:dyDescent="0.35">
      <c r="A2378" s="2" t="s">
        <v>185</v>
      </c>
      <c r="B2378" s="31">
        <v>37118</v>
      </c>
      <c r="C2378" s="60"/>
      <c r="D2378" s="60"/>
      <c r="E2378" s="11"/>
      <c r="X2378"/>
    </row>
    <row r="2379" spans="1:24" x14ac:dyDescent="0.35">
      <c r="A2379" s="2" t="s">
        <v>185</v>
      </c>
      <c r="B2379" s="31">
        <v>37119</v>
      </c>
      <c r="C2379" s="60"/>
      <c r="D2379" s="60"/>
      <c r="E2379" s="11"/>
      <c r="X2379"/>
    </row>
    <row r="2380" spans="1:24" x14ac:dyDescent="0.35">
      <c r="A2380" s="2" t="s">
        <v>185</v>
      </c>
      <c r="B2380" s="31">
        <v>37120</v>
      </c>
      <c r="C2380" s="60"/>
      <c r="D2380" s="60"/>
      <c r="E2380" s="11"/>
      <c r="F2380">
        <v>1.7397869493438201</v>
      </c>
      <c r="X2380"/>
    </row>
    <row r="2381" spans="1:24" x14ac:dyDescent="0.35">
      <c r="A2381" s="2" t="s">
        <v>185</v>
      </c>
      <c r="B2381" s="31">
        <v>37121</v>
      </c>
      <c r="C2381" s="60"/>
      <c r="D2381" s="60"/>
      <c r="E2381" s="11"/>
      <c r="F2381">
        <v>2.7803305540546601</v>
      </c>
      <c r="X2381"/>
    </row>
    <row r="2382" spans="1:24" x14ac:dyDescent="0.35">
      <c r="A2382" s="2" t="s">
        <v>185</v>
      </c>
      <c r="B2382" s="31">
        <v>37122</v>
      </c>
      <c r="C2382" s="60"/>
      <c r="D2382" s="60"/>
      <c r="E2382" s="11"/>
      <c r="F2382">
        <v>1.7091170744916599</v>
      </c>
      <c r="X2382"/>
    </row>
    <row r="2383" spans="1:24" x14ac:dyDescent="0.35">
      <c r="A2383" s="2" t="s">
        <v>185</v>
      </c>
      <c r="B2383" s="31">
        <v>37123</v>
      </c>
      <c r="C2383" s="60"/>
      <c r="D2383" s="60"/>
      <c r="E2383" s="11"/>
      <c r="F2383">
        <v>1.45355744823191</v>
      </c>
      <c r="X2383"/>
    </row>
    <row r="2384" spans="1:24" x14ac:dyDescent="0.35">
      <c r="A2384" s="2" t="s">
        <v>185</v>
      </c>
      <c r="B2384" s="31">
        <v>37124</v>
      </c>
      <c r="C2384" s="60"/>
      <c r="D2384" s="60"/>
      <c r="E2384" s="11"/>
      <c r="F2384">
        <v>1.3</v>
      </c>
      <c r="X2384"/>
    </row>
    <row r="2385" spans="1:52" x14ac:dyDescent="0.35">
      <c r="A2385" s="2" t="s">
        <v>185</v>
      </c>
      <c r="B2385" s="31">
        <v>37125</v>
      </c>
      <c r="C2385" s="60"/>
      <c r="D2385" s="60"/>
      <c r="E2385" s="11"/>
      <c r="F2385">
        <v>1.6</v>
      </c>
      <c r="X2385"/>
    </row>
    <row r="2386" spans="1:52" x14ac:dyDescent="0.35">
      <c r="A2386" s="2" t="s">
        <v>185</v>
      </c>
      <c r="B2386" s="31">
        <v>37126</v>
      </c>
      <c r="C2386" s="60"/>
      <c r="D2386" s="60"/>
      <c r="E2386" s="11"/>
      <c r="F2386">
        <v>1.82509483242702</v>
      </c>
      <c r="T2386">
        <v>76.3888888888889</v>
      </c>
      <c r="X2386"/>
      <c r="AL2386">
        <v>0.95409122776148103</v>
      </c>
      <c r="AZ2386">
        <v>28</v>
      </c>
    </row>
    <row r="2387" spans="1:52" x14ac:dyDescent="0.35">
      <c r="A2387" s="2" t="s">
        <v>185</v>
      </c>
      <c r="B2387" s="31">
        <v>37127</v>
      </c>
      <c r="C2387" s="60"/>
      <c r="D2387" s="60"/>
      <c r="E2387" s="11"/>
      <c r="F2387">
        <v>1.86652498294983</v>
      </c>
      <c r="G2387">
        <v>917.08209705901197</v>
      </c>
      <c r="I2387">
        <v>0.51961580866143997</v>
      </c>
      <c r="J2387">
        <v>0.54321630929966003</v>
      </c>
      <c r="K2387">
        <v>0.550913907041642</v>
      </c>
      <c r="L2387">
        <v>0.53011666279275704</v>
      </c>
      <c r="M2387">
        <v>0.52735824922219199</v>
      </c>
      <c r="N2387">
        <v>0.54973183641163303</v>
      </c>
      <c r="O2387">
        <v>0.48035779706697601</v>
      </c>
      <c r="P2387">
        <v>0.45473452662424901</v>
      </c>
      <c r="Q2387">
        <v>0.42936538817450898</v>
      </c>
      <c r="X2387"/>
    </row>
    <row r="2388" spans="1:52" x14ac:dyDescent="0.35">
      <c r="A2388" s="2" t="s">
        <v>185</v>
      </c>
      <c r="B2388" s="31">
        <v>37128</v>
      </c>
      <c r="C2388" s="60"/>
      <c r="D2388" s="60"/>
      <c r="E2388" s="11"/>
      <c r="F2388">
        <v>1.83405740144881</v>
      </c>
      <c r="X2388"/>
    </row>
    <row r="2389" spans="1:52" x14ac:dyDescent="0.35">
      <c r="A2389" s="2" t="s">
        <v>185</v>
      </c>
      <c r="B2389" s="31">
        <v>37129</v>
      </c>
      <c r="C2389" s="60"/>
      <c r="D2389" s="60"/>
      <c r="E2389" s="11"/>
      <c r="F2389">
        <v>1.4905721512068899</v>
      </c>
      <c r="X2389"/>
    </row>
    <row r="2390" spans="1:52" x14ac:dyDescent="0.35">
      <c r="A2390" s="2" t="s">
        <v>185</v>
      </c>
      <c r="B2390" s="31">
        <v>37130</v>
      </c>
      <c r="C2390" s="60"/>
      <c r="D2390" s="60"/>
      <c r="E2390" s="11"/>
      <c r="F2390">
        <v>1.49097449784187</v>
      </c>
      <c r="X2390"/>
    </row>
    <row r="2391" spans="1:52" x14ac:dyDescent="0.35">
      <c r="A2391" s="2" t="s">
        <v>185</v>
      </c>
      <c r="B2391" s="31">
        <v>37131</v>
      </c>
      <c r="C2391" s="60"/>
      <c r="D2391" s="60"/>
      <c r="E2391" s="11"/>
      <c r="F2391">
        <v>2.06711132957318</v>
      </c>
      <c r="X2391"/>
    </row>
    <row r="2392" spans="1:52" x14ac:dyDescent="0.35">
      <c r="A2392" s="2" t="s">
        <v>185</v>
      </c>
      <c r="B2392" s="31">
        <v>37132</v>
      </c>
      <c r="C2392" s="60"/>
      <c r="D2392" s="60"/>
      <c r="E2392" s="11"/>
      <c r="F2392">
        <v>1.2566132018213101</v>
      </c>
      <c r="X2392"/>
    </row>
    <row r="2393" spans="1:52" x14ac:dyDescent="0.35">
      <c r="A2393" s="2" t="s">
        <v>185</v>
      </c>
      <c r="B2393" s="31">
        <v>37133</v>
      </c>
      <c r="C2393" s="60"/>
      <c r="D2393" s="60"/>
      <c r="E2393" s="11"/>
      <c r="F2393">
        <v>1.7094057615957201</v>
      </c>
      <c r="X2393"/>
    </row>
    <row r="2394" spans="1:52" x14ac:dyDescent="0.35">
      <c r="A2394" s="2" t="s">
        <v>185</v>
      </c>
      <c r="B2394" s="31">
        <v>37134</v>
      </c>
      <c r="C2394" s="60"/>
      <c r="D2394" s="60"/>
      <c r="E2394" s="11"/>
      <c r="F2394">
        <v>2.6645781568422899</v>
      </c>
      <c r="X2394"/>
    </row>
    <row r="2395" spans="1:52" x14ac:dyDescent="0.35">
      <c r="A2395" s="2" t="s">
        <v>185</v>
      </c>
      <c r="B2395" s="31">
        <v>37135</v>
      </c>
      <c r="C2395" s="60"/>
      <c r="D2395" s="60"/>
      <c r="E2395" s="11"/>
      <c r="F2395">
        <v>3.5702415711162598</v>
      </c>
      <c r="X2395"/>
    </row>
    <row r="2396" spans="1:52" x14ac:dyDescent="0.35">
      <c r="A2396" s="2" t="s">
        <v>185</v>
      </c>
      <c r="B2396" s="31">
        <v>37136</v>
      </c>
      <c r="C2396" s="60"/>
      <c r="D2396" s="60"/>
      <c r="E2396" s="11"/>
      <c r="F2396">
        <v>2.9726684453780301</v>
      </c>
      <c r="X2396"/>
    </row>
    <row r="2397" spans="1:52" x14ac:dyDescent="0.35">
      <c r="A2397" s="2" t="s">
        <v>185</v>
      </c>
      <c r="B2397" s="31">
        <v>37137</v>
      </c>
      <c r="C2397" s="60"/>
      <c r="D2397" s="60"/>
      <c r="E2397" s="11"/>
      <c r="F2397">
        <v>2.3734136900208398</v>
      </c>
      <c r="X2397"/>
    </row>
    <row r="2398" spans="1:52" x14ac:dyDescent="0.35">
      <c r="A2398" s="2" t="s">
        <v>185</v>
      </c>
      <c r="B2398" s="31">
        <v>37138</v>
      </c>
      <c r="C2398" s="60"/>
      <c r="D2398" s="60"/>
      <c r="E2398" s="11"/>
      <c r="F2398">
        <v>2.1442586720252499</v>
      </c>
      <c r="X2398"/>
    </row>
    <row r="2399" spans="1:52" x14ac:dyDescent="0.35">
      <c r="A2399" s="2" t="s">
        <v>185</v>
      </c>
      <c r="B2399" s="31">
        <v>37139</v>
      </c>
      <c r="C2399" s="60"/>
      <c r="D2399" s="60"/>
      <c r="E2399" s="11"/>
      <c r="F2399">
        <v>2.52018319769862</v>
      </c>
      <c r="X2399"/>
    </row>
    <row r="2400" spans="1:52" x14ac:dyDescent="0.35">
      <c r="A2400" s="2" t="s">
        <v>185</v>
      </c>
      <c r="B2400" s="31">
        <v>37140</v>
      </c>
      <c r="C2400" s="60"/>
      <c r="D2400" s="60"/>
      <c r="E2400" s="11"/>
      <c r="F2400">
        <v>3.00475390979781</v>
      </c>
      <c r="X2400"/>
    </row>
    <row r="2401" spans="1:24" x14ac:dyDescent="0.35">
      <c r="A2401" s="2" t="s">
        <v>185</v>
      </c>
      <c r="B2401" s="31">
        <v>37141</v>
      </c>
      <c r="C2401" s="60"/>
      <c r="D2401" s="60"/>
      <c r="E2401" s="11"/>
      <c r="F2401">
        <v>1.5146214134319</v>
      </c>
      <c r="X2401"/>
    </row>
    <row r="2402" spans="1:24" x14ac:dyDescent="0.35">
      <c r="A2402" s="2" t="s">
        <v>185</v>
      </c>
      <c r="B2402" s="31">
        <v>37142</v>
      </c>
      <c r="C2402" s="60"/>
      <c r="D2402" s="60"/>
      <c r="E2402" s="11"/>
      <c r="F2402">
        <v>1.66476366974794</v>
      </c>
      <c r="X2402"/>
    </row>
    <row r="2403" spans="1:24" x14ac:dyDescent="0.35">
      <c r="A2403" s="2" t="s">
        <v>185</v>
      </c>
      <c r="B2403" s="31">
        <v>37143</v>
      </c>
      <c r="C2403" s="60"/>
      <c r="D2403" s="60"/>
      <c r="E2403" s="11"/>
      <c r="F2403">
        <v>2.87763374782865</v>
      </c>
      <c r="X2403"/>
    </row>
    <row r="2404" spans="1:24" x14ac:dyDescent="0.35">
      <c r="A2404" s="2" t="s">
        <v>185</v>
      </c>
      <c r="B2404" s="31">
        <v>37144</v>
      </c>
      <c r="C2404" s="60"/>
      <c r="D2404" s="60"/>
      <c r="E2404" s="11"/>
      <c r="F2404">
        <v>3.4369111795743099</v>
      </c>
      <c r="X2404"/>
    </row>
    <row r="2405" spans="1:24" x14ac:dyDescent="0.35">
      <c r="A2405" s="2" t="s">
        <v>185</v>
      </c>
      <c r="B2405" s="31">
        <v>37145</v>
      </c>
      <c r="C2405" s="60"/>
      <c r="D2405" s="60"/>
      <c r="E2405" s="11"/>
      <c r="F2405">
        <v>3.0697670805657</v>
      </c>
      <c r="X2405"/>
    </row>
    <row r="2406" spans="1:24" x14ac:dyDescent="0.35">
      <c r="A2406" s="2" t="s">
        <v>185</v>
      </c>
      <c r="B2406" s="31">
        <v>37146</v>
      </c>
      <c r="C2406" s="60"/>
      <c r="D2406" s="60"/>
      <c r="E2406" s="11"/>
      <c r="F2406">
        <v>3.3231527224725199</v>
      </c>
      <c r="X2406"/>
    </row>
    <row r="2407" spans="1:24" x14ac:dyDescent="0.35">
      <c r="A2407" s="2" t="s">
        <v>185</v>
      </c>
      <c r="B2407" s="31">
        <v>37147</v>
      </c>
      <c r="C2407" s="60"/>
      <c r="D2407" s="60"/>
      <c r="E2407" s="11"/>
      <c r="F2407">
        <v>3.8254505886744798</v>
      </c>
      <c r="X2407"/>
    </row>
    <row r="2408" spans="1:24" x14ac:dyDescent="0.35">
      <c r="A2408" s="2" t="s">
        <v>185</v>
      </c>
      <c r="B2408" s="31">
        <v>37148</v>
      </c>
      <c r="C2408" s="60"/>
      <c r="D2408" s="60"/>
      <c r="E2408" s="11"/>
      <c r="F2408">
        <v>2.2336273120770902</v>
      </c>
      <c r="X2408"/>
    </row>
    <row r="2409" spans="1:24" x14ac:dyDescent="0.35">
      <c r="A2409" s="2" t="s">
        <v>185</v>
      </c>
      <c r="B2409" s="31">
        <v>37149</v>
      </c>
      <c r="C2409" s="60"/>
      <c r="D2409" s="60"/>
      <c r="E2409" s="11"/>
      <c r="F2409">
        <v>4.0816190660025304</v>
      </c>
      <c r="X2409"/>
    </row>
    <row r="2410" spans="1:24" x14ac:dyDescent="0.35">
      <c r="A2410" s="2" t="s">
        <v>185</v>
      </c>
      <c r="B2410" s="31">
        <v>37150</v>
      </c>
      <c r="C2410" s="60"/>
      <c r="D2410" s="60"/>
      <c r="E2410" s="11"/>
      <c r="F2410">
        <v>4.52728450291184</v>
      </c>
      <c r="X2410"/>
    </row>
    <row r="2411" spans="1:24" x14ac:dyDescent="0.35">
      <c r="A2411" s="2" t="s">
        <v>185</v>
      </c>
      <c r="B2411" s="31">
        <v>37151</v>
      </c>
      <c r="C2411" s="60"/>
      <c r="D2411" s="60"/>
      <c r="E2411" s="11"/>
      <c r="F2411">
        <v>4.9449854076067101</v>
      </c>
      <c r="X2411"/>
    </row>
    <row r="2412" spans="1:24" x14ac:dyDescent="0.35">
      <c r="A2412" s="2" t="s">
        <v>185</v>
      </c>
      <c r="B2412" s="31">
        <v>37152</v>
      </c>
      <c r="C2412" s="60"/>
      <c r="D2412" s="60"/>
      <c r="E2412" s="11"/>
      <c r="F2412">
        <v>4.5309412590448401</v>
      </c>
      <c r="X2412"/>
    </row>
    <row r="2413" spans="1:24" x14ac:dyDescent="0.35">
      <c r="A2413" s="2" t="s">
        <v>185</v>
      </c>
      <c r="B2413" s="31">
        <v>37153</v>
      </c>
      <c r="C2413" s="60"/>
      <c r="D2413" s="60"/>
      <c r="E2413" s="11"/>
      <c r="F2413">
        <v>4.0624717261318297</v>
      </c>
      <c r="X2413"/>
    </row>
    <row r="2414" spans="1:24" x14ac:dyDescent="0.35">
      <c r="A2414" s="2" t="s">
        <v>185</v>
      </c>
      <c r="B2414" s="31">
        <v>37154</v>
      </c>
      <c r="C2414" s="60"/>
      <c r="D2414" s="60"/>
      <c r="E2414" s="11"/>
      <c r="F2414">
        <v>3.9883141046808599</v>
      </c>
      <c r="X2414"/>
    </row>
    <row r="2415" spans="1:24" x14ac:dyDescent="0.35">
      <c r="A2415" s="2" t="s">
        <v>185</v>
      </c>
      <c r="B2415" s="31">
        <v>37155</v>
      </c>
      <c r="C2415" s="60"/>
      <c r="D2415" s="60"/>
      <c r="E2415" s="11"/>
      <c r="F2415">
        <v>5.1259350005618396</v>
      </c>
      <c r="X2415"/>
    </row>
    <row r="2416" spans="1:24" x14ac:dyDescent="0.35">
      <c r="A2416" s="2" t="s">
        <v>185</v>
      </c>
      <c r="B2416" s="31">
        <v>37156</v>
      </c>
      <c r="C2416" s="60"/>
      <c r="D2416" s="60"/>
      <c r="E2416" s="11"/>
      <c r="F2416">
        <v>4.96537616874103</v>
      </c>
      <c r="X2416"/>
    </row>
    <row r="2417" spans="1:52" x14ac:dyDescent="0.35">
      <c r="A2417" s="2" t="s">
        <v>185</v>
      </c>
      <c r="B2417" s="31">
        <v>37157</v>
      </c>
      <c r="C2417" s="60"/>
      <c r="D2417" s="60"/>
      <c r="E2417" s="11"/>
      <c r="F2417">
        <v>3.9893942292258</v>
      </c>
      <c r="X2417"/>
    </row>
    <row r="2418" spans="1:52" x14ac:dyDescent="0.35">
      <c r="A2418" s="2" t="s">
        <v>185</v>
      </c>
      <c r="B2418" s="31">
        <v>37158</v>
      </c>
      <c r="C2418" s="60"/>
      <c r="D2418" s="60"/>
      <c r="E2418" s="11"/>
      <c r="F2418">
        <v>4.9890171424116803</v>
      </c>
      <c r="X2418"/>
    </row>
    <row r="2419" spans="1:52" x14ac:dyDescent="0.35">
      <c r="A2419" s="2" t="s">
        <v>185</v>
      </c>
      <c r="B2419" s="31">
        <v>37159</v>
      </c>
      <c r="C2419" s="60"/>
      <c r="D2419" s="60"/>
      <c r="E2419" s="11"/>
      <c r="F2419">
        <v>5.3327501641300596</v>
      </c>
      <c r="X2419"/>
    </row>
    <row r="2420" spans="1:52" x14ac:dyDescent="0.35">
      <c r="A2420" s="2" t="s">
        <v>185</v>
      </c>
      <c r="B2420" s="31">
        <v>37160</v>
      </c>
      <c r="C2420" s="60"/>
      <c r="D2420" s="60"/>
      <c r="E2420" s="11"/>
      <c r="F2420">
        <v>4.2028824887406104</v>
      </c>
      <c r="X2420"/>
    </row>
    <row r="2421" spans="1:52" x14ac:dyDescent="0.35">
      <c r="A2421" s="2" t="s">
        <v>185</v>
      </c>
      <c r="B2421" s="31">
        <v>37161</v>
      </c>
      <c r="C2421" s="60"/>
      <c r="D2421" s="60"/>
      <c r="E2421" s="11"/>
      <c r="F2421">
        <v>4.7231995393102402</v>
      </c>
      <c r="X2421"/>
    </row>
    <row r="2422" spans="1:52" x14ac:dyDescent="0.35">
      <c r="A2422" s="2" t="s">
        <v>185</v>
      </c>
      <c r="B2422" s="31">
        <v>37162</v>
      </c>
      <c r="C2422" s="60"/>
      <c r="D2422" s="60"/>
      <c r="E2422" s="11"/>
      <c r="F2422">
        <v>4.76230095322952</v>
      </c>
      <c r="X2422"/>
    </row>
    <row r="2423" spans="1:52" x14ac:dyDescent="0.35">
      <c r="A2423" s="2" t="s">
        <v>185</v>
      </c>
      <c r="B2423" s="31">
        <v>37163</v>
      </c>
      <c r="C2423" s="60"/>
      <c r="D2423" s="60"/>
      <c r="E2423" s="11"/>
      <c r="F2423">
        <v>4.8671582089148497</v>
      </c>
      <c r="X2423"/>
    </row>
    <row r="2424" spans="1:52" x14ac:dyDescent="0.35">
      <c r="A2424" s="2" t="s">
        <v>185</v>
      </c>
      <c r="B2424" s="31">
        <v>37164</v>
      </c>
      <c r="C2424" s="60"/>
      <c r="D2424" s="60"/>
      <c r="E2424" s="11"/>
      <c r="F2424">
        <v>5.5331295650111301</v>
      </c>
      <c r="X2424"/>
    </row>
    <row r="2425" spans="1:52" x14ac:dyDescent="0.35">
      <c r="A2425" s="2" t="s">
        <v>185</v>
      </c>
      <c r="B2425" s="31">
        <v>37165</v>
      </c>
      <c r="C2425" s="60"/>
      <c r="D2425" s="60"/>
      <c r="E2425" s="11"/>
      <c r="F2425">
        <v>4.9700742407771799</v>
      </c>
      <c r="X2425"/>
    </row>
    <row r="2426" spans="1:52" x14ac:dyDescent="0.35">
      <c r="A2426" s="2" t="s">
        <v>185</v>
      </c>
      <c r="B2426" s="31">
        <v>37166</v>
      </c>
      <c r="C2426" s="60"/>
      <c r="D2426" s="60"/>
      <c r="E2426" s="11"/>
      <c r="F2426">
        <v>3.9117315750168502</v>
      </c>
      <c r="G2426">
        <v>781.24223856149899</v>
      </c>
      <c r="I2426">
        <v>0.34382444998586298</v>
      </c>
      <c r="J2426">
        <v>0.37584514094051202</v>
      </c>
      <c r="K2426">
        <v>0.42134658847522399</v>
      </c>
      <c r="L2426">
        <v>0.43958124768398699</v>
      </c>
      <c r="M2426">
        <v>0.46439152101895298</v>
      </c>
      <c r="N2426">
        <v>0.51203355913485604</v>
      </c>
      <c r="O2426">
        <v>0.473761748466976</v>
      </c>
      <c r="P2426">
        <v>0.45440500422598201</v>
      </c>
      <c r="Q2426">
        <v>0.42102193287514</v>
      </c>
      <c r="T2426">
        <v>608.66319444444503</v>
      </c>
      <c r="X2426"/>
      <c r="AL2426">
        <v>5.6411081976358597</v>
      </c>
      <c r="AZ2426">
        <v>49</v>
      </c>
    </row>
    <row r="2427" spans="1:52" x14ac:dyDescent="0.35">
      <c r="A2427" s="2" t="s">
        <v>185</v>
      </c>
      <c r="B2427" s="31">
        <v>37167</v>
      </c>
      <c r="C2427" s="60"/>
      <c r="D2427" s="60"/>
      <c r="E2427" s="11"/>
      <c r="F2427">
        <v>4.7292463977840198</v>
      </c>
      <c r="X2427"/>
    </row>
    <row r="2428" spans="1:52" x14ac:dyDescent="0.35">
      <c r="A2428" s="2" t="s">
        <v>185</v>
      </c>
      <c r="B2428" s="31">
        <v>37168</v>
      </c>
      <c r="C2428" s="60"/>
      <c r="D2428" s="60"/>
      <c r="E2428" s="11"/>
      <c r="F2428">
        <v>5.3700764090767201</v>
      </c>
      <c r="X2428"/>
    </row>
    <row r="2429" spans="1:52" x14ac:dyDescent="0.35">
      <c r="A2429" s="2" t="s">
        <v>185</v>
      </c>
      <c r="B2429" s="31">
        <v>37169</v>
      </c>
      <c r="C2429" s="60"/>
      <c r="D2429" s="60"/>
      <c r="E2429" s="11"/>
      <c r="F2429">
        <v>5.2839891795619804</v>
      </c>
      <c r="X2429"/>
    </row>
    <row r="2430" spans="1:52" x14ac:dyDescent="0.35">
      <c r="A2430" s="2" t="s">
        <v>185</v>
      </c>
      <c r="B2430" s="31">
        <v>37170</v>
      </c>
      <c r="C2430" s="60"/>
      <c r="D2430" s="60"/>
      <c r="E2430" s="11"/>
      <c r="F2430">
        <v>6.1227761769600502</v>
      </c>
      <c r="X2430"/>
    </row>
    <row r="2431" spans="1:52" x14ac:dyDescent="0.35">
      <c r="A2431" s="2" t="s">
        <v>185</v>
      </c>
      <c r="B2431" s="31">
        <v>37171</v>
      </c>
      <c r="C2431" s="60"/>
      <c r="D2431" s="60"/>
      <c r="E2431" s="11"/>
      <c r="F2431">
        <v>4.9929489396676603</v>
      </c>
      <c r="X2431"/>
    </row>
    <row r="2432" spans="1:52" x14ac:dyDescent="0.35">
      <c r="A2432" s="2" t="s">
        <v>185</v>
      </c>
      <c r="B2432" s="31">
        <v>37172</v>
      </c>
      <c r="C2432" s="60"/>
      <c r="D2432" s="60"/>
      <c r="E2432" s="11"/>
      <c r="F2432">
        <v>4.8010890287344399</v>
      </c>
      <c r="X2432"/>
    </row>
    <row r="2433" spans="1:52" x14ac:dyDescent="0.35">
      <c r="A2433" s="2" t="s">
        <v>185</v>
      </c>
      <c r="B2433" s="31">
        <v>37173</v>
      </c>
      <c r="C2433" s="60"/>
      <c r="D2433" s="60"/>
      <c r="E2433" s="11"/>
      <c r="F2433">
        <v>4.9086933092250602</v>
      </c>
      <c r="X2433"/>
    </row>
    <row r="2434" spans="1:52" x14ac:dyDescent="0.35">
      <c r="A2434" s="2" t="s">
        <v>185</v>
      </c>
      <c r="B2434" s="31">
        <v>37174</v>
      </c>
      <c r="C2434" s="60"/>
      <c r="D2434" s="60"/>
      <c r="E2434" s="11"/>
      <c r="F2434">
        <v>4.6242454715352102</v>
      </c>
      <c r="G2434">
        <v>760.95883640208899</v>
      </c>
      <c r="I2434">
        <v>0.33764096723288201</v>
      </c>
      <c r="J2434">
        <v>0.35624176126266299</v>
      </c>
      <c r="K2434">
        <v>0.39474561362548399</v>
      </c>
      <c r="L2434">
        <v>0.41791669295525202</v>
      </c>
      <c r="M2434">
        <v>0.44869264649829299</v>
      </c>
      <c r="N2434">
        <v>0.50706232309325305</v>
      </c>
      <c r="O2434">
        <v>0.47096823033137603</v>
      </c>
      <c r="P2434">
        <v>0.449906703801701</v>
      </c>
      <c r="Q2434">
        <v>0.42161924320953897</v>
      </c>
      <c r="T2434">
        <v>809.05478395061698</v>
      </c>
      <c r="X2434"/>
      <c r="AL2434">
        <v>5.0373054346986104</v>
      </c>
      <c r="AZ2434">
        <v>60</v>
      </c>
    </row>
    <row r="2435" spans="1:52" x14ac:dyDescent="0.35">
      <c r="A2435" s="2" t="s">
        <v>185</v>
      </c>
      <c r="B2435" s="31">
        <v>37175</v>
      </c>
      <c r="C2435" s="60"/>
      <c r="D2435" s="60"/>
      <c r="E2435" s="11"/>
      <c r="F2435">
        <v>0.65535460649241595</v>
      </c>
      <c r="X2435"/>
    </row>
    <row r="2436" spans="1:52" x14ac:dyDescent="0.35">
      <c r="A2436" s="2" t="s">
        <v>185</v>
      </c>
      <c r="B2436" s="31">
        <v>37176</v>
      </c>
      <c r="C2436" s="60"/>
      <c r="D2436" s="60"/>
      <c r="E2436" s="11"/>
      <c r="F2436">
        <v>5.6335351539497696</v>
      </c>
      <c r="X2436"/>
    </row>
    <row r="2437" spans="1:52" x14ac:dyDescent="0.35">
      <c r="A2437" s="2" t="s">
        <v>185</v>
      </c>
      <c r="B2437" s="31">
        <v>37177</v>
      </c>
      <c r="C2437" s="60"/>
      <c r="D2437" s="60"/>
      <c r="E2437" s="11"/>
      <c r="F2437">
        <v>5.3645668782640596</v>
      </c>
      <c r="X2437"/>
    </row>
    <row r="2438" spans="1:52" x14ac:dyDescent="0.35">
      <c r="A2438" s="2" t="s">
        <v>185</v>
      </c>
      <c r="B2438" s="31">
        <v>37178</v>
      </c>
      <c r="C2438" s="60"/>
      <c r="D2438" s="60"/>
      <c r="E2438" s="11"/>
      <c r="F2438">
        <v>3.09542763403004</v>
      </c>
      <c r="X2438"/>
    </row>
    <row r="2439" spans="1:52" x14ac:dyDescent="0.35">
      <c r="A2439" s="2" t="s">
        <v>185</v>
      </c>
      <c r="B2439" s="31">
        <v>37179</v>
      </c>
      <c r="C2439" s="60"/>
      <c r="D2439" s="60"/>
      <c r="E2439" s="11"/>
      <c r="F2439">
        <v>5.2583698405856802</v>
      </c>
      <c r="X2439"/>
    </row>
    <row r="2440" spans="1:52" x14ac:dyDescent="0.35">
      <c r="A2440" s="2" t="s">
        <v>185</v>
      </c>
      <c r="B2440" s="31">
        <v>37180</v>
      </c>
      <c r="C2440" s="60"/>
      <c r="D2440" s="60"/>
      <c r="E2440" s="11"/>
      <c r="F2440">
        <v>4.9889788166546696</v>
      </c>
      <c r="X2440"/>
    </row>
    <row r="2441" spans="1:52" x14ac:dyDescent="0.35">
      <c r="A2441" s="2" t="s">
        <v>185</v>
      </c>
      <c r="B2441" s="31">
        <v>37181</v>
      </c>
      <c r="C2441" s="60"/>
      <c r="D2441" s="60"/>
      <c r="E2441" s="11"/>
      <c r="F2441">
        <v>4.7492333726332996</v>
      </c>
      <c r="X2441"/>
    </row>
    <row r="2442" spans="1:52" x14ac:dyDescent="0.35">
      <c r="A2442" s="2" t="s">
        <v>185</v>
      </c>
      <c r="B2442" s="31">
        <v>37182</v>
      </c>
      <c r="C2442" s="60"/>
      <c r="D2442" s="60"/>
      <c r="E2442" s="11"/>
      <c r="F2442">
        <v>4.9392232099936599</v>
      </c>
      <c r="X2442"/>
    </row>
    <row r="2443" spans="1:52" x14ac:dyDescent="0.35">
      <c r="A2443" s="2" t="s">
        <v>185</v>
      </c>
      <c r="B2443" s="31">
        <v>37183</v>
      </c>
      <c r="C2443" s="60"/>
      <c r="D2443" s="60"/>
      <c r="E2443" s="11"/>
      <c r="F2443">
        <v>4.9073716488642898</v>
      </c>
      <c r="X2443"/>
    </row>
    <row r="2444" spans="1:52" x14ac:dyDescent="0.35">
      <c r="A2444" s="2" t="s">
        <v>185</v>
      </c>
      <c r="B2444" s="31">
        <v>37184</v>
      </c>
      <c r="C2444" s="60"/>
      <c r="D2444" s="60"/>
      <c r="E2444" s="11"/>
      <c r="F2444">
        <v>4.6431264699206602</v>
      </c>
      <c r="X2444"/>
    </row>
    <row r="2445" spans="1:52" x14ac:dyDescent="0.35">
      <c r="A2445" s="2" t="s">
        <v>185</v>
      </c>
      <c r="B2445" s="31">
        <v>37185</v>
      </c>
      <c r="C2445" s="60"/>
      <c r="D2445" s="60"/>
      <c r="E2445" s="11"/>
      <c r="F2445">
        <v>4.8584557475729797</v>
      </c>
      <c r="X2445"/>
    </row>
    <row r="2446" spans="1:52" x14ac:dyDescent="0.35">
      <c r="A2446" s="2" t="s">
        <v>185</v>
      </c>
      <c r="B2446" s="31">
        <v>37186</v>
      </c>
      <c r="C2446" s="60"/>
      <c r="D2446" s="60"/>
      <c r="E2446" s="11"/>
      <c r="F2446">
        <v>5.2673792469271401</v>
      </c>
      <c r="X2446"/>
    </row>
    <row r="2447" spans="1:52" x14ac:dyDescent="0.35">
      <c r="A2447" s="2" t="s">
        <v>185</v>
      </c>
      <c r="B2447" s="31">
        <v>37187</v>
      </c>
      <c r="C2447" s="60"/>
      <c r="D2447" s="60"/>
      <c r="E2447" s="11"/>
      <c r="F2447">
        <v>5.5291826333913097</v>
      </c>
      <c r="X2447"/>
    </row>
    <row r="2448" spans="1:52" x14ac:dyDescent="0.35">
      <c r="A2448" s="2" t="s">
        <v>185</v>
      </c>
      <c r="B2448" s="31">
        <v>37188</v>
      </c>
      <c r="C2448" s="60"/>
      <c r="D2448" s="60"/>
      <c r="E2448" s="11"/>
      <c r="F2448">
        <v>1.1818226198749799</v>
      </c>
      <c r="X2448"/>
    </row>
    <row r="2449" spans="1:24" x14ac:dyDescent="0.35">
      <c r="A2449" s="2" t="s">
        <v>185</v>
      </c>
      <c r="B2449" s="31">
        <v>37189</v>
      </c>
      <c r="C2449" s="60"/>
      <c r="D2449" s="60"/>
      <c r="E2449" s="11"/>
      <c r="F2449">
        <v>4.2739168816878701</v>
      </c>
      <c r="X2449"/>
    </row>
    <row r="2450" spans="1:24" x14ac:dyDescent="0.35">
      <c r="A2450" s="2" t="s">
        <v>185</v>
      </c>
      <c r="B2450" s="31">
        <v>37190</v>
      </c>
      <c r="C2450" s="60"/>
      <c r="D2450" s="60"/>
      <c r="E2450" s="11"/>
      <c r="F2450">
        <v>3.3486918179720999</v>
      </c>
      <c r="X2450"/>
    </row>
    <row r="2451" spans="1:24" x14ac:dyDescent="0.35">
      <c r="A2451" s="2" t="s">
        <v>185</v>
      </c>
      <c r="B2451" s="31">
        <v>37191</v>
      </c>
      <c r="C2451" s="60"/>
      <c r="D2451" s="60"/>
      <c r="E2451" s="11"/>
      <c r="F2451">
        <v>4.83722667769797</v>
      </c>
      <c r="X2451"/>
    </row>
    <row r="2452" spans="1:24" x14ac:dyDescent="0.35">
      <c r="A2452" s="2" t="s">
        <v>185</v>
      </c>
      <c r="B2452" s="31">
        <v>37192</v>
      </c>
      <c r="C2452" s="60"/>
      <c r="D2452" s="60"/>
      <c r="E2452" s="11"/>
      <c r="F2452">
        <v>5.5894745627217803</v>
      </c>
      <c r="X2452"/>
    </row>
    <row r="2453" spans="1:24" x14ac:dyDescent="0.35">
      <c r="A2453" s="2" t="s">
        <v>185</v>
      </c>
      <c r="B2453" s="31">
        <v>37193</v>
      </c>
      <c r="C2453" s="60"/>
      <c r="D2453" s="60"/>
      <c r="E2453" s="11"/>
      <c r="F2453">
        <v>5.7764282149802098</v>
      </c>
      <c r="X2453"/>
    </row>
    <row r="2454" spans="1:24" x14ac:dyDescent="0.35">
      <c r="A2454" s="2" t="s">
        <v>185</v>
      </c>
      <c r="B2454" s="31">
        <v>37194</v>
      </c>
      <c r="C2454" s="60"/>
      <c r="D2454" s="60"/>
      <c r="E2454" s="11"/>
      <c r="F2454">
        <v>5.3468617643403604</v>
      </c>
      <c r="X2454"/>
    </row>
    <row r="2455" spans="1:24" x14ac:dyDescent="0.35">
      <c r="A2455" s="2" t="s">
        <v>185</v>
      </c>
      <c r="B2455" s="31">
        <v>37195</v>
      </c>
      <c r="C2455" s="60"/>
      <c r="D2455" s="60"/>
      <c r="E2455" s="11"/>
      <c r="F2455">
        <v>5.0192323461903499</v>
      </c>
      <c r="X2455"/>
    </row>
    <row r="2456" spans="1:24" x14ac:dyDescent="0.35">
      <c r="A2456" s="2" t="s">
        <v>185</v>
      </c>
      <c r="B2456" s="31">
        <v>37196</v>
      </c>
      <c r="C2456" s="60"/>
      <c r="D2456" s="60"/>
      <c r="E2456" s="11"/>
      <c r="F2456">
        <v>5.0566908502672696</v>
      </c>
      <c r="X2456"/>
    </row>
    <row r="2457" spans="1:24" x14ac:dyDescent="0.35">
      <c r="A2457" s="2" t="s">
        <v>185</v>
      </c>
      <c r="B2457" s="31">
        <v>37197</v>
      </c>
      <c r="C2457" s="60"/>
      <c r="D2457" s="60"/>
      <c r="E2457" s="11"/>
      <c r="F2457">
        <v>5.9165780336421001</v>
      </c>
      <c r="X2457"/>
    </row>
    <row r="2458" spans="1:24" x14ac:dyDescent="0.35">
      <c r="A2458" s="2" t="s">
        <v>185</v>
      </c>
      <c r="B2458" s="31">
        <v>37198</v>
      </c>
      <c r="C2458" s="60"/>
      <c r="D2458" s="60"/>
      <c r="E2458" s="11"/>
      <c r="F2458">
        <v>4.91950719659068</v>
      </c>
      <c r="X2458"/>
    </row>
    <row r="2459" spans="1:24" x14ac:dyDescent="0.35">
      <c r="A2459" s="2" t="s">
        <v>185</v>
      </c>
      <c r="B2459" s="31">
        <v>37199</v>
      </c>
      <c r="C2459" s="60"/>
      <c r="D2459" s="60"/>
      <c r="E2459" s="11"/>
      <c r="F2459">
        <v>5.0780584105475404</v>
      </c>
      <c r="X2459"/>
    </row>
    <row r="2460" spans="1:24" x14ac:dyDescent="0.35">
      <c r="A2460" s="2" t="s">
        <v>185</v>
      </c>
      <c r="B2460" s="31">
        <v>37200</v>
      </c>
      <c r="C2460" s="60"/>
      <c r="D2460" s="60"/>
      <c r="E2460" s="11"/>
      <c r="F2460">
        <v>4.7547340060910104</v>
      </c>
      <c r="G2460">
        <v>672.26132498316497</v>
      </c>
      <c r="I2460">
        <v>0.27391534189002797</v>
      </c>
      <c r="J2460">
        <v>0.29179351070458698</v>
      </c>
      <c r="K2460">
        <v>0.32172120887333</v>
      </c>
      <c r="L2460">
        <v>0.34464302424277399</v>
      </c>
      <c r="M2460">
        <v>0.381217062177231</v>
      </c>
      <c r="N2460">
        <v>0.44286482501949997</v>
      </c>
      <c r="O2460">
        <v>0.43931877262460101</v>
      </c>
      <c r="P2460">
        <v>0.44232547651572401</v>
      </c>
      <c r="Q2460">
        <v>0.423507402868052</v>
      </c>
      <c r="X2460"/>
    </row>
    <row r="2461" spans="1:24" x14ac:dyDescent="0.35">
      <c r="A2461" s="2" t="s">
        <v>185</v>
      </c>
      <c r="B2461" s="31">
        <v>37201</v>
      </c>
      <c r="C2461" s="60"/>
      <c r="D2461" s="60"/>
      <c r="E2461" s="11"/>
      <c r="F2461">
        <v>4.1029807195916899</v>
      </c>
      <c r="X2461"/>
    </row>
    <row r="2462" spans="1:24" x14ac:dyDescent="0.35">
      <c r="A2462" s="2" t="s">
        <v>185</v>
      </c>
      <c r="B2462" s="31">
        <v>37202</v>
      </c>
      <c r="C2462" s="60"/>
      <c r="D2462" s="60"/>
      <c r="E2462" s="11"/>
      <c r="F2462">
        <v>4.0042559811026903</v>
      </c>
      <c r="X2462"/>
    </row>
    <row r="2463" spans="1:24" x14ac:dyDescent="0.35">
      <c r="A2463" s="2" t="s">
        <v>185</v>
      </c>
      <c r="B2463" s="31">
        <v>37203</v>
      </c>
      <c r="C2463" s="60"/>
      <c r="D2463" s="60"/>
      <c r="E2463" s="11"/>
      <c r="F2463">
        <v>4.7268732853947899</v>
      </c>
      <c r="X2463"/>
    </row>
    <row r="2464" spans="1:24" x14ac:dyDescent="0.35">
      <c r="A2464" s="2" t="s">
        <v>185</v>
      </c>
      <c r="B2464" s="31">
        <v>37204</v>
      </c>
      <c r="C2464" s="60"/>
      <c r="D2464" s="60"/>
      <c r="E2464" s="11"/>
      <c r="F2464">
        <v>1.49445520849305</v>
      </c>
      <c r="X2464"/>
    </row>
    <row r="2465" spans="1:24" x14ac:dyDescent="0.35">
      <c r="A2465" s="2" t="s">
        <v>185</v>
      </c>
      <c r="B2465" s="31">
        <v>37205</v>
      </c>
      <c r="C2465" s="60"/>
      <c r="D2465" s="60"/>
      <c r="E2465" s="11"/>
      <c r="F2465">
        <v>5.4214635564543903</v>
      </c>
      <c r="X2465"/>
    </row>
    <row r="2466" spans="1:24" x14ac:dyDescent="0.35">
      <c r="A2466" s="2" t="s">
        <v>185</v>
      </c>
      <c r="B2466" s="31">
        <v>37206</v>
      </c>
      <c r="C2466" s="60"/>
      <c r="D2466" s="60"/>
      <c r="E2466" s="11"/>
      <c r="F2466">
        <v>3.7072926844625802</v>
      </c>
      <c r="X2466"/>
    </row>
    <row r="2467" spans="1:24" x14ac:dyDescent="0.35">
      <c r="A2467" s="2" t="s">
        <v>185</v>
      </c>
      <c r="B2467" s="31">
        <v>37207</v>
      </c>
      <c r="C2467" s="60"/>
      <c r="D2467" s="60"/>
      <c r="E2467" s="11"/>
      <c r="F2467">
        <v>4.9976405377161601</v>
      </c>
      <c r="X2467"/>
    </row>
    <row r="2468" spans="1:24" x14ac:dyDescent="0.35">
      <c r="A2468" s="2" t="s">
        <v>185</v>
      </c>
      <c r="B2468" s="31">
        <v>37208</v>
      </c>
      <c r="C2468" s="60"/>
      <c r="D2468" s="60"/>
      <c r="E2468" s="11"/>
      <c r="F2468">
        <v>4.1851789034118703</v>
      </c>
      <c r="X2468"/>
    </row>
    <row r="2469" spans="1:24" x14ac:dyDescent="0.35">
      <c r="A2469" s="2" t="s">
        <v>185</v>
      </c>
      <c r="B2469" s="31">
        <v>37209</v>
      </c>
      <c r="C2469" s="60"/>
      <c r="D2469" s="60"/>
      <c r="E2469" s="11"/>
      <c r="F2469">
        <v>5.8206170833082602</v>
      </c>
      <c r="X2469"/>
    </row>
    <row r="2470" spans="1:24" x14ac:dyDescent="0.35">
      <c r="A2470" s="2" t="s">
        <v>185</v>
      </c>
      <c r="B2470" s="31">
        <v>37210</v>
      </c>
      <c r="C2470" s="60"/>
      <c r="D2470" s="60"/>
      <c r="E2470" s="11"/>
      <c r="F2470">
        <v>1.7558846720005901</v>
      </c>
      <c r="X2470"/>
    </row>
    <row r="2471" spans="1:24" x14ac:dyDescent="0.35">
      <c r="A2471" s="2" t="s">
        <v>185</v>
      </c>
      <c r="B2471" s="31">
        <v>37211</v>
      </c>
      <c r="C2471" s="60"/>
      <c r="D2471" s="60"/>
      <c r="E2471" s="11"/>
      <c r="F2471">
        <v>5.30456441780888</v>
      </c>
      <c r="X2471"/>
    </row>
    <row r="2472" spans="1:24" x14ac:dyDescent="0.35">
      <c r="A2472" s="2" t="s">
        <v>185</v>
      </c>
      <c r="B2472" s="31">
        <v>37212</v>
      </c>
      <c r="C2472" s="60"/>
      <c r="D2472" s="60"/>
      <c r="E2472" s="11"/>
      <c r="F2472">
        <v>5.2865995190472503</v>
      </c>
      <c r="X2472"/>
    </row>
    <row r="2473" spans="1:24" x14ac:dyDescent="0.35">
      <c r="A2473" s="2" t="s">
        <v>185</v>
      </c>
      <c r="B2473" s="31">
        <v>37213</v>
      </c>
      <c r="C2473" s="60"/>
      <c r="D2473" s="60"/>
      <c r="E2473" s="11"/>
      <c r="F2473">
        <v>3.7355451985035102</v>
      </c>
      <c r="X2473"/>
    </row>
    <row r="2474" spans="1:24" x14ac:dyDescent="0.35">
      <c r="A2474" s="2" t="s">
        <v>185</v>
      </c>
      <c r="B2474" s="31">
        <v>37214</v>
      </c>
      <c r="C2474" s="60"/>
      <c r="D2474" s="60"/>
      <c r="E2474" s="11"/>
      <c r="F2474">
        <v>2.57345781903765</v>
      </c>
      <c r="X2474"/>
    </row>
    <row r="2475" spans="1:24" x14ac:dyDescent="0.35">
      <c r="A2475" s="2" t="s">
        <v>185</v>
      </c>
      <c r="B2475" s="31">
        <v>37215</v>
      </c>
      <c r="C2475" s="60"/>
      <c r="D2475" s="60"/>
      <c r="E2475" s="11"/>
      <c r="F2475">
        <v>2.55526953371692</v>
      </c>
      <c r="X2475"/>
    </row>
    <row r="2476" spans="1:24" x14ac:dyDescent="0.35">
      <c r="A2476" s="2" t="s">
        <v>185</v>
      </c>
      <c r="B2476" s="31">
        <v>37216</v>
      </c>
      <c r="C2476" s="60"/>
      <c r="D2476" s="60"/>
      <c r="E2476" s="11"/>
      <c r="F2476">
        <v>3.2516344635922398</v>
      </c>
      <c r="G2476">
        <v>687.68728594656204</v>
      </c>
      <c r="I2476">
        <v>0.341877498984483</v>
      </c>
      <c r="J2476">
        <v>0.307417672714701</v>
      </c>
      <c r="K2476">
        <v>0.32245484202390301</v>
      </c>
      <c r="L2476">
        <v>0.34060554711649099</v>
      </c>
      <c r="M2476">
        <v>0.37865568982417802</v>
      </c>
      <c r="N2476">
        <v>0.439023494453126</v>
      </c>
      <c r="O2476">
        <v>0.43520393076437602</v>
      </c>
      <c r="P2476">
        <v>0.44342822444943802</v>
      </c>
      <c r="Q2476">
        <v>0.42976952940211399</v>
      </c>
      <c r="X2476"/>
    </row>
    <row r="2477" spans="1:24" x14ac:dyDescent="0.35">
      <c r="A2477" s="2" t="s">
        <v>185</v>
      </c>
      <c r="B2477" s="31">
        <v>37217</v>
      </c>
      <c r="C2477" s="60"/>
      <c r="D2477" s="60"/>
      <c r="E2477" s="11"/>
      <c r="F2477">
        <v>3.72791079905975</v>
      </c>
      <c r="X2477"/>
    </row>
    <row r="2478" spans="1:24" x14ac:dyDescent="0.35">
      <c r="A2478" s="2" t="s">
        <v>185</v>
      </c>
      <c r="B2478" s="31">
        <v>37218</v>
      </c>
      <c r="C2478" s="60"/>
      <c r="D2478" s="60"/>
      <c r="E2478" s="11"/>
      <c r="F2478">
        <v>3.3259424892734999</v>
      </c>
      <c r="X2478"/>
    </row>
    <row r="2479" spans="1:24" x14ac:dyDescent="0.35">
      <c r="A2479" s="2" t="s">
        <v>185</v>
      </c>
      <c r="B2479" s="31">
        <v>37219</v>
      </c>
      <c r="C2479" s="60"/>
      <c r="D2479" s="60"/>
      <c r="E2479" s="11"/>
      <c r="F2479">
        <v>3.45445169202985</v>
      </c>
      <c r="X2479"/>
    </row>
    <row r="2480" spans="1:24" x14ac:dyDescent="0.35">
      <c r="A2480" s="2" t="s">
        <v>185</v>
      </c>
      <c r="B2480" s="31">
        <v>37220</v>
      </c>
      <c r="C2480" s="60"/>
      <c r="D2480" s="60"/>
      <c r="E2480" s="11"/>
      <c r="F2480">
        <v>1.83567502446577</v>
      </c>
      <c r="X2480"/>
    </row>
    <row r="2481" spans="1:52" x14ac:dyDescent="0.35">
      <c r="A2481" s="2" t="s">
        <v>185</v>
      </c>
      <c r="B2481" s="31">
        <v>37221</v>
      </c>
      <c r="C2481" s="60"/>
      <c r="D2481" s="60"/>
      <c r="E2481" s="11"/>
      <c r="F2481">
        <v>1.2172382285402099</v>
      </c>
      <c r="X2481"/>
    </row>
    <row r="2482" spans="1:52" x14ac:dyDescent="0.35">
      <c r="A2482" s="2" t="s">
        <v>185</v>
      </c>
      <c r="B2482" s="31">
        <v>37222</v>
      </c>
      <c r="C2482" s="60"/>
      <c r="D2482" s="60"/>
      <c r="E2482" s="11"/>
      <c r="F2482">
        <v>2.5890187901638599</v>
      </c>
      <c r="X2482"/>
    </row>
    <row r="2483" spans="1:52" x14ac:dyDescent="0.35">
      <c r="A2483" s="2" t="s">
        <v>185</v>
      </c>
      <c r="B2483" s="31">
        <v>37223</v>
      </c>
      <c r="C2483" s="60"/>
      <c r="D2483" s="60"/>
      <c r="E2483" s="11"/>
      <c r="F2483">
        <v>4.2770652789024597</v>
      </c>
      <c r="X2483"/>
    </row>
    <row r="2484" spans="1:52" x14ac:dyDescent="0.35">
      <c r="A2484" s="2" t="s">
        <v>185</v>
      </c>
      <c r="B2484" s="31">
        <v>37224</v>
      </c>
      <c r="C2484" s="60"/>
      <c r="D2484" s="60"/>
      <c r="E2484" s="11"/>
      <c r="F2484">
        <v>3.49681112952914</v>
      </c>
      <c r="X2484"/>
    </row>
    <row r="2485" spans="1:52" x14ac:dyDescent="0.35">
      <c r="A2485" s="2" t="s">
        <v>185</v>
      </c>
      <c r="B2485" s="31">
        <v>37225</v>
      </c>
      <c r="C2485" s="60"/>
      <c r="D2485" s="60"/>
      <c r="E2485" s="11"/>
      <c r="F2485">
        <v>4.1637312196171203</v>
      </c>
      <c r="X2485"/>
    </row>
    <row r="2486" spans="1:52" x14ac:dyDescent="0.35">
      <c r="A2486" s="2" t="s">
        <v>185</v>
      </c>
      <c r="B2486" s="31">
        <v>37226</v>
      </c>
      <c r="C2486" s="60"/>
      <c r="D2486" s="60"/>
      <c r="E2486" s="11"/>
      <c r="F2486">
        <v>4.7442173822931801</v>
      </c>
      <c r="X2486"/>
    </row>
    <row r="2487" spans="1:52" x14ac:dyDescent="0.35">
      <c r="A2487" s="2" t="s">
        <v>185</v>
      </c>
      <c r="B2487" s="31">
        <v>37227</v>
      </c>
      <c r="C2487" s="60"/>
      <c r="D2487" s="60"/>
      <c r="E2487" s="11"/>
      <c r="F2487">
        <v>3.72767430514038</v>
      </c>
      <c r="X2487"/>
    </row>
    <row r="2488" spans="1:52" x14ac:dyDescent="0.35">
      <c r="A2488" s="2" t="s">
        <v>185</v>
      </c>
      <c r="B2488" s="31">
        <v>37228</v>
      </c>
      <c r="C2488" s="60"/>
      <c r="D2488" s="60"/>
      <c r="E2488" s="11"/>
      <c r="F2488">
        <v>4.0677862870066903</v>
      </c>
      <c r="X2488"/>
    </row>
    <row r="2489" spans="1:52" x14ac:dyDescent="0.35">
      <c r="A2489" s="2" t="s">
        <v>185</v>
      </c>
      <c r="B2489" s="31">
        <v>37229</v>
      </c>
      <c r="C2489" s="60"/>
      <c r="D2489" s="60"/>
      <c r="E2489" s="11"/>
      <c r="F2489">
        <v>5.3014063520062997</v>
      </c>
      <c r="T2489">
        <v>1469.52932098765</v>
      </c>
      <c r="X2489"/>
      <c r="Y2489">
        <v>3.8199999999999998E-2</v>
      </c>
      <c r="AA2489">
        <f>AC2489/(Y2489)</f>
        <v>18869.109947643978</v>
      </c>
      <c r="AC2489">
        <v>720.8</v>
      </c>
      <c r="AS2489" t="s">
        <v>831</v>
      </c>
      <c r="AZ2489">
        <v>90</v>
      </c>
    </row>
    <row r="2490" spans="1:52" x14ac:dyDescent="0.35">
      <c r="A2490" s="2" t="s">
        <v>185</v>
      </c>
      <c r="B2490" s="31">
        <v>37230</v>
      </c>
      <c r="C2490" s="60"/>
      <c r="D2490" s="60"/>
      <c r="E2490" s="11"/>
      <c r="G2490">
        <v>724.00029456307595</v>
      </c>
      <c r="I2490">
        <v>0.43116573657706098</v>
      </c>
      <c r="J2490">
        <v>0.36661783595799602</v>
      </c>
      <c r="K2490">
        <v>0.34921838875901701</v>
      </c>
      <c r="L2490">
        <v>0.35659408138284898</v>
      </c>
      <c r="M2490">
        <v>0.38457441496299799</v>
      </c>
      <c r="N2490">
        <v>0.44137710614422598</v>
      </c>
      <c r="O2490">
        <v>0.43300305927935301</v>
      </c>
      <c r="P2490">
        <v>0.43591572858981598</v>
      </c>
      <c r="Q2490">
        <v>0.42153512116206499</v>
      </c>
      <c r="X2490"/>
    </row>
    <row r="2491" spans="1:52" x14ac:dyDescent="0.35">
      <c r="A2491" s="2" t="s">
        <v>47</v>
      </c>
      <c r="B2491" s="31">
        <v>37625</v>
      </c>
      <c r="C2491" s="60"/>
      <c r="D2491" s="60"/>
      <c r="E2491" s="11"/>
      <c r="G2491">
        <v>474.12</v>
      </c>
      <c r="X2491"/>
    </row>
    <row r="2492" spans="1:52" x14ac:dyDescent="0.35">
      <c r="A2492" s="2" t="s">
        <v>47</v>
      </c>
      <c r="B2492" s="31">
        <v>37635</v>
      </c>
      <c r="C2492" s="60"/>
      <c r="D2492" s="60"/>
      <c r="E2492" s="11"/>
      <c r="G2492">
        <v>515.21</v>
      </c>
      <c r="X2492"/>
    </row>
    <row r="2493" spans="1:52" x14ac:dyDescent="0.35">
      <c r="A2493" s="2" t="s">
        <v>47</v>
      </c>
      <c r="B2493" s="31">
        <v>37644</v>
      </c>
      <c r="C2493" s="60"/>
      <c r="D2493" s="60"/>
      <c r="E2493" s="11"/>
      <c r="G2493">
        <v>490.88</v>
      </c>
      <c r="X2493"/>
    </row>
    <row r="2494" spans="1:52" x14ac:dyDescent="0.35">
      <c r="A2494" s="2" t="s">
        <v>47</v>
      </c>
      <c r="B2494" s="31">
        <v>37656</v>
      </c>
      <c r="C2494" s="60"/>
      <c r="D2494" s="60"/>
      <c r="E2494" s="11"/>
      <c r="G2494">
        <v>474.12</v>
      </c>
      <c r="X2494"/>
    </row>
    <row r="2495" spans="1:52" x14ac:dyDescent="0.35">
      <c r="A2495" s="2" t="s">
        <v>47</v>
      </c>
      <c r="B2495" s="31">
        <v>37676</v>
      </c>
      <c r="C2495" s="60"/>
      <c r="D2495" s="60"/>
      <c r="E2495" s="11"/>
      <c r="G2495">
        <v>442.51</v>
      </c>
      <c r="X2495"/>
    </row>
    <row r="2496" spans="1:52" x14ac:dyDescent="0.35">
      <c r="A2496" s="2" t="s">
        <v>47</v>
      </c>
      <c r="B2496" s="31">
        <v>37686</v>
      </c>
      <c r="C2496" s="60"/>
      <c r="D2496" s="60"/>
      <c r="E2496" s="11"/>
      <c r="G2496">
        <v>421.52</v>
      </c>
      <c r="X2496"/>
    </row>
    <row r="2497" spans="1:52" x14ac:dyDescent="0.35">
      <c r="A2497" s="2" t="s">
        <v>47</v>
      </c>
      <c r="B2497" s="31">
        <v>37691</v>
      </c>
      <c r="C2497" s="60"/>
      <c r="D2497" s="60"/>
      <c r="E2497" s="11"/>
      <c r="G2497">
        <v>427.99</v>
      </c>
      <c r="X2497"/>
    </row>
    <row r="2498" spans="1:52" x14ac:dyDescent="0.35">
      <c r="A2498" s="2" t="s">
        <v>47</v>
      </c>
      <c r="B2498" s="31">
        <v>37696</v>
      </c>
      <c r="C2498" s="60"/>
      <c r="D2498" s="60"/>
      <c r="E2498" s="11"/>
      <c r="G2498">
        <v>429.14</v>
      </c>
      <c r="X2498"/>
    </row>
    <row r="2499" spans="1:52" x14ac:dyDescent="0.35">
      <c r="A2499" s="2" t="s">
        <v>47</v>
      </c>
      <c r="B2499" s="31">
        <v>37699</v>
      </c>
      <c r="C2499" s="60"/>
      <c r="D2499" s="60"/>
      <c r="E2499" s="11"/>
      <c r="T2499">
        <v>57.62</v>
      </c>
      <c r="X2499"/>
      <c r="AL2499">
        <v>0.34</v>
      </c>
    </row>
    <row r="2500" spans="1:52" x14ac:dyDescent="0.35">
      <c r="A2500" s="2" t="s">
        <v>47</v>
      </c>
      <c r="B2500" s="31">
        <v>37701</v>
      </c>
      <c r="C2500" s="60"/>
      <c r="D2500" s="60"/>
      <c r="E2500" s="11"/>
      <c r="G2500">
        <v>432.88</v>
      </c>
      <c r="X2500"/>
    </row>
    <row r="2501" spans="1:52" x14ac:dyDescent="0.35">
      <c r="A2501" s="2" t="s">
        <v>47</v>
      </c>
      <c r="B2501" s="31">
        <v>37705</v>
      </c>
      <c r="C2501" s="60"/>
      <c r="D2501" s="60"/>
      <c r="E2501" s="11"/>
      <c r="X2501"/>
      <c r="AZ2501">
        <v>31</v>
      </c>
    </row>
    <row r="2502" spans="1:52" x14ac:dyDescent="0.35">
      <c r="A2502" s="2" t="s">
        <v>47</v>
      </c>
      <c r="B2502" s="31">
        <v>37706</v>
      </c>
      <c r="C2502" s="60"/>
      <c r="D2502" s="60"/>
      <c r="E2502" s="11"/>
      <c r="G2502">
        <v>392.26</v>
      </c>
      <c r="X2502"/>
    </row>
    <row r="2503" spans="1:52" x14ac:dyDescent="0.35">
      <c r="A2503" s="2" t="s">
        <v>47</v>
      </c>
      <c r="B2503" s="31">
        <v>37707</v>
      </c>
      <c r="C2503" s="60"/>
      <c r="D2503" s="60"/>
      <c r="E2503" s="11"/>
      <c r="T2503">
        <v>86.63</v>
      </c>
      <c r="X2503"/>
      <c r="AL2503">
        <v>0.46</v>
      </c>
    </row>
    <row r="2504" spans="1:52" x14ac:dyDescent="0.35">
      <c r="A2504" s="2" t="s">
        <v>47</v>
      </c>
      <c r="B2504" s="31">
        <v>37711</v>
      </c>
      <c r="C2504" s="60"/>
      <c r="D2504" s="60"/>
      <c r="E2504" s="11"/>
      <c r="G2504">
        <v>484.9</v>
      </c>
      <c r="X2504"/>
    </row>
    <row r="2505" spans="1:52" x14ac:dyDescent="0.35">
      <c r="A2505" s="2" t="s">
        <v>47</v>
      </c>
      <c r="B2505" s="31">
        <v>37715</v>
      </c>
      <c r="C2505" s="60"/>
      <c r="D2505" s="60"/>
      <c r="E2505" s="11"/>
      <c r="T2505">
        <v>225.99</v>
      </c>
      <c r="X2505"/>
      <c r="AL2505">
        <v>0.84</v>
      </c>
    </row>
    <row r="2506" spans="1:52" x14ac:dyDescent="0.35">
      <c r="A2506" s="2" t="s">
        <v>47</v>
      </c>
      <c r="B2506" s="31">
        <v>37717</v>
      </c>
      <c r="C2506" s="60"/>
      <c r="D2506" s="60"/>
      <c r="E2506" s="11"/>
      <c r="G2506">
        <v>466.79</v>
      </c>
      <c r="X2506"/>
    </row>
    <row r="2507" spans="1:52" x14ac:dyDescent="0.35">
      <c r="A2507" s="2" t="s">
        <v>47</v>
      </c>
      <c r="B2507" s="31">
        <v>37721</v>
      </c>
      <c r="C2507" s="60"/>
      <c r="D2507" s="60"/>
      <c r="E2507" s="11"/>
      <c r="T2507">
        <v>312.01</v>
      </c>
      <c r="X2507"/>
      <c r="AL2507">
        <v>1.45</v>
      </c>
    </row>
    <row r="2508" spans="1:52" x14ac:dyDescent="0.35">
      <c r="A2508" s="2" t="s">
        <v>47</v>
      </c>
      <c r="B2508" s="31">
        <v>37722</v>
      </c>
      <c r="C2508" s="60"/>
      <c r="D2508" s="60"/>
      <c r="E2508" s="11"/>
      <c r="G2508">
        <v>454.26</v>
      </c>
      <c r="X2508"/>
    </row>
    <row r="2509" spans="1:52" x14ac:dyDescent="0.35">
      <c r="A2509" s="2" t="s">
        <v>47</v>
      </c>
      <c r="B2509" s="31">
        <v>37726</v>
      </c>
      <c r="C2509" s="60"/>
      <c r="D2509" s="60"/>
      <c r="E2509" s="11"/>
      <c r="T2509">
        <v>416.98</v>
      </c>
      <c r="X2509"/>
      <c r="AL2509">
        <v>2.65</v>
      </c>
    </row>
    <row r="2510" spans="1:52" x14ac:dyDescent="0.35">
      <c r="A2510" s="2" t="s">
        <v>47</v>
      </c>
      <c r="B2510" s="31">
        <v>37727</v>
      </c>
      <c r="C2510" s="60"/>
      <c r="D2510" s="60"/>
      <c r="E2510" s="11"/>
      <c r="G2510">
        <v>444.97</v>
      </c>
      <c r="X2510"/>
    </row>
    <row r="2511" spans="1:52" x14ac:dyDescent="0.35">
      <c r="A2511" s="2" t="s">
        <v>47</v>
      </c>
      <c r="B2511" s="31">
        <v>37731</v>
      </c>
      <c r="C2511" s="60"/>
      <c r="D2511" s="60"/>
      <c r="E2511" s="11"/>
      <c r="X2511"/>
      <c r="AL2511">
        <v>3.89</v>
      </c>
    </row>
    <row r="2512" spans="1:52" x14ac:dyDescent="0.35">
      <c r="A2512" s="2" t="s">
        <v>47</v>
      </c>
      <c r="B2512" s="31">
        <v>37732</v>
      </c>
      <c r="C2512" s="60"/>
      <c r="D2512" s="60"/>
      <c r="E2512" s="11"/>
      <c r="G2512">
        <v>530.32000000000005</v>
      </c>
      <c r="X2512"/>
    </row>
    <row r="2513" spans="1:52" x14ac:dyDescent="0.35">
      <c r="A2513" s="2" t="s">
        <v>47</v>
      </c>
      <c r="B2513" s="31">
        <v>37734</v>
      </c>
      <c r="C2513" s="60"/>
      <c r="D2513" s="60"/>
      <c r="E2513" s="11"/>
      <c r="G2513">
        <v>511.55</v>
      </c>
      <c r="X2513"/>
    </row>
    <row r="2514" spans="1:52" x14ac:dyDescent="0.35">
      <c r="A2514" s="2" t="s">
        <v>47</v>
      </c>
      <c r="B2514" s="31">
        <v>37736</v>
      </c>
      <c r="C2514" s="60"/>
      <c r="D2514" s="60"/>
      <c r="E2514" s="11"/>
      <c r="T2514">
        <v>546.79</v>
      </c>
      <c r="X2514"/>
      <c r="AL2514">
        <v>5.21</v>
      </c>
    </row>
    <row r="2515" spans="1:52" x14ac:dyDescent="0.35">
      <c r="A2515" s="2" t="s">
        <v>47</v>
      </c>
      <c r="B2515" s="31">
        <v>37737</v>
      </c>
      <c r="C2515" s="60"/>
      <c r="D2515" s="60"/>
      <c r="E2515" s="11"/>
      <c r="G2515">
        <v>503.63</v>
      </c>
      <c r="X2515"/>
    </row>
    <row r="2516" spans="1:52" x14ac:dyDescent="0.35">
      <c r="A2516" s="2" t="s">
        <v>47</v>
      </c>
      <c r="B2516" s="31">
        <v>37739</v>
      </c>
      <c r="C2516" s="60"/>
      <c r="D2516" s="60"/>
      <c r="E2516" s="11"/>
      <c r="X2516"/>
      <c r="AZ2516">
        <v>55</v>
      </c>
    </row>
    <row r="2517" spans="1:52" x14ac:dyDescent="0.35">
      <c r="A2517" s="2" t="s">
        <v>47</v>
      </c>
      <c r="B2517" s="31">
        <v>37740</v>
      </c>
      <c r="C2517" s="60"/>
      <c r="D2517" s="60"/>
      <c r="E2517" s="11"/>
      <c r="G2517">
        <v>495.9</v>
      </c>
      <c r="X2517"/>
    </row>
    <row r="2518" spans="1:52" x14ac:dyDescent="0.35">
      <c r="A2518" s="2" t="s">
        <v>47</v>
      </c>
      <c r="B2518" s="31">
        <v>37741</v>
      </c>
      <c r="C2518" s="60"/>
      <c r="D2518" s="60"/>
      <c r="E2518" s="11"/>
      <c r="X2518"/>
      <c r="AL2518">
        <v>5.55</v>
      </c>
    </row>
    <row r="2519" spans="1:52" x14ac:dyDescent="0.35">
      <c r="A2519" s="2" t="s">
        <v>47</v>
      </c>
      <c r="B2519" s="31">
        <v>37746</v>
      </c>
      <c r="C2519" s="60"/>
      <c r="D2519" s="60"/>
      <c r="E2519" s="11"/>
      <c r="G2519">
        <v>476.83</v>
      </c>
      <c r="T2519">
        <v>797.05</v>
      </c>
      <c r="X2519"/>
      <c r="AL2519">
        <v>4.8899999999999997</v>
      </c>
    </row>
    <row r="2520" spans="1:52" x14ac:dyDescent="0.35">
      <c r="A2520" s="2" t="s">
        <v>47</v>
      </c>
      <c r="B2520" s="31">
        <v>37751</v>
      </c>
      <c r="C2520" s="60"/>
      <c r="D2520" s="60"/>
      <c r="E2520" s="11"/>
      <c r="G2520">
        <v>454.54</v>
      </c>
      <c r="X2520"/>
      <c r="AL2520">
        <v>4</v>
      </c>
    </row>
    <row r="2521" spans="1:52" x14ac:dyDescent="0.35">
      <c r="A2521" s="2" t="s">
        <v>47</v>
      </c>
      <c r="B2521" s="31">
        <v>37756</v>
      </c>
      <c r="C2521" s="60"/>
      <c r="D2521" s="60"/>
      <c r="E2521" s="11"/>
      <c r="G2521">
        <v>452.7</v>
      </c>
      <c r="T2521">
        <v>1128.73</v>
      </c>
      <c r="X2521"/>
      <c r="AL2521">
        <v>3.35</v>
      </c>
    </row>
    <row r="2522" spans="1:52" x14ac:dyDescent="0.35">
      <c r="A2522" s="2" t="s">
        <v>47</v>
      </c>
      <c r="B2522" s="31">
        <v>37761</v>
      </c>
      <c r="C2522" s="60"/>
      <c r="D2522" s="60"/>
      <c r="E2522" s="11"/>
      <c r="G2522">
        <v>521.9</v>
      </c>
      <c r="X2522"/>
    </row>
    <row r="2523" spans="1:52" x14ac:dyDescent="0.35">
      <c r="A2523" s="2" t="s">
        <v>47</v>
      </c>
      <c r="B2523" s="31">
        <v>37766</v>
      </c>
      <c r="C2523" s="60"/>
      <c r="D2523" s="60"/>
      <c r="E2523" s="11"/>
      <c r="G2523">
        <v>472.22</v>
      </c>
      <c r="T2523">
        <v>1279.8</v>
      </c>
      <c r="X2523"/>
      <c r="AL2523">
        <v>2.5099999999999998</v>
      </c>
    </row>
    <row r="2524" spans="1:52" x14ac:dyDescent="0.35">
      <c r="A2524" s="2" t="s">
        <v>47</v>
      </c>
      <c r="B2524" s="31">
        <v>37771</v>
      </c>
      <c r="C2524" s="60"/>
      <c r="D2524" s="60"/>
      <c r="E2524" s="11"/>
      <c r="G2524">
        <v>460.45</v>
      </c>
      <c r="X2524"/>
    </row>
    <row r="2525" spans="1:52" x14ac:dyDescent="0.35">
      <c r="A2525" s="2" t="s">
        <v>47</v>
      </c>
      <c r="B2525" s="31">
        <v>37776</v>
      </c>
      <c r="C2525" s="60"/>
      <c r="D2525" s="60"/>
      <c r="E2525" s="11"/>
      <c r="T2525">
        <v>922.8</v>
      </c>
      <c r="X2525"/>
      <c r="AC2525">
        <v>526.05999999999995</v>
      </c>
      <c r="AL2525">
        <v>0.78</v>
      </c>
      <c r="AS2525" t="s">
        <v>831</v>
      </c>
      <c r="AZ2525">
        <v>90</v>
      </c>
    </row>
    <row r="2526" spans="1:52" x14ac:dyDescent="0.35">
      <c r="A2526" s="2" t="s">
        <v>47</v>
      </c>
      <c r="B2526" s="31">
        <v>37777</v>
      </c>
      <c r="C2526" s="60"/>
      <c r="D2526" s="60"/>
      <c r="E2526" s="11"/>
      <c r="G2526">
        <v>417.19</v>
      </c>
      <c r="X2526"/>
    </row>
    <row r="2527" spans="1:52" x14ac:dyDescent="0.35">
      <c r="A2527" s="2" t="s">
        <v>47</v>
      </c>
      <c r="B2527" s="31">
        <v>37782</v>
      </c>
      <c r="C2527" s="60"/>
      <c r="D2527" s="60"/>
      <c r="E2527" s="11"/>
      <c r="G2527">
        <v>433.9</v>
      </c>
      <c r="X2527"/>
    </row>
    <row r="2528" spans="1:52" x14ac:dyDescent="0.35">
      <c r="A2528" s="2" t="s">
        <v>48</v>
      </c>
      <c r="B2528" s="31">
        <v>37786</v>
      </c>
      <c r="C2528" s="60"/>
      <c r="D2528" s="60"/>
      <c r="E2528" s="11"/>
      <c r="G2528">
        <v>417.64</v>
      </c>
      <c r="X2528"/>
    </row>
    <row r="2529" spans="1:24" x14ac:dyDescent="0.35">
      <c r="A2529" s="2" t="s">
        <v>48</v>
      </c>
      <c r="B2529" s="31">
        <v>37791</v>
      </c>
      <c r="C2529" s="60"/>
      <c r="D2529" s="60"/>
      <c r="E2529" s="11"/>
      <c r="G2529">
        <v>429.41</v>
      </c>
      <c r="X2529"/>
    </row>
    <row r="2530" spans="1:24" x14ac:dyDescent="0.35">
      <c r="A2530" s="2" t="s">
        <v>48</v>
      </c>
      <c r="B2530" s="31">
        <v>37796</v>
      </c>
      <c r="C2530" s="60"/>
      <c r="D2530" s="60"/>
      <c r="E2530" s="11"/>
      <c r="G2530">
        <v>426.06</v>
      </c>
      <c r="X2530"/>
    </row>
    <row r="2531" spans="1:24" x14ac:dyDescent="0.35">
      <c r="A2531" s="2" t="s">
        <v>48</v>
      </c>
      <c r="B2531" s="31">
        <v>37802</v>
      </c>
      <c r="C2531" s="60"/>
      <c r="D2531" s="60"/>
      <c r="E2531" s="11"/>
      <c r="G2531">
        <v>435.21</v>
      </c>
      <c r="X2531"/>
    </row>
    <row r="2532" spans="1:24" x14ac:dyDescent="0.35">
      <c r="A2532" s="2" t="s">
        <v>48</v>
      </c>
      <c r="B2532" s="31">
        <v>37807</v>
      </c>
      <c r="C2532" s="60"/>
      <c r="D2532" s="60"/>
      <c r="E2532" s="11"/>
      <c r="G2532">
        <v>419.34</v>
      </c>
      <c r="X2532"/>
    </row>
    <row r="2533" spans="1:24" x14ac:dyDescent="0.35">
      <c r="A2533" s="2" t="s">
        <v>48</v>
      </c>
      <c r="B2533" s="31">
        <v>37812</v>
      </c>
      <c r="C2533" s="60"/>
      <c r="D2533" s="60"/>
      <c r="E2533" s="11"/>
      <c r="G2533">
        <v>422.67</v>
      </c>
      <c r="X2533"/>
    </row>
    <row r="2534" spans="1:24" x14ac:dyDescent="0.35">
      <c r="A2534" s="2" t="s">
        <v>48</v>
      </c>
      <c r="B2534" s="31">
        <v>37817</v>
      </c>
      <c r="C2534" s="60"/>
      <c r="D2534" s="60"/>
      <c r="E2534" s="11"/>
      <c r="G2534">
        <v>432.35</v>
      </c>
      <c r="X2534"/>
    </row>
    <row r="2535" spans="1:24" x14ac:dyDescent="0.35">
      <c r="A2535" s="2" t="s">
        <v>48</v>
      </c>
      <c r="B2535" s="31">
        <v>37823</v>
      </c>
      <c r="C2535" s="60"/>
      <c r="D2535" s="60"/>
      <c r="E2535" s="11"/>
      <c r="G2535">
        <v>451.19</v>
      </c>
      <c r="X2535"/>
    </row>
    <row r="2536" spans="1:24" x14ac:dyDescent="0.35">
      <c r="A2536" s="2" t="s">
        <v>48</v>
      </c>
      <c r="B2536" s="31">
        <v>37828</v>
      </c>
      <c r="C2536" s="60"/>
      <c r="D2536" s="60"/>
      <c r="E2536" s="11"/>
      <c r="G2536">
        <v>451.98</v>
      </c>
      <c r="X2536"/>
    </row>
    <row r="2537" spans="1:24" x14ac:dyDescent="0.35">
      <c r="A2537" s="2" t="s">
        <v>48</v>
      </c>
      <c r="B2537" s="31">
        <v>37833</v>
      </c>
      <c r="C2537" s="60"/>
      <c r="D2537" s="60"/>
      <c r="E2537" s="11"/>
      <c r="G2537">
        <v>470.84</v>
      </c>
      <c r="X2537"/>
    </row>
    <row r="2538" spans="1:24" x14ac:dyDescent="0.35">
      <c r="A2538" s="2" t="s">
        <v>48</v>
      </c>
      <c r="B2538" s="31">
        <v>37838</v>
      </c>
      <c r="C2538" s="60"/>
      <c r="D2538" s="60"/>
      <c r="E2538" s="11"/>
      <c r="G2538">
        <v>467.2</v>
      </c>
      <c r="X2538"/>
    </row>
    <row r="2539" spans="1:24" x14ac:dyDescent="0.35">
      <c r="A2539" s="2" t="s">
        <v>48</v>
      </c>
      <c r="B2539" s="31">
        <v>37844</v>
      </c>
      <c r="C2539" s="60"/>
      <c r="D2539" s="60"/>
      <c r="E2539" s="11"/>
      <c r="G2539">
        <v>454.58</v>
      </c>
      <c r="X2539"/>
    </row>
    <row r="2540" spans="1:24" x14ac:dyDescent="0.35">
      <c r="A2540" s="2" t="s">
        <v>48</v>
      </c>
      <c r="B2540" s="31">
        <v>37851</v>
      </c>
      <c r="C2540" s="60"/>
      <c r="D2540" s="60"/>
      <c r="E2540" s="11"/>
      <c r="G2540">
        <v>433.17</v>
      </c>
      <c r="X2540"/>
    </row>
    <row r="2541" spans="1:24" x14ac:dyDescent="0.35">
      <c r="A2541" s="2" t="s">
        <v>48</v>
      </c>
      <c r="B2541" s="31">
        <v>37856</v>
      </c>
      <c r="C2541" s="60"/>
      <c r="D2541" s="60"/>
      <c r="E2541" s="11"/>
      <c r="G2541">
        <v>440.07</v>
      </c>
      <c r="X2541"/>
    </row>
    <row r="2542" spans="1:24" x14ac:dyDescent="0.35">
      <c r="A2542" s="2" t="s">
        <v>48</v>
      </c>
      <c r="B2542" s="31">
        <v>37863</v>
      </c>
      <c r="C2542" s="60"/>
      <c r="D2542" s="60"/>
      <c r="E2542" s="11"/>
      <c r="G2542">
        <v>443.74</v>
      </c>
      <c r="X2542"/>
    </row>
    <row r="2543" spans="1:24" x14ac:dyDescent="0.35">
      <c r="A2543" s="2" t="s">
        <v>48</v>
      </c>
      <c r="B2543" s="31">
        <v>37869</v>
      </c>
      <c r="C2543" s="60"/>
      <c r="D2543" s="60"/>
      <c r="E2543" s="11"/>
      <c r="G2543">
        <v>454.52</v>
      </c>
      <c r="X2543"/>
    </row>
    <row r="2544" spans="1:24" x14ac:dyDescent="0.35">
      <c r="A2544" s="2" t="s">
        <v>48</v>
      </c>
      <c r="B2544" s="31">
        <v>37874</v>
      </c>
      <c r="C2544" s="60"/>
      <c r="D2544" s="60"/>
      <c r="E2544" s="11"/>
      <c r="G2544">
        <v>466.11</v>
      </c>
      <c r="X2544"/>
    </row>
    <row r="2545" spans="1:24" x14ac:dyDescent="0.35">
      <c r="A2545" s="2" t="s">
        <v>48</v>
      </c>
      <c r="B2545" s="31">
        <v>37879</v>
      </c>
      <c r="C2545" s="60"/>
      <c r="D2545" s="60"/>
      <c r="E2545" s="11"/>
      <c r="G2545">
        <v>445.87</v>
      </c>
      <c r="X2545"/>
    </row>
    <row r="2546" spans="1:24" x14ac:dyDescent="0.35">
      <c r="A2546" s="2" t="s">
        <v>48</v>
      </c>
      <c r="B2546" s="31">
        <v>37884</v>
      </c>
      <c r="C2546" s="60"/>
      <c r="D2546" s="60"/>
      <c r="E2546" s="11"/>
      <c r="G2546">
        <v>450.72</v>
      </c>
      <c r="X2546"/>
    </row>
    <row r="2547" spans="1:24" x14ac:dyDescent="0.35">
      <c r="A2547" s="2" t="s">
        <v>48</v>
      </c>
      <c r="B2547" s="31">
        <v>37889</v>
      </c>
      <c r="C2547" s="60"/>
      <c r="D2547" s="60"/>
      <c r="E2547" s="11"/>
      <c r="G2547">
        <v>457.38</v>
      </c>
      <c r="X2547"/>
    </row>
    <row r="2548" spans="1:24" x14ac:dyDescent="0.35">
      <c r="A2548" s="2" t="s">
        <v>48</v>
      </c>
      <c r="B2548" s="31">
        <v>37896</v>
      </c>
      <c r="C2548" s="60"/>
      <c r="D2548" s="60"/>
      <c r="E2548" s="11"/>
      <c r="G2548">
        <v>445.29</v>
      </c>
      <c r="X2548"/>
    </row>
    <row r="2549" spans="1:24" x14ac:dyDescent="0.35">
      <c r="A2549" s="2" t="s">
        <v>48</v>
      </c>
      <c r="B2549" s="31">
        <v>37901</v>
      </c>
      <c r="C2549" s="60"/>
      <c r="D2549" s="60"/>
      <c r="E2549" s="11"/>
      <c r="G2549">
        <v>480.73</v>
      </c>
      <c r="X2549"/>
    </row>
    <row r="2550" spans="1:24" x14ac:dyDescent="0.35">
      <c r="A2550" s="2" t="s">
        <v>48</v>
      </c>
      <c r="B2550" s="31">
        <v>37908</v>
      </c>
      <c r="C2550" s="60"/>
      <c r="D2550" s="60"/>
      <c r="E2550" s="11"/>
      <c r="G2550">
        <v>560.04</v>
      </c>
      <c r="X2550"/>
    </row>
    <row r="2551" spans="1:24" x14ac:dyDescent="0.35">
      <c r="A2551" s="2" t="s">
        <v>48</v>
      </c>
      <c r="B2551" s="31">
        <v>37914</v>
      </c>
      <c r="C2551" s="60"/>
      <c r="D2551" s="60"/>
      <c r="E2551" s="11"/>
      <c r="G2551">
        <v>547.94000000000005</v>
      </c>
      <c r="X2551"/>
    </row>
    <row r="2552" spans="1:24" x14ac:dyDescent="0.35">
      <c r="A2552" s="2" t="s">
        <v>48</v>
      </c>
      <c r="B2552" s="31">
        <v>37919</v>
      </c>
      <c r="C2552" s="60"/>
      <c r="D2552" s="60"/>
      <c r="E2552" s="11"/>
      <c r="G2552">
        <v>531.39</v>
      </c>
      <c r="X2552"/>
    </row>
    <row r="2553" spans="1:24" x14ac:dyDescent="0.35">
      <c r="A2553" s="2" t="s">
        <v>48</v>
      </c>
      <c r="B2553" s="31">
        <v>37924</v>
      </c>
      <c r="C2553" s="60"/>
      <c r="D2553" s="60"/>
      <c r="E2553" s="11"/>
      <c r="G2553">
        <v>505.06</v>
      </c>
      <c r="X2553"/>
    </row>
    <row r="2554" spans="1:24" x14ac:dyDescent="0.35">
      <c r="A2554" s="2" t="s">
        <v>48</v>
      </c>
      <c r="B2554" s="31">
        <v>37929</v>
      </c>
      <c r="C2554" s="60"/>
      <c r="D2554" s="60"/>
      <c r="E2554" s="11"/>
      <c r="G2554">
        <v>510.53</v>
      </c>
      <c r="X2554"/>
    </row>
    <row r="2555" spans="1:24" x14ac:dyDescent="0.35">
      <c r="A2555" s="2" t="s">
        <v>48</v>
      </c>
      <c r="B2555" s="31">
        <v>37934</v>
      </c>
      <c r="C2555" s="60"/>
      <c r="D2555" s="60"/>
      <c r="E2555" s="11"/>
      <c r="G2555">
        <v>527.99</v>
      </c>
      <c r="X2555"/>
    </row>
    <row r="2556" spans="1:24" x14ac:dyDescent="0.35">
      <c r="A2556" s="2" t="s">
        <v>48</v>
      </c>
      <c r="B2556" s="31">
        <v>37939</v>
      </c>
      <c r="C2556" s="60"/>
      <c r="D2556" s="60"/>
      <c r="E2556" s="11"/>
      <c r="G2556">
        <v>514.49</v>
      </c>
      <c r="X2556"/>
    </row>
    <row r="2557" spans="1:24" x14ac:dyDescent="0.35">
      <c r="A2557" s="2" t="s">
        <v>48</v>
      </c>
      <c r="B2557" s="31">
        <v>37961</v>
      </c>
      <c r="C2557" s="60"/>
      <c r="D2557" s="60"/>
      <c r="E2557" s="11"/>
      <c r="G2557">
        <v>520.22</v>
      </c>
      <c r="X2557"/>
    </row>
    <row r="2558" spans="1:24" x14ac:dyDescent="0.35">
      <c r="A2558" s="2" t="s">
        <v>48</v>
      </c>
      <c r="B2558" s="31">
        <v>37966</v>
      </c>
      <c r="C2558" s="60"/>
      <c r="D2558" s="60"/>
      <c r="E2558" s="11"/>
      <c r="G2558">
        <v>505.08</v>
      </c>
      <c r="X2558"/>
    </row>
    <row r="2559" spans="1:24" x14ac:dyDescent="0.35">
      <c r="A2559" s="2" t="s">
        <v>48</v>
      </c>
      <c r="B2559" s="31">
        <v>37970</v>
      </c>
      <c r="C2559" s="60"/>
      <c r="D2559" s="60"/>
      <c r="E2559" s="11"/>
      <c r="G2559">
        <v>522.91999999999996</v>
      </c>
      <c r="X2559"/>
    </row>
    <row r="2560" spans="1:24" x14ac:dyDescent="0.35">
      <c r="A2560" s="2" t="s">
        <v>48</v>
      </c>
      <c r="B2560" s="31">
        <v>37975</v>
      </c>
      <c r="C2560" s="60"/>
      <c r="D2560" s="60"/>
      <c r="E2560" s="11"/>
      <c r="G2560">
        <v>529.46</v>
      </c>
      <c r="X2560"/>
    </row>
    <row r="2561" spans="1:52" x14ac:dyDescent="0.35">
      <c r="A2561" s="2" t="s">
        <v>48</v>
      </c>
      <c r="B2561" s="31">
        <v>37986</v>
      </c>
      <c r="C2561" s="60"/>
      <c r="D2561" s="60"/>
      <c r="E2561" s="11"/>
      <c r="G2561">
        <v>515.77</v>
      </c>
      <c r="X2561"/>
    </row>
    <row r="2562" spans="1:52" x14ac:dyDescent="0.35">
      <c r="A2562" s="2" t="s">
        <v>48</v>
      </c>
      <c r="B2562" s="31">
        <v>37991</v>
      </c>
      <c r="C2562" s="60"/>
      <c r="D2562" s="60"/>
      <c r="E2562" s="11"/>
      <c r="G2562">
        <v>488.57</v>
      </c>
      <c r="X2562"/>
    </row>
    <row r="2563" spans="1:52" x14ac:dyDescent="0.35">
      <c r="A2563" s="2" t="s">
        <v>48</v>
      </c>
      <c r="B2563" s="31">
        <v>37995</v>
      </c>
      <c r="C2563" s="60"/>
      <c r="D2563" s="60"/>
      <c r="E2563" s="11"/>
      <c r="G2563">
        <v>480.7</v>
      </c>
      <c r="X2563"/>
    </row>
    <row r="2564" spans="1:52" x14ac:dyDescent="0.35">
      <c r="A2564" s="2" t="s">
        <v>48</v>
      </c>
      <c r="B2564" s="31">
        <v>38000</v>
      </c>
      <c r="C2564" s="60"/>
      <c r="D2564" s="60"/>
      <c r="E2564" s="11"/>
      <c r="G2564">
        <v>488.65</v>
      </c>
      <c r="X2564"/>
    </row>
    <row r="2565" spans="1:52" x14ac:dyDescent="0.35">
      <c r="A2565" s="2" t="s">
        <v>48</v>
      </c>
      <c r="B2565" s="31">
        <v>38005</v>
      </c>
      <c r="C2565" s="60"/>
      <c r="D2565" s="60"/>
      <c r="E2565" s="11"/>
      <c r="G2565">
        <v>481.95</v>
      </c>
      <c r="X2565"/>
    </row>
    <row r="2566" spans="1:52" x14ac:dyDescent="0.35">
      <c r="A2566" s="2" t="s">
        <v>48</v>
      </c>
      <c r="B2566" s="31">
        <v>38011</v>
      </c>
      <c r="C2566" s="60"/>
      <c r="D2566" s="60"/>
      <c r="E2566" s="11"/>
      <c r="G2566">
        <v>487.46</v>
      </c>
      <c r="X2566"/>
    </row>
    <row r="2567" spans="1:52" x14ac:dyDescent="0.35">
      <c r="A2567" s="2" t="s">
        <v>48</v>
      </c>
      <c r="B2567" s="31">
        <v>38015</v>
      </c>
      <c r="C2567" s="60"/>
      <c r="D2567" s="60"/>
      <c r="E2567" s="11"/>
      <c r="G2567">
        <v>490.73</v>
      </c>
      <c r="X2567"/>
    </row>
    <row r="2568" spans="1:52" x14ac:dyDescent="0.35">
      <c r="A2568" s="2" t="s">
        <v>48</v>
      </c>
      <c r="B2568" s="31">
        <v>38020</v>
      </c>
      <c r="C2568" s="60"/>
      <c r="D2568" s="60"/>
      <c r="E2568" s="11"/>
      <c r="G2568">
        <v>502.19</v>
      </c>
      <c r="X2568"/>
    </row>
    <row r="2569" spans="1:52" x14ac:dyDescent="0.35">
      <c r="A2569" s="2" t="s">
        <v>48</v>
      </c>
      <c r="B2569" s="31">
        <v>38026</v>
      </c>
      <c r="C2569" s="60"/>
      <c r="D2569" s="60"/>
      <c r="E2569" s="11"/>
      <c r="G2569">
        <v>496.3</v>
      </c>
      <c r="X2569"/>
    </row>
    <row r="2570" spans="1:52" x14ac:dyDescent="0.35">
      <c r="A2570" s="2" t="s">
        <v>48</v>
      </c>
      <c r="B2570" s="31">
        <v>38030</v>
      </c>
      <c r="C2570" s="60"/>
      <c r="D2570" s="60"/>
      <c r="E2570" s="11"/>
      <c r="G2570">
        <v>499.38</v>
      </c>
      <c r="X2570"/>
    </row>
    <row r="2571" spans="1:52" x14ac:dyDescent="0.35">
      <c r="A2571" s="2" t="s">
        <v>48</v>
      </c>
      <c r="B2571" s="31">
        <v>38036</v>
      </c>
      <c r="C2571" s="60"/>
      <c r="D2571" s="60"/>
      <c r="E2571" s="11"/>
      <c r="G2571">
        <v>517.30999999999995</v>
      </c>
      <c r="X2571"/>
    </row>
    <row r="2572" spans="1:52" x14ac:dyDescent="0.35">
      <c r="A2572" s="2" t="s">
        <v>48</v>
      </c>
      <c r="B2572" s="31">
        <v>38041</v>
      </c>
      <c r="C2572" s="60"/>
      <c r="D2572" s="60"/>
      <c r="E2572" s="11"/>
      <c r="G2572">
        <v>496</v>
      </c>
      <c r="X2572"/>
    </row>
    <row r="2573" spans="1:52" x14ac:dyDescent="0.35">
      <c r="A2573" s="2" t="s">
        <v>48</v>
      </c>
      <c r="B2573" s="31">
        <v>38045</v>
      </c>
      <c r="C2573" s="60"/>
      <c r="D2573" s="60"/>
      <c r="E2573" s="11"/>
      <c r="G2573">
        <v>483.45</v>
      </c>
      <c r="X2573"/>
    </row>
    <row r="2574" spans="1:52" x14ac:dyDescent="0.35">
      <c r="A2574" s="2" t="s">
        <v>48</v>
      </c>
      <c r="B2574" s="31">
        <v>38050</v>
      </c>
      <c r="C2574" s="60"/>
      <c r="D2574" s="60"/>
      <c r="E2574" s="11"/>
      <c r="G2574">
        <v>486.24</v>
      </c>
      <c r="T2574">
        <v>57.25</v>
      </c>
      <c r="X2574"/>
      <c r="AL2574">
        <v>0.55000000000000004</v>
      </c>
    </row>
    <row r="2575" spans="1:52" x14ac:dyDescent="0.35">
      <c r="A2575" s="2" t="s">
        <v>48</v>
      </c>
      <c r="B2575" s="31">
        <v>38055</v>
      </c>
      <c r="C2575" s="60"/>
      <c r="D2575" s="60"/>
      <c r="E2575" s="11"/>
      <c r="G2575">
        <v>491.29</v>
      </c>
      <c r="X2575"/>
      <c r="AZ2575">
        <v>31</v>
      </c>
    </row>
    <row r="2576" spans="1:52" x14ac:dyDescent="0.35">
      <c r="A2576" s="2" t="s">
        <v>48</v>
      </c>
      <c r="B2576" s="31">
        <v>38057</v>
      </c>
      <c r="C2576" s="60"/>
      <c r="D2576" s="60"/>
      <c r="E2576" s="11"/>
      <c r="T2576">
        <v>93.29</v>
      </c>
      <c r="X2576"/>
      <c r="AL2576">
        <v>1.0900000000000001</v>
      </c>
    </row>
    <row r="2577" spans="1:52" x14ac:dyDescent="0.35">
      <c r="A2577" s="2" t="s">
        <v>48</v>
      </c>
      <c r="B2577" s="31">
        <v>38061</v>
      </c>
      <c r="C2577" s="60"/>
      <c r="D2577" s="60"/>
      <c r="E2577" s="11"/>
      <c r="G2577">
        <v>568.65</v>
      </c>
      <c r="X2577"/>
    </row>
    <row r="2578" spans="1:52" x14ac:dyDescent="0.35">
      <c r="A2578" s="2" t="s">
        <v>48</v>
      </c>
      <c r="B2578" s="31">
        <v>38066</v>
      </c>
      <c r="C2578" s="60"/>
      <c r="D2578" s="60"/>
      <c r="E2578" s="11"/>
      <c r="G2578">
        <v>523.87</v>
      </c>
      <c r="T2578">
        <v>151.34</v>
      </c>
      <c r="X2578"/>
      <c r="AL2578">
        <v>1.7</v>
      </c>
    </row>
    <row r="2579" spans="1:52" x14ac:dyDescent="0.35">
      <c r="A2579" s="2" t="s">
        <v>48</v>
      </c>
      <c r="B2579" s="31">
        <v>38071</v>
      </c>
      <c r="C2579" s="60"/>
      <c r="D2579" s="60"/>
      <c r="E2579" s="11"/>
      <c r="G2579">
        <v>496.61</v>
      </c>
      <c r="T2579">
        <v>140.99</v>
      </c>
      <c r="X2579"/>
      <c r="AL2579">
        <v>1.69</v>
      </c>
    </row>
    <row r="2580" spans="1:52" x14ac:dyDescent="0.35">
      <c r="A2580" s="2" t="s">
        <v>48</v>
      </c>
      <c r="B2580" s="31">
        <v>38076</v>
      </c>
      <c r="C2580" s="60"/>
      <c r="D2580" s="60"/>
      <c r="E2580" s="11"/>
      <c r="G2580">
        <v>512.25</v>
      </c>
      <c r="X2580"/>
    </row>
    <row r="2581" spans="1:52" x14ac:dyDescent="0.35">
      <c r="A2581" s="2" t="s">
        <v>48</v>
      </c>
      <c r="B2581" s="31">
        <v>38077</v>
      </c>
      <c r="C2581" s="60"/>
      <c r="D2581" s="60"/>
      <c r="E2581" s="11"/>
      <c r="T2581">
        <v>296.70999999999998</v>
      </c>
      <c r="X2581"/>
      <c r="AL2581">
        <v>3.49</v>
      </c>
    </row>
    <row r="2582" spans="1:52" x14ac:dyDescent="0.35">
      <c r="A2582" s="2" t="s">
        <v>48</v>
      </c>
      <c r="B2582" s="31">
        <v>38081</v>
      </c>
      <c r="C2582" s="60"/>
      <c r="D2582" s="60"/>
      <c r="E2582" s="11"/>
      <c r="G2582">
        <v>487.19</v>
      </c>
      <c r="X2582"/>
    </row>
    <row r="2583" spans="1:52" x14ac:dyDescent="0.35">
      <c r="A2583" s="2" t="s">
        <v>48</v>
      </c>
      <c r="B2583" s="31">
        <v>38085</v>
      </c>
      <c r="C2583" s="60"/>
      <c r="D2583" s="60"/>
      <c r="E2583" s="11"/>
      <c r="T2583">
        <v>500.95</v>
      </c>
      <c r="X2583"/>
      <c r="AL2583">
        <v>4.99</v>
      </c>
    </row>
    <row r="2584" spans="1:52" x14ac:dyDescent="0.35">
      <c r="A2584" s="2" t="s">
        <v>48</v>
      </c>
      <c r="B2584" s="31">
        <v>38086</v>
      </c>
      <c r="C2584" s="60"/>
      <c r="D2584" s="60"/>
      <c r="E2584" s="11"/>
      <c r="G2584">
        <v>477.26</v>
      </c>
      <c r="X2584"/>
    </row>
    <row r="2585" spans="1:52" x14ac:dyDescent="0.35">
      <c r="A2585" s="2" t="s">
        <v>48</v>
      </c>
      <c r="B2585" s="31">
        <v>38091</v>
      </c>
      <c r="C2585" s="60"/>
      <c r="D2585" s="60"/>
      <c r="E2585" s="11"/>
      <c r="G2585">
        <v>452.34</v>
      </c>
      <c r="X2585"/>
    </row>
    <row r="2586" spans="1:52" x14ac:dyDescent="0.35">
      <c r="A2586" s="2" t="s">
        <v>48</v>
      </c>
      <c r="B2586" s="31">
        <v>38093</v>
      </c>
      <c r="C2586" s="60"/>
      <c r="D2586" s="60"/>
      <c r="E2586" s="11"/>
      <c r="T2586">
        <v>539.75</v>
      </c>
      <c r="X2586"/>
      <c r="AL2586">
        <v>6.9</v>
      </c>
    </row>
    <row r="2587" spans="1:52" x14ac:dyDescent="0.35">
      <c r="A2587" s="2" t="s">
        <v>48</v>
      </c>
      <c r="B2587" s="31">
        <v>38097</v>
      </c>
      <c r="C2587" s="60"/>
      <c r="D2587" s="60"/>
      <c r="E2587" s="11"/>
      <c r="G2587">
        <v>544.72</v>
      </c>
      <c r="X2587"/>
    </row>
    <row r="2588" spans="1:52" x14ac:dyDescent="0.35">
      <c r="A2588" s="2" t="s">
        <v>48</v>
      </c>
      <c r="B2588" s="31">
        <v>38100</v>
      </c>
      <c r="C2588" s="60"/>
      <c r="D2588" s="60"/>
      <c r="E2588" s="11"/>
      <c r="T2588">
        <v>758</v>
      </c>
      <c r="X2588"/>
      <c r="AL2588">
        <v>6.41</v>
      </c>
      <c r="AZ2588">
        <v>55</v>
      </c>
    </row>
    <row r="2589" spans="1:52" x14ac:dyDescent="0.35">
      <c r="A2589" s="2" t="s">
        <v>48</v>
      </c>
      <c r="B2589" s="31">
        <v>38102</v>
      </c>
      <c r="C2589" s="60"/>
      <c r="D2589" s="60"/>
      <c r="E2589" s="11"/>
      <c r="G2589">
        <v>486.54</v>
      </c>
      <c r="X2589"/>
    </row>
    <row r="2590" spans="1:52" x14ac:dyDescent="0.35">
      <c r="A2590" s="2" t="s">
        <v>48</v>
      </c>
      <c r="B2590" s="31">
        <v>38107</v>
      </c>
      <c r="C2590" s="60"/>
      <c r="D2590" s="60"/>
      <c r="E2590" s="11"/>
      <c r="G2590">
        <v>480</v>
      </c>
      <c r="T2590">
        <v>896.59</v>
      </c>
      <c r="X2590"/>
      <c r="AL2590">
        <v>5.47</v>
      </c>
    </row>
    <row r="2591" spans="1:52" x14ac:dyDescent="0.35">
      <c r="A2591" s="2" t="s">
        <v>48</v>
      </c>
      <c r="B2591" s="31">
        <v>38112</v>
      </c>
      <c r="C2591" s="60"/>
      <c r="D2591" s="60"/>
      <c r="E2591" s="11"/>
      <c r="G2591">
        <v>477.38</v>
      </c>
      <c r="X2591"/>
    </row>
    <row r="2592" spans="1:52" x14ac:dyDescent="0.35">
      <c r="A2592" s="2" t="s">
        <v>48</v>
      </c>
      <c r="B2592" s="31">
        <v>38114</v>
      </c>
      <c r="C2592" s="60"/>
      <c r="D2592" s="60"/>
      <c r="E2592" s="11"/>
      <c r="T2592">
        <v>1194.78</v>
      </c>
      <c r="X2592"/>
      <c r="AL2592">
        <v>5.15</v>
      </c>
    </row>
    <row r="2593" spans="1:52" x14ac:dyDescent="0.35">
      <c r="A2593" s="2" t="s">
        <v>48</v>
      </c>
      <c r="B2593" s="31">
        <v>38117</v>
      </c>
      <c r="C2593" s="60"/>
      <c r="D2593" s="60"/>
      <c r="E2593" s="11"/>
      <c r="G2593">
        <v>446.75</v>
      </c>
      <c r="X2593"/>
    </row>
    <row r="2594" spans="1:52" x14ac:dyDescent="0.35">
      <c r="A2594" s="2" t="s">
        <v>48</v>
      </c>
      <c r="B2594" s="31">
        <v>38119</v>
      </c>
      <c r="C2594" s="60"/>
      <c r="D2594" s="60"/>
      <c r="E2594" s="11"/>
      <c r="G2594">
        <v>462.6</v>
      </c>
      <c r="X2594"/>
    </row>
    <row r="2595" spans="1:52" x14ac:dyDescent="0.35">
      <c r="A2595" s="2" t="s">
        <v>48</v>
      </c>
      <c r="B2595" s="31">
        <v>38120</v>
      </c>
      <c r="C2595" s="60"/>
      <c r="D2595" s="60"/>
      <c r="E2595" s="11"/>
      <c r="T2595">
        <v>1302.02</v>
      </c>
      <c r="X2595"/>
      <c r="AL2595">
        <v>3.79</v>
      </c>
    </row>
    <row r="2596" spans="1:52" x14ac:dyDescent="0.35">
      <c r="A2596" s="2" t="s">
        <v>48</v>
      </c>
      <c r="B2596" s="31">
        <v>38124</v>
      </c>
      <c r="C2596" s="60"/>
      <c r="D2596" s="60"/>
      <c r="E2596" s="11"/>
      <c r="G2596">
        <v>455.8</v>
      </c>
      <c r="X2596"/>
    </row>
    <row r="2597" spans="1:52" x14ac:dyDescent="0.35">
      <c r="A2597" s="2" t="s">
        <v>48</v>
      </c>
      <c r="B2597" s="31">
        <v>38127</v>
      </c>
      <c r="C2597" s="60"/>
      <c r="D2597" s="60"/>
      <c r="E2597" s="11"/>
      <c r="T2597">
        <v>1100.03</v>
      </c>
      <c r="X2597"/>
      <c r="AL2597">
        <v>2.86</v>
      </c>
    </row>
    <row r="2598" spans="1:52" x14ac:dyDescent="0.35">
      <c r="A2598" s="2" t="s">
        <v>48</v>
      </c>
      <c r="B2598" s="31">
        <v>38129</v>
      </c>
      <c r="C2598" s="60"/>
      <c r="D2598" s="60"/>
      <c r="E2598" s="11"/>
      <c r="G2598">
        <v>423.6</v>
      </c>
      <c r="X2598"/>
    </row>
    <row r="2599" spans="1:52" x14ac:dyDescent="0.35">
      <c r="A2599" s="2" t="s">
        <v>48</v>
      </c>
      <c r="B2599" s="31">
        <v>38135</v>
      </c>
      <c r="C2599" s="60"/>
      <c r="D2599" s="60"/>
      <c r="E2599" s="11"/>
      <c r="G2599">
        <v>420.85</v>
      </c>
      <c r="T2599">
        <v>1581.04</v>
      </c>
      <c r="X2599"/>
      <c r="AL2599">
        <v>1.97</v>
      </c>
    </row>
    <row r="2600" spans="1:52" x14ac:dyDescent="0.35">
      <c r="A2600" s="2" t="s">
        <v>48</v>
      </c>
      <c r="B2600" s="31">
        <v>38140</v>
      </c>
      <c r="C2600" s="60"/>
      <c r="D2600" s="60"/>
      <c r="E2600" s="11"/>
      <c r="G2600">
        <v>409.9</v>
      </c>
      <c r="X2600"/>
    </row>
    <row r="2601" spans="1:52" x14ac:dyDescent="0.35">
      <c r="A2601" s="2" t="s">
        <v>48</v>
      </c>
      <c r="B2601" s="31">
        <v>38142</v>
      </c>
      <c r="C2601" s="60"/>
      <c r="D2601" s="60"/>
      <c r="E2601" s="11"/>
      <c r="T2601">
        <v>1638.43</v>
      </c>
      <c r="X2601"/>
      <c r="AC2601">
        <v>523.53</v>
      </c>
      <c r="AL2601">
        <v>0.38</v>
      </c>
      <c r="AS2601" t="s">
        <v>831</v>
      </c>
      <c r="AZ2601">
        <v>90</v>
      </c>
    </row>
    <row r="2602" spans="1:52" x14ac:dyDescent="0.35">
      <c r="A2602" s="2" t="s">
        <v>48</v>
      </c>
      <c r="B2602" s="31">
        <v>38145</v>
      </c>
      <c r="C2602" s="60"/>
      <c r="D2602" s="60"/>
      <c r="E2602" s="11"/>
      <c r="G2602">
        <v>413.01</v>
      </c>
      <c r="X2602"/>
    </row>
    <row r="2603" spans="1:52" x14ac:dyDescent="0.35">
      <c r="A2603" s="2" t="s">
        <v>49</v>
      </c>
      <c r="B2603" s="31">
        <v>38150</v>
      </c>
      <c r="C2603" s="60"/>
      <c r="D2603" s="60"/>
      <c r="E2603" s="11"/>
      <c r="G2603">
        <v>399.88</v>
      </c>
      <c r="X2603"/>
    </row>
    <row r="2604" spans="1:52" x14ac:dyDescent="0.35">
      <c r="A2604" s="2" t="s">
        <v>49</v>
      </c>
      <c r="B2604" s="31">
        <v>38160</v>
      </c>
      <c r="C2604" s="60"/>
      <c r="D2604" s="60"/>
      <c r="E2604" s="11"/>
      <c r="G2604">
        <v>467.96</v>
      </c>
      <c r="X2604"/>
    </row>
    <row r="2605" spans="1:52" x14ac:dyDescent="0.35">
      <c r="A2605" s="2" t="s">
        <v>49</v>
      </c>
      <c r="B2605" s="31">
        <v>38164</v>
      </c>
      <c r="C2605" s="60"/>
      <c r="D2605" s="60"/>
      <c r="E2605" s="11"/>
      <c r="G2605">
        <v>553.54999999999995</v>
      </c>
      <c r="X2605"/>
    </row>
    <row r="2606" spans="1:52" x14ac:dyDescent="0.35">
      <c r="A2606" s="2" t="s">
        <v>49</v>
      </c>
      <c r="B2606" s="31">
        <v>38171</v>
      </c>
      <c r="C2606" s="60"/>
      <c r="D2606" s="60"/>
      <c r="E2606" s="11"/>
      <c r="G2606">
        <v>575.23</v>
      </c>
      <c r="X2606"/>
    </row>
    <row r="2607" spans="1:52" x14ac:dyDescent="0.35">
      <c r="A2607" s="2" t="s">
        <v>49</v>
      </c>
      <c r="B2607" s="31">
        <v>38188</v>
      </c>
      <c r="C2607" s="60"/>
      <c r="D2607" s="60"/>
      <c r="E2607" s="11"/>
      <c r="G2607">
        <v>564.59</v>
      </c>
      <c r="X2607"/>
    </row>
    <row r="2608" spans="1:52" x14ac:dyDescent="0.35">
      <c r="A2608" s="2" t="s">
        <v>49</v>
      </c>
      <c r="B2608" s="31">
        <v>38193</v>
      </c>
      <c r="C2608" s="60"/>
      <c r="D2608" s="60"/>
      <c r="E2608" s="11"/>
      <c r="G2608">
        <v>531.25</v>
      </c>
      <c r="X2608"/>
    </row>
    <row r="2609" spans="1:24" x14ac:dyDescent="0.35">
      <c r="A2609" s="2" t="s">
        <v>49</v>
      </c>
      <c r="B2609" s="31">
        <v>38200</v>
      </c>
      <c r="C2609" s="60"/>
      <c r="D2609" s="60"/>
      <c r="E2609" s="11"/>
      <c r="G2609">
        <v>616.32000000000005</v>
      </c>
      <c r="X2609"/>
    </row>
    <row r="2610" spans="1:24" x14ac:dyDescent="0.35">
      <c r="A2610" s="2" t="s">
        <v>49</v>
      </c>
      <c r="B2610" s="31">
        <v>38204</v>
      </c>
      <c r="C2610" s="60"/>
      <c r="D2610" s="60"/>
      <c r="E2610" s="11"/>
      <c r="G2610">
        <v>602.21</v>
      </c>
      <c r="X2610"/>
    </row>
    <row r="2611" spans="1:24" x14ac:dyDescent="0.35">
      <c r="A2611" s="2" t="s">
        <v>49</v>
      </c>
      <c r="B2611" s="31">
        <v>38212</v>
      </c>
      <c r="C2611" s="60"/>
      <c r="D2611" s="60"/>
      <c r="E2611" s="11"/>
      <c r="G2611">
        <v>610</v>
      </c>
      <c r="X2611"/>
    </row>
    <row r="2612" spans="1:24" x14ac:dyDescent="0.35">
      <c r="A2612" s="2" t="s">
        <v>49</v>
      </c>
      <c r="B2612" s="31">
        <v>38217</v>
      </c>
      <c r="C2612" s="60"/>
      <c r="D2612" s="60"/>
      <c r="E2612" s="11"/>
      <c r="G2612">
        <v>599.77</v>
      </c>
      <c r="X2612"/>
    </row>
    <row r="2613" spans="1:24" x14ac:dyDescent="0.35">
      <c r="A2613" s="2" t="s">
        <v>49</v>
      </c>
      <c r="B2613" s="31">
        <v>38222</v>
      </c>
      <c r="C2613" s="60"/>
      <c r="D2613" s="60"/>
      <c r="E2613" s="11"/>
      <c r="G2613">
        <v>570.41</v>
      </c>
      <c r="X2613"/>
    </row>
    <row r="2614" spans="1:24" x14ac:dyDescent="0.35">
      <c r="A2614" s="2" t="s">
        <v>49</v>
      </c>
      <c r="B2614" s="31">
        <v>38229</v>
      </c>
      <c r="C2614" s="60"/>
      <c r="D2614" s="60"/>
      <c r="E2614" s="11"/>
      <c r="G2614">
        <v>607.75</v>
      </c>
      <c r="X2614"/>
    </row>
    <row r="2615" spans="1:24" x14ac:dyDescent="0.35">
      <c r="A2615" s="2" t="s">
        <v>49</v>
      </c>
      <c r="B2615" s="31">
        <v>38232</v>
      </c>
      <c r="C2615" s="60"/>
      <c r="D2615" s="60"/>
      <c r="E2615" s="11"/>
      <c r="G2615">
        <v>575.24</v>
      </c>
      <c r="X2615"/>
    </row>
    <row r="2616" spans="1:24" x14ac:dyDescent="0.35">
      <c r="A2616" s="2" t="s">
        <v>49</v>
      </c>
      <c r="B2616" s="31">
        <v>38234</v>
      </c>
      <c r="C2616" s="60"/>
      <c r="D2616" s="60"/>
      <c r="E2616" s="11"/>
      <c r="G2616">
        <v>575.24</v>
      </c>
      <c r="X2616"/>
    </row>
    <row r="2617" spans="1:24" x14ac:dyDescent="0.35">
      <c r="A2617" s="2" t="s">
        <v>49</v>
      </c>
      <c r="B2617" s="31">
        <v>38239</v>
      </c>
      <c r="C2617" s="60"/>
      <c r="D2617" s="60"/>
      <c r="E2617" s="11"/>
      <c r="G2617">
        <v>542.29999999999995</v>
      </c>
      <c r="X2617"/>
    </row>
    <row r="2618" spans="1:24" x14ac:dyDescent="0.35">
      <c r="A2618" s="2" t="s">
        <v>49</v>
      </c>
      <c r="B2618" s="31">
        <v>38245</v>
      </c>
      <c r="C2618" s="60"/>
      <c r="D2618" s="60"/>
      <c r="E2618" s="11"/>
      <c r="G2618">
        <v>553.24</v>
      </c>
      <c r="X2618"/>
    </row>
    <row r="2619" spans="1:24" x14ac:dyDescent="0.35">
      <c r="A2619" s="2" t="s">
        <v>49</v>
      </c>
      <c r="B2619" s="31">
        <v>38250</v>
      </c>
      <c r="C2619" s="60"/>
      <c r="D2619" s="60"/>
      <c r="E2619" s="11"/>
      <c r="G2619">
        <v>537</v>
      </c>
      <c r="X2619"/>
    </row>
    <row r="2620" spans="1:24" x14ac:dyDescent="0.35">
      <c r="A2620" s="2" t="s">
        <v>49</v>
      </c>
      <c r="B2620" s="31">
        <v>38255</v>
      </c>
      <c r="C2620" s="60"/>
      <c r="D2620" s="60"/>
      <c r="E2620" s="11"/>
      <c r="G2620">
        <v>528.51</v>
      </c>
      <c r="X2620"/>
    </row>
    <row r="2621" spans="1:24" x14ac:dyDescent="0.35">
      <c r="A2621" s="2" t="s">
        <v>49</v>
      </c>
      <c r="B2621" s="31">
        <v>38262</v>
      </c>
      <c r="C2621" s="60"/>
      <c r="D2621" s="60"/>
      <c r="E2621" s="11"/>
      <c r="G2621">
        <v>517.92999999999995</v>
      </c>
      <c r="X2621"/>
    </row>
    <row r="2622" spans="1:24" x14ac:dyDescent="0.35">
      <c r="A2622" s="2" t="s">
        <v>49</v>
      </c>
      <c r="B2622" s="31">
        <v>38268</v>
      </c>
      <c r="C2622" s="60"/>
      <c r="D2622" s="60"/>
      <c r="E2622" s="11"/>
      <c r="G2622">
        <v>501.28</v>
      </c>
      <c r="X2622"/>
    </row>
    <row r="2623" spans="1:24" x14ac:dyDescent="0.35">
      <c r="A2623" s="2" t="s">
        <v>49</v>
      </c>
      <c r="B2623" s="31">
        <v>38273</v>
      </c>
      <c r="C2623" s="60"/>
      <c r="D2623" s="60"/>
      <c r="E2623" s="11"/>
      <c r="G2623">
        <v>498.74</v>
      </c>
      <c r="X2623"/>
    </row>
    <row r="2624" spans="1:24" x14ac:dyDescent="0.35">
      <c r="A2624" s="2" t="s">
        <v>49</v>
      </c>
      <c r="B2624" s="31">
        <v>38278</v>
      </c>
      <c r="C2624" s="60"/>
      <c r="D2624" s="60"/>
      <c r="E2624" s="11"/>
      <c r="G2624">
        <v>498</v>
      </c>
      <c r="X2624"/>
    </row>
    <row r="2625" spans="1:38" x14ac:dyDescent="0.35">
      <c r="A2625" s="2" t="s">
        <v>49</v>
      </c>
      <c r="B2625" s="31">
        <v>38283</v>
      </c>
      <c r="C2625" s="60"/>
      <c r="D2625" s="60"/>
      <c r="E2625" s="11"/>
      <c r="G2625">
        <v>503.12</v>
      </c>
      <c r="X2625"/>
    </row>
    <row r="2626" spans="1:38" x14ac:dyDescent="0.35">
      <c r="A2626" s="2" t="s">
        <v>49</v>
      </c>
      <c r="B2626" s="31">
        <v>38288</v>
      </c>
      <c r="C2626" s="60"/>
      <c r="D2626" s="60"/>
      <c r="E2626" s="11"/>
      <c r="G2626">
        <v>500.47</v>
      </c>
      <c r="X2626"/>
    </row>
    <row r="2627" spans="1:38" x14ac:dyDescent="0.35">
      <c r="A2627" s="2" t="s">
        <v>49</v>
      </c>
      <c r="B2627" s="31">
        <v>38303</v>
      </c>
      <c r="C2627" s="60"/>
      <c r="D2627" s="60"/>
      <c r="E2627" s="11"/>
      <c r="G2627">
        <v>521.92999999999995</v>
      </c>
      <c r="X2627"/>
    </row>
    <row r="2628" spans="1:38" x14ac:dyDescent="0.35">
      <c r="A2628" s="2" t="s">
        <v>49</v>
      </c>
      <c r="B2628" s="31">
        <v>38308</v>
      </c>
      <c r="C2628" s="60"/>
      <c r="D2628" s="60"/>
      <c r="E2628" s="11"/>
      <c r="G2628">
        <v>485.45</v>
      </c>
      <c r="X2628"/>
    </row>
    <row r="2629" spans="1:38" x14ac:dyDescent="0.35">
      <c r="A2629" s="2" t="s">
        <v>49</v>
      </c>
      <c r="B2629" s="31">
        <v>38322</v>
      </c>
      <c r="C2629" s="60"/>
      <c r="D2629" s="60"/>
      <c r="E2629" s="11"/>
      <c r="G2629">
        <v>507.99</v>
      </c>
      <c r="X2629"/>
    </row>
    <row r="2630" spans="1:38" x14ac:dyDescent="0.35">
      <c r="A2630" s="2" t="s">
        <v>49</v>
      </c>
      <c r="B2630" s="31">
        <v>38331</v>
      </c>
      <c r="C2630" s="60"/>
      <c r="D2630" s="60"/>
      <c r="E2630" s="11"/>
      <c r="G2630">
        <v>501.18</v>
      </c>
      <c r="X2630"/>
    </row>
    <row r="2631" spans="1:38" x14ac:dyDescent="0.35">
      <c r="A2631" s="2" t="s">
        <v>49</v>
      </c>
      <c r="B2631" s="31">
        <v>38341</v>
      </c>
      <c r="C2631" s="60"/>
      <c r="D2631" s="60"/>
      <c r="E2631" s="11"/>
      <c r="G2631">
        <v>509.35</v>
      </c>
      <c r="X2631"/>
    </row>
    <row r="2632" spans="1:38" x14ac:dyDescent="0.35">
      <c r="A2632" s="2" t="s">
        <v>49</v>
      </c>
      <c r="B2632" s="31">
        <v>38351</v>
      </c>
      <c r="C2632" s="60"/>
      <c r="D2632" s="60"/>
      <c r="E2632" s="11"/>
      <c r="G2632">
        <v>501.15</v>
      </c>
      <c r="X2632"/>
    </row>
    <row r="2633" spans="1:38" x14ac:dyDescent="0.35">
      <c r="A2633" s="2" t="s">
        <v>49</v>
      </c>
      <c r="B2633" s="31">
        <v>38361</v>
      </c>
      <c r="C2633" s="60"/>
      <c r="D2633" s="60"/>
      <c r="E2633" s="11"/>
      <c r="G2633">
        <v>503.67</v>
      </c>
      <c r="X2633"/>
    </row>
    <row r="2634" spans="1:38" x14ac:dyDescent="0.35">
      <c r="A2634" s="2" t="s">
        <v>49</v>
      </c>
      <c r="B2634" s="31">
        <v>38373</v>
      </c>
      <c r="C2634" s="60"/>
      <c r="D2634" s="60"/>
      <c r="E2634" s="11"/>
      <c r="G2634">
        <v>502.06</v>
      </c>
      <c r="X2634"/>
    </row>
    <row r="2635" spans="1:38" x14ac:dyDescent="0.35">
      <c r="A2635" s="2" t="s">
        <v>49</v>
      </c>
      <c r="B2635" s="31">
        <v>38377</v>
      </c>
      <c r="C2635" s="60"/>
      <c r="D2635" s="60"/>
      <c r="E2635" s="11"/>
      <c r="T2635">
        <v>90.97</v>
      </c>
      <c r="X2635"/>
      <c r="AL2635">
        <v>0.43</v>
      </c>
    </row>
    <row r="2636" spans="1:38" x14ac:dyDescent="0.35">
      <c r="A2636" s="2" t="s">
        <v>49</v>
      </c>
      <c r="B2636" s="31">
        <v>38382</v>
      </c>
      <c r="C2636" s="60"/>
      <c r="D2636" s="60"/>
      <c r="E2636" s="11"/>
      <c r="G2636">
        <v>512.97</v>
      </c>
      <c r="X2636"/>
    </row>
    <row r="2637" spans="1:38" x14ac:dyDescent="0.35">
      <c r="A2637" s="2" t="s">
        <v>49</v>
      </c>
      <c r="B2637" s="31">
        <v>38394</v>
      </c>
      <c r="C2637" s="60"/>
      <c r="D2637" s="60"/>
      <c r="E2637" s="11"/>
      <c r="G2637">
        <v>505</v>
      </c>
      <c r="X2637"/>
    </row>
    <row r="2638" spans="1:38" x14ac:dyDescent="0.35">
      <c r="A2638" s="2" t="s">
        <v>49</v>
      </c>
      <c r="B2638" s="31">
        <v>38403</v>
      </c>
      <c r="C2638" s="60"/>
      <c r="D2638" s="60"/>
      <c r="E2638" s="11"/>
      <c r="G2638">
        <v>506.68</v>
      </c>
      <c r="X2638"/>
    </row>
    <row r="2639" spans="1:38" x14ac:dyDescent="0.35">
      <c r="A2639" s="2" t="s">
        <v>49</v>
      </c>
      <c r="B2639" s="31">
        <v>38411</v>
      </c>
      <c r="C2639" s="60"/>
      <c r="D2639" s="60"/>
      <c r="E2639" s="11"/>
      <c r="T2639">
        <v>104.09</v>
      </c>
      <c r="X2639"/>
      <c r="AL2639">
        <v>0.48</v>
      </c>
    </row>
    <row r="2640" spans="1:38" x14ac:dyDescent="0.35">
      <c r="A2640" s="2" t="s">
        <v>49</v>
      </c>
      <c r="B2640" s="31">
        <v>38412</v>
      </c>
      <c r="C2640" s="60"/>
      <c r="D2640" s="60"/>
      <c r="E2640" s="11"/>
      <c r="G2640">
        <v>505.38</v>
      </c>
      <c r="X2640"/>
    </row>
    <row r="2641" spans="1:52" x14ac:dyDescent="0.35">
      <c r="A2641" s="2" t="s">
        <v>49</v>
      </c>
      <c r="B2641" s="31">
        <v>38417</v>
      </c>
      <c r="C2641" s="60"/>
      <c r="D2641" s="60"/>
      <c r="E2641" s="11"/>
      <c r="G2641">
        <v>498.57</v>
      </c>
      <c r="X2641"/>
    </row>
    <row r="2642" spans="1:52" x14ac:dyDescent="0.35">
      <c r="A2642" s="2" t="s">
        <v>49</v>
      </c>
      <c r="B2642" s="31">
        <v>38422</v>
      </c>
      <c r="C2642" s="60"/>
      <c r="D2642" s="60"/>
      <c r="E2642" s="11"/>
      <c r="G2642">
        <v>499.99</v>
      </c>
      <c r="X2642"/>
    </row>
    <row r="2643" spans="1:52" x14ac:dyDescent="0.35">
      <c r="A2643" s="2" t="s">
        <v>49</v>
      </c>
      <c r="B2643" s="31">
        <v>38427</v>
      </c>
      <c r="C2643" s="60"/>
      <c r="D2643" s="60"/>
      <c r="E2643" s="11"/>
      <c r="G2643">
        <v>489</v>
      </c>
      <c r="X2643"/>
    </row>
    <row r="2644" spans="1:52" x14ac:dyDescent="0.35">
      <c r="A2644" s="2" t="s">
        <v>49</v>
      </c>
      <c r="B2644" s="31">
        <v>38431</v>
      </c>
      <c r="C2644" s="60"/>
      <c r="D2644" s="60"/>
      <c r="E2644" s="11"/>
      <c r="T2644">
        <v>150.13</v>
      </c>
      <c r="X2644"/>
      <c r="AL2644">
        <v>1.05</v>
      </c>
    </row>
    <row r="2645" spans="1:52" x14ac:dyDescent="0.35">
      <c r="A2645" s="2" t="s">
        <v>49</v>
      </c>
      <c r="B2645" s="31">
        <v>38432</v>
      </c>
      <c r="C2645" s="60"/>
      <c r="D2645" s="60"/>
      <c r="E2645" s="11"/>
      <c r="G2645">
        <v>489</v>
      </c>
      <c r="X2645"/>
    </row>
    <row r="2646" spans="1:52" x14ac:dyDescent="0.35">
      <c r="A2646" s="2" t="s">
        <v>49</v>
      </c>
      <c r="B2646" s="31">
        <v>38436</v>
      </c>
      <c r="C2646" s="60"/>
      <c r="D2646" s="60"/>
      <c r="E2646" s="11"/>
      <c r="T2646">
        <v>188.15</v>
      </c>
      <c r="X2646"/>
      <c r="AL2646">
        <v>1.56</v>
      </c>
    </row>
    <row r="2647" spans="1:52" x14ac:dyDescent="0.35">
      <c r="A2647" s="2" t="s">
        <v>49</v>
      </c>
      <c r="B2647" s="31">
        <v>38437</v>
      </c>
      <c r="C2647" s="60"/>
      <c r="D2647" s="60"/>
      <c r="E2647" s="11"/>
      <c r="G2647">
        <v>476</v>
      </c>
      <c r="X2647"/>
    </row>
    <row r="2648" spans="1:52" x14ac:dyDescent="0.35">
      <c r="A2648" s="2" t="s">
        <v>49</v>
      </c>
      <c r="B2648" s="31">
        <v>38438</v>
      </c>
      <c r="C2648" s="60"/>
      <c r="D2648" s="60"/>
      <c r="E2648" s="11"/>
      <c r="X2648"/>
      <c r="AZ2648">
        <v>31</v>
      </c>
    </row>
    <row r="2649" spans="1:52" x14ac:dyDescent="0.35">
      <c r="A2649" s="2" t="s">
        <v>49</v>
      </c>
      <c r="B2649" s="31">
        <v>38441</v>
      </c>
      <c r="C2649" s="60"/>
      <c r="D2649" s="60"/>
      <c r="E2649" s="11"/>
      <c r="T2649">
        <v>236.97</v>
      </c>
      <c r="X2649"/>
      <c r="AL2649">
        <v>1.89</v>
      </c>
    </row>
    <row r="2650" spans="1:52" x14ac:dyDescent="0.35">
      <c r="A2650" s="2" t="s">
        <v>49</v>
      </c>
      <c r="B2650" s="31">
        <v>38448</v>
      </c>
      <c r="C2650" s="60"/>
      <c r="D2650" s="60"/>
      <c r="E2650" s="11"/>
      <c r="G2650">
        <v>560</v>
      </c>
      <c r="X2650"/>
    </row>
    <row r="2651" spans="1:52" x14ac:dyDescent="0.35">
      <c r="A2651" s="2" t="s">
        <v>49</v>
      </c>
      <c r="B2651" s="31">
        <v>38452</v>
      </c>
      <c r="C2651" s="60"/>
      <c r="D2651" s="60"/>
      <c r="E2651" s="11"/>
      <c r="G2651">
        <v>522</v>
      </c>
      <c r="T2651">
        <v>408</v>
      </c>
      <c r="X2651"/>
      <c r="AL2651">
        <v>4.46</v>
      </c>
    </row>
    <row r="2652" spans="1:52" x14ac:dyDescent="0.35">
      <c r="A2652" s="2" t="s">
        <v>49</v>
      </c>
      <c r="B2652" s="31">
        <v>38457</v>
      </c>
      <c r="C2652" s="60"/>
      <c r="D2652" s="60"/>
      <c r="E2652" s="11"/>
      <c r="G2652">
        <v>482</v>
      </c>
      <c r="X2652"/>
    </row>
    <row r="2653" spans="1:52" x14ac:dyDescent="0.35">
      <c r="A2653" s="2" t="s">
        <v>49</v>
      </c>
      <c r="B2653" s="31">
        <v>38462</v>
      </c>
      <c r="C2653" s="60"/>
      <c r="D2653" s="60"/>
      <c r="E2653" s="11"/>
      <c r="G2653">
        <v>502</v>
      </c>
      <c r="T2653">
        <v>373.73</v>
      </c>
      <c r="X2653"/>
      <c r="AL2653">
        <v>5.0199999999999996</v>
      </c>
    </row>
    <row r="2654" spans="1:52" x14ac:dyDescent="0.35">
      <c r="A2654" s="2" t="s">
        <v>49</v>
      </c>
      <c r="B2654" s="31">
        <v>38467</v>
      </c>
      <c r="C2654" s="60"/>
      <c r="D2654" s="60"/>
      <c r="E2654" s="11"/>
      <c r="G2654">
        <v>453</v>
      </c>
      <c r="X2654"/>
    </row>
    <row r="2655" spans="1:52" x14ac:dyDescent="0.35">
      <c r="A2655" s="2" t="s">
        <v>49</v>
      </c>
      <c r="B2655" s="31">
        <v>38472</v>
      </c>
      <c r="C2655" s="60"/>
      <c r="D2655" s="60"/>
      <c r="E2655" s="11"/>
      <c r="G2655">
        <v>454</v>
      </c>
      <c r="T2655">
        <v>819.46</v>
      </c>
      <c r="X2655"/>
      <c r="AL2655">
        <v>5.51</v>
      </c>
    </row>
    <row r="2656" spans="1:52" x14ac:dyDescent="0.35">
      <c r="A2656" s="2" t="s">
        <v>49</v>
      </c>
      <c r="B2656" s="31">
        <v>38478</v>
      </c>
      <c r="C2656" s="60"/>
      <c r="D2656" s="60"/>
      <c r="E2656" s="11"/>
      <c r="G2656">
        <v>444</v>
      </c>
      <c r="X2656"/>
    </row>
    <row r="2657" spans="1:52" x14ac:dyDescent="0.35">
      <c r="A2657" s="2" t="s">
        <v>49</v>
      </c>
      <c r="B2657" s="31">
        <v>38482</v>
      </c>
      <c r="C2657" s="60"/>
      <c r="D2657" s="60"/>
      <c r="E2657" s="11"/>
      <c r="T2657">
        <v>1322.84</v>
      </c>
      <c r="X2657"/>
      <c r="AL2657">
        <v>5.68</v>
      </c>
      <c r="AZ2657">
        <v>55</v>
      </c>
    </row>
    <row r="2658" spans="1:52" x14ac:dyDescent="0.35">
      <c r="A2658" s="2" t="s">
        <v>49</v>
      </c>
      <c r="B2658" s="31">
        <v>38483</v>
      </c>
      <c r="C2658" s="60"/>
      <c r="D2658" s="60"/>
      <c r="E2658" s="11"/>
      <c r="G2658">
        <v>514</v>
      </c>
      <c r="X2658"/>
    </row>
    <row r="2659" spans="1:52" x14ac:dyDescent="0.35">
      <c r="A2659" s="2" t="s">
        <v>49</v>
      </c>
      <c r="B2659" s="31">
        <v>38488</v>
      </c>
      <c r="C2659" s="60"/>
      <c r="D2659" s="60"/>
      <c r="E2659" s="11"/>
      <c r="G2659">
        <v>483</v>
      </c>
      <c r="X2659"/>
    </row>
    <row r="2660" spans="1:52" x14ac:dyDescent="0.35">
      <c r="A2660" s="2" t="s">
        <v>49</v>
      </c>
      <c r="B2660" s="31">
        <v>38492</v>
      </c>
      <c r="C2660" s="60"/>
      <c r="D2660" s="60"/>
      <c r="E2660" s="11"/>
      <c r="T2660">
        <v>986.53</v>
      </c>
      <c r="X2660"/>
      <c r="AL2660">
        <v>4.7</v>
      </c>
    </row>
    <row r="2661" spans="1:52" x14ac:dyDescent="0.35">
      <c r="A2661" s="2" t="s">
        <v>49</v>
      </c>
      <c r="B2661" s="31">
        <v>38493</v>
      </c>
      <c r="C2661" s="60"/>
      <c r="D2661" s="60"/>
      <c r="E2661" s="11"/>
      <c r="G2661">
        <v>472</v>
      </c>
      <c r="X2661"/>
    </row>
    <row r="2662" spans="1:52" x14ac:dyDescent="0.35">
      <c r="A2662" s="2" t="s">
        <v>49</v>
      </c>
      <c r="B2662" s="31">
        <v>38498</v>
      </c>
      <c r="C2662" s="60"/>
      <c r="D2662" s="60"/>
      <c r="E2662" s="11"/>
      <c r="G2662">
        <v>439</v>
      </c>
      <c r="X2662"/>
    </row>
    <row r="2663" spans="1:52" x14ac:dyDescent="0.35">
      <c r="A2663" s="2" t="s">
        <v>49</v>
      </c>
      <c r="B2663" s="31">
        <v>38502</v>
      </c>
      <c r="C2663" s="60"/>
      <c r="D2663" s="60"/>
      <c r="E2663" s="11"/>
      <c r="T2663">
        <v>1662.99</v>
      </c>
      <c r="X2663"/>
      <c r="AL2663">
        <v>2.36</v>
      </c>
    </row>
    <row r="2664" spans="1:52" x14ac:dyDescent="0.35">
      <c r="A2664" s="2" t="s">
        <v>49</v>
      </c>
      <c r="B2664" s="31">
        <v>38503</v>
      </c>
      <c r="C2664" s="60"/>
      <c r="D2664" s="60"/>
      <c r="E2664" s="11"/>
      <c r="G2664">
        <v>415</v>
      </c>
      <c r="X2664"/>
    </row>
    <row r="2665" spans="1:52" x14ac:dyDescent="0.35">
      <c r="A2665" s="2" t="s">
        <v>49</v>
      </c>
      <c r="B2665" s="31">
        <v>38508</v>
      </c>
      <c r="C2665" s="60"/>
      <c r="D2665" s="60"/>
      <c r="E2665" s="11"/>
      <c r="G2665">
        <v>408.05</v>
      </c>
      <c r="T2665">
        <v>1478.89</v>
      </c>
      <c r="X2665"/>
    </row>
    <row r="2666" spans="1:52" x14ac:dyDescent="0.35">
      <c r="A2666" s="2" t="s">
        <v>49</v>
      </c>
      <c r="B2666" s="31">
        <v>38510</v>
      </c>
      <c r="C2666" s="60"/>
      <c r="D2666" s="60"/>
      <c r="E2666" s="11"/>
      <c r="G2666">
        <v>378</v>
      </c>
      <c r="X2666"/>
    </row>
    <row r="2667" spans="1:52" x14ac:dyDescent="0.35">
      <c r="A2667" s="2" t="s">
        <v>49</v>
      </c>
      <c r="B2667" s="31">
        <v>38511</v>
      </c>
      <c r="C2667" s="60"/>
      <c r="D2667" s="60"/>
      <c r="E2667" s="11"/>
      <c r="X2667"/>
      <c r="AC2667">
        <v>516.92999999999995</v>
      </c>
      <c r="AS2667" t="s">
        <v>831</v>
      </c>
      <c r="AZ2667">
        <v>90</v>
      </c>
    </row>
    <row r="2668" spans="1:52" x14ac:dyDescent="0.35">
      <c r="A2668" s="2" t="s">
        <v>49</v>
      </c>
      <c r="B2668" s="31">
        <v>38514</v>
      </c>
      <c r="C2668" s="60"/>
      <c r="D2668" s="60"/>
      <c r="E2668" s="11"/>
      <c r="G2668">
        <v>383</v>
      </c>
      <c r="X2668"/>
    </row>
    <row r="2669" spans="1:52" x14ac:dyDescent="0.35">
      <c r="A2669" s="2" t="s">
        <v>49</v>
      </c>
      <c r="B2669" s="31">
        <v>38520</v>
      </c>
      <c r="C2669" s="60"/>
      <c r="D2669" s="60"/>
      <c r="E2669" s="11"/>
      <c r="G2669">
        <v>378</v>
      </c>
      <c r="X2669"/>
    </row>
    <row r="2670" spans="1:52" x14ac:dyDescent="0.35">
      <c r="A2670" s="2" t="s">
        <v>49</v>
      </c>
      <c r="B2670" s="31">
        <v>38525</v>
      </c>
      <c r="C2670" s="60"/>
      <c r="D2670" s="60"/>
      <c r="E2670" s="11"/>
      <c r="G2670">
        <v>403</v>
      </c>
      <c r="X2670"/>
    </row>
    <row r="2671" spans="1:52" x14ac:dyDescent="0.35">
      <c r="A2671" s="3" t="s">
        <v>701</v>
      </c>
      <c r="E2671" s="4" t="s">
        <v>757</v>
      </c>
      <c r="X2671"/>
      <c r="AS2671" t="s">
        <v>831</v>
      </c>
      <c r="AV2671" s="68">
        <v>97</v>
      </c>
      <c r="AX2671">
        <v>121</v>
      </c>
      <c r="AY2671">
        <v>166</v>
      </c>
    </row>
    <row r="2672" spans="1:52" x14ac:dyDescent="0.35">
      <c r="A2672" s="3" t="s">
        <v>702</v>
      </c>
      <c r="E2672" s="4" t="s">
        <v>758</v>
      </c>
      <c r="X2672"/>
      <c r="AS2672" t="s">
        <v>831</v>
      </c>
      <c r="AV2672" s="68">
        <v>97</v>
      </c>
      <c r="AX2672">
        <v>118</v>
      </c>
      <c r="AY2672">
        <v>166</v>
      </c>
    </row>
    <row r="2673" spans="1:51" x14ac:dyDescent="0.35">
      <c r="A2673" s="3" t="s">
        <v>934</v>
      </c>
      <c r="E2673" s="4"/>
      <c r="X2673"/>
      <c r="AS2673" t="s">
        <v>831</v>
      </c>
      <c r="AV2673" s="68">
        <v>100</v>
      </c>
      <c r="AX2673">
        <v>121</v>
      </c>
      <c r="AY2673">
        <v>155</v>
      </c>
    </row>
    <row r="2674" spans="1:51" x14ac:dyDescent="0.35">
      <c r="A2674" s="3" t="s">
        <v>703</v>
      </c>
      <c r="E2674" s="4" t="s">
        <v>757</v>
      </c>
      <c r="X2674"/>
      <c r="AS2674" t="s">
        <v>831</v>
      </c>
      <c r="AV2674" s="68">
        <v>89</v>
      </c>
      <c r="AX2674">
        <v>107</v>
      </c>
      <c r="AY2674">
        <v>152</v>
      </c>
    </row>
    <row r="2675" spans="1:51" x14ac:dyDescent="0.35">
      <c r="A2675" s="3" t="s">
        <v>704</v>
      </c>
      <c r="E2675" s="4" t="s">
        <v>758</v>
      </c>
      <c r="X2675"/>
      <c r="AS2675" t="s">
        <v>831</v>
      </c>
      <c r="AV2675" s="68">
        <v>93</v>
      </c>
      <c r="AX2675">
        <v>110</v>
      </c>
      <c r="AY2675">
        <v>152</v>
      </c>
    </row>
    <row r="2676" spans="1:51" x14ac:dyDescent="0.35">
      <c r="A2676" s="3" t="s">
        <v>935</v>
      </c>
      <c r="E2676" s="4"/>
      <c r="X2676"/>
      <c r="AS2676" t="s">
        <v>831</v>
      </c>
      <c r="AV2676" s="68">
        <v>89</v>
      </c>
      <c r="AX2676">
        <v>108</v>
      </c>
      <c r="AY2676">
        <v>152</v>
      </c>
    </row>
    <row r="2677" spans="1:51" x14ac:dyDescent="0.35">
      <c r="A2677" s="3" t="s">
        <v>705</v>
      </c>
      <c r="E2677" s="4" t="s">
        <v>757</v>
      </c>
      <c r="X2677"/>
      <c r="AS2677" t="s">
        <v>831</v>
      </c>
      <c r="AV2677" s="68">
        <v>87</v>
      </c>
      <c r="AX2677">
        <v>96</v>
      </c>
      <c r="AY2677">
        <v>133</v>
      </c>
    </row>
    <row r="2678" spans="1:51" x14ac:dyDescent="0.35">
      <c r="A2678" s="3" t="s">
        <v>706</v>
      </c>
      <c r="E2678" s="4" t="s">
        <v>758</v>
      </c>
      <c r="X2678"/>
      <c r="AS2678" t="s">
        <v>831</v>
      </c>
      <c r="AV2678" s="68">
        <v>87</v>
      </c>
      <c r="AX2678">
        <v>94</v>
      </c>
      <c r="AY2678">
        <v>131</v>
      </c>
    </row>
    <row r="2679" spans="1:51" x14ac:dyDescent="0.35">
      <c r="A2679" s="3" t="s">
        <v>936</v>
      </c>
      <c r="E2679" s="4"/>
      <c r="X2679"/>
      <c r="AS2679" t="s">
        <v>831</v>
      </c>
      <c r="AV2679" s="68">
        <v>87</v>
      </c>
      <c r="AX2679">
        <v>97</v>
      </c>
      <c r="AY2679">
        <v>131</v>
      </c>
    </row>
    <row r="2680" spans="1:51" x14ac:dyDescent="0.35">
      <c r="A2680" s="3" t="s">
        <v>707</v>
      </c>
      <c r="E2680" s="4" t="s">
        <v>757</v>
      </c>
      <c r="X2680"/>
      <c r="AS2680" t="s">
        <v>831</v>
      </c>
      <c r="AX2680">
        <v>130</v>
      </c>
      <c r="AY2680">
        <v>167</v>
      </c>
    </row>
    <row r="2681" spans="1:51" x14ac:dyDescent="0.35">
      <c r="A2681" s="3" t="s">
        <v>708</v>
      </c>
      <c r="E2681" s="4" t="s">
        <v>758</v>
      </c>
      <c r="X2681"/>
      <c r="AS2681" t="s">
        <v>831</v>
      </c>
      <c r="AX2681">
        <v>134</v>
      </c>
      <c r="AY2681">
        <v>167</v>
      </c>
    </row>
    <row r="2682" spans="1:51" x14ac:dyDescent="0.35">
      <c r="A2682" s="3" t="s">
        <v>937</v>
      </c>
      <c r="E2682" s="4"/>
      <c r="X2682"/>
      <c r="AS2682" t="s">
        <v>831</v>
      </c>
      <c r="AX2682">
        <v>126</v>
      </c>
      <c r="AY2682">
        <v>160</v>
      </c>
    </row>
    <row r="2683" spans="1:51" x14ac:dyDescent="0.35">
      <c r="A2683" s="3" t="s">
        <v>709</v>
      </c>
      <c r="E2683" s="4" t="s">
        <v>757</v>
      </c>
      <c r="X2683"/>
      <c r="AS2683" t="s">
        <v>831</v>
      </c>
      <c r="AX2683">
        <v>119</v>
      </c>
      <c r="AY2683">
        <v>300</v>
      </c>
    </row>
    <row r="2684" spans="1:51" x14ac:dyDescent="0.35">
      <c r="A2684" s="3" t="s">
        <v>710</v>
      </c>
      <c r="E2684" s="4" t="s">
        <v>758</v>
      </c>
      <c r="X2684"/>
      <c r="AS2684" t="s">
        <v>831</v>
      </c>
      <c r="AX2684">
        <v>122</v>
      </c>
      <c r="AY2684">
        <v>155</v>
      </c>
    </row>
    <row r="2685" spans="1:51" x14ac:dyDescent="0.35">
      <c r="A2685" s="3" t="s">
        <v>938</v>
      </c>
      <c r="E2685" s="4"/>
      <c r="X2685"/>
      <c r="AS2685" t="s">
        <v>831</v>
      </c>
      <c r="AX2685">
        <v>119</v>
      </c>
      <c r="AY2685">
        <v>155</v>
      </c>
    </row>
    <row r="2686" spans="1:51" x14ac:dyDescent="0.35">
      <c r="A2686" s="3" t="s">
        <v>711</v>
      </c>
      <c r="E2686" s="4" t="s">
        <v>757</v>
      </c>
      <c r="X2686"/>
      <c r="AS2686" t="s">
        <v>831</v>
      </c>
      <c r="AV2686" s="68">
        <v>89</v>
      </c>
      <c r="AX2686">
        <v>105</v>
      </c>
      <c r="AY2686">
        <v>136</v>
      </c>
    </row>
    <row r="2687" spans="1:51" x14ac:dyDescent="0.35">
      <c r="A2687" s="3" t="s">
        <v>712</v>
      </c>
      <c r="E2687" s="4" t="s">
        <v>758</v>
      </c>
      <c r="X2687"/>
      <c r="AS2687" t="s">
        <v>831</v>
      </c>
      <c r="AV2687" s="68">
        <v>89</v>
      </c>
      <c r="AX2687">
        <v>105</v>
      </c>
      <c r="AY2687">
        <v>136</v>
      </c>
    </row>
    <row r="2688" spans="1:51" x14ac:dyDescent="0.35">
      <c r="A2688" s="3" t="s">
        <v>939</v>
      </c>
      <c r="E2688" s="4"/>
      <c r="X2688"/>
      <c r="AS2688" t="s">
        <v>831</v>
      </c>
      <c r="AV2688" s="68">
        <v>89</v>
      </c>
      <c r="AX2688">
        <v>105</v>
      </c>
      <c r="AY2688">
        <v>136</v>
      </c>
    </row>
    <row r="2689" spans="1:83" x14ac:dyDescent="0.35">
      <c r="A2689" s="3" t="s">
        <v>713</v>
      </c>
      <c r="E2689" s="4" t="s">
        <v>757</v>
      </c>
      <c r="X2689"/>
      <c r="AS2689" t="s">
        <v>831</v>
      </c>
      <c r="AX2689">
        <v>110</v>
      </c>
      <c r="AY2689">
        <v>167</v>
      </c>
    </row>
    <row r="2690" spans="1:83" x14ac:dyDescent="0.35">
      <c r="A2690" s="3" t="s">
        <v>714</v>
      </c>
      <c r="E2690" s="4" t="s">
        <v>758</v>
      </c>
      <c r="X2690"/>
      <c r="AS2690" t="s">
        <v>831</v>
      </c>
      <c r="AX2690">
        <v>110</v>
      </c>
      <c r="AY2690">
        <v>167</v>
      </c>
    </row>
    <row r="2691" spans="1:83" x14ac:dyDescent="0.35">
      <c r="A2691" s="3" t="s">
        <v>940</v>
      </c>
      <c r="E2691" s="4"/>
      <c r="X2691"/>
      <c r="AS2691" t="s">
        <v>831</v>
      </c>
      <c r="AX2691">
        <v>115</v>
      </c>
      <c r="AY2691">
        <v>167</v>
      </c>
    </row>
    <row r="2692" spans="1:83" x14ac:dyDescent="0.35">
      <c r="A2692" s="3" t="s">
        <v>715</v>
      </c>
      <c r="E2692" s="4" t="s">
        <v>757</v>
      </c>
      <c r="X2692"/>
      <c r="AS2692" t="s">
        <v>831</v>
      </c>
      <c r="AX2692">
        <v>107</v>
      </c>
      <c r="AY2692">
        <v>146</v>
      </c>
    </row>
    <row r="2693" spans="1:83" x14ac:dyDescent="0.35">
      <c r="A2693" s="3" t="s">
        <v>716</v>
      </c>
      <c r="E2693" s="4" t="s">
        <v>758</v>
      </c>
      <c r="X2693"/>
      <c r="AS2693" t="s">
        <v>831</v>
      </c>
      <c r="AX2693">
        <v>107</v>
      </c>
      <c r="AY2693">
        <v>148</v>
      </c>
    </row>
    <row r="2694" spans="1:83" x14ac:dyDescent="0.35">
      <c r="A2694" s="3" t="s">
        <v>941</v>
      </c>
      <c r="E2694" s="4"/>
      <c r="X2694"/>
      <c r="AS2694" t="s">
        <v>831</v>
      </c>
      <c r="AX2694">
        <v>108</v>
      </c>
      <c r="AY2694">
        <v>150</v>
      </c>
    </row>
    <row r="2695" spans="1:83" x14ac:dyDescent="0.35">
      <c r="A2695" s="3" t="s">
        <v>717</v>
      </c>
      <c r="E2695" s="4" t="s">
        <v>757</v>
      </c>
      <c r="X2695"/>
      <c r="AS2695" t="s">
        <v>831</v>
      </c>
      <c r="AX2695">
        <v>98</v>
      </c>
    </row>
    <row r="2696" spans="1:83" x14ac:dyDescent="0.35">
      <c r="A2696" s="3" t="s">
        <v>718</v>
      </c>
      <c r="E2696" s="4" t="s">
        <v>758</v>
      </c>
      <c r="X2696"/>
      <c r="AS2696" t="s">
        <v>831</v>
      </c>
      <c r="AX2696">
        <v>96</v>
      </c>
    </row>
    <row r="2697" spans="1:83" x14ac:dyDescent="0.35">
      <c r="A2697" s="3" t="s">
        <v>942</v>
      </c>
      <c r="E2697" s="4"/>
      <c r="X2697"/>
      <c r="AS2697" t="s">
        <v>831</v>
      </c>
      <c r="AX2697">
        <v>99</v>
      </c>
    </row>
    <row r="2698" spans="1:83" s="18" customFormat="1" x14ac:dyDescent="0.35">
      <c r="A2698" s="16" t="s">
        <v>798</v>
      </c>
      <c r="B2698" s="33"/>
      <c r="C2698" s="33"/>
      <c r="D2698" s="33"/>
      <c r="E2698" s="17" t="s">
        <v>757</v>
      </c>
      <c r="AS2698" s="18" t="s">
        <v>831</v>
      </c>
      <c r="AV2698" s="68"/>
      <c r="AX2698" s="18">
        <v>151</v>
      </c>
      <c r="AY2698" s="18">
        <v>184</v>
      </c>
      <c r="CE2698" s="68"/>
    </row>
    <row r="2699" spans="1:83" s="18" customFormat="1" x14ac:dyDescent="0.35">
      <c r="A2699" s="16" t="s">
        <v>799</v>
      </c>
      <c r="B2699" s="33"/>
      <c r="C2699" s="33"/>
      <c r="D2699" s="33"/>
      <c r="E2699" s="17" t="s">
        <v>777</v>
      </c>
      <c r="AS2699" s="18" t="s">
        <v>831</v>
      </c>
      <c r="AV2699" s="68"/>
      <c r="AX2699" s="18">
        <v>151</v>
      </c>
      <c r="AY2699" s="18">
        <v>184</v>
      </c>
      <c r="CE2699" s="68"/>
    </row>
    <row r="2700" spans="1:83" s="18" customFormat="1" x14ac:dyDescent="0.35">
      <c r="A2700" s="16" t="s">
        <v>943</v>
      </c>
      <c r="B2700" s="33"/>
      <c r="C2700" s="33"/>
      <c r="D2700" s="33"/>
      <c r="E2700" s="17" t="s">
        <v>863</v>
      </c>
      <c r="AS2700" s="18" t="s">
        <v>831</v>
      </c>
      <c r="AV2700" s="68"/>
      <c r="AX2700" s="18">
        <v>155</v>
      </c>
      <c r="AY2700" s="18">
        <v>184</v>
      </c>
      <c r="CE2700" s="68"/>
    </row>
    <row r="2701" spans="1:83" s="18" customFormat="1" x14ac:dyDescent="0.35">
      <c r="A2701" s="16" t="s">
        <v>800</v>
      </c>
      <c r="B2701" s="33"/>
      <c r="C2701" s="33"/>
      <c r="D2701" s="33"/>
      <c r="E2701" s="17" t="s">
        <v>757</v>
      </c>
      <c r="AS2701" s="18" t="s">
        <v>831</v>
      </c>
      <c r="AV2701" s="68">
        <v>98</v>
      </c>
      <c r="AX2701" s="18">
        <v>124</v>
      </c>
      <c r="AY2701" s="18">
        <v>150</v>
      </c>
      <c r="CE2701" s="68"/>
    </row>
    <row r="2702" spans="1:83" s="18" customFormat="1" x14ac:dyDescent="0.35">
      <c r="A2702" s="16" t="s">
        <v>801</v>
      </c>
      <c r="B2702" s="33"/>
      <c r="C2702" s="33"/>
      <c r="D2702" s="33"/>
      <c r="E2702" s="17" t="s">
        <v>777</v>
      </c>
      <c r="AS2702" s="18" t="s">
        <v>831</v>
      </c>
      <c r="AV2702" s="68">
        <v>98</v>
      </c>
      <c r="AX2702" s="18">
        <v>124</v>
      </c>
      <c r="AY2702" s="18">
        <v>150</v>
      </c>
      <c r="CE2702" s="68"/>
    </row>
    <row r="2703" spans="1:83" s="18" customFormat="1" x14ac:dyDescent="0.35">
      <c r="A2703" s="16" t="s">
        <v>944</v>
      </c>
      <c r="B2703" s="33"/>
      <c r="C2703" s="33"/>
      <c r="D2703" s="33"/>
      <c r="E2703" s="17" t="s">
        <v>863</v>
      </c>
      <c r="AS2703" s="18" t="s">
        <v>831</v>
      </c>
      <c r="AV2703" s="68">
        <v>98</v>
      </c>
      <c r="AX2703" s="18">
        <v>126</v>
      </c>
      <c r="AY2703" s="18">
        <v>150</v>
      </c>
      <c r="CE2703" s="68"/>
    </row>
    <row r="2704" spans="1:83" s="18" customFormat="1" x14ac:dyDescent="0.35">
      <c r="A2704" s="16" t="s">
        <v>719</v>
      </c>
      <c r="B2704" s="33"/>
      <c r="C2704" s="33"/>
      <c r="D2704" s="33"/>
      <c r="E2704" s="17" t="s">
        <v>757</v>
      </c>
      <c r="AS2704" s="18" t="s">
        <v>831</v>
      </c>
      <c r="AV2704" s="68">
        <v>73</v>
      </c>
      <c r="AX2704" s="18">
        <v>97</v>
      </c>
      <c r="CE2704" s="68"/>
    </row>
    <row r="2705" spans="1:83" s="18" customFormat="1" x14ac:dyDescent="0.35">
      <c r="A2705" s="16" t="s">
        <v>720</v>
      </c>
      <c r="B2705" s="33"/>
      <c r="C2705" s="33"/>
      <c r="D2705" s="33"/>
      <c r="E2705" s="17" t="s">
        <v>777</v>
      </c>
      <c r="AS2705" s="18" t="s">
        <v>831</v>
      </c>
      <c r="AV2705" s="68">
        <v>70</v>
      </c>
      <c r="AX2705" s="18">
        <v>97</v>
      </c>
      <c r="CE2705" s="68"/>
    </row>
    <row r="2706" spans="1:83" s="18" customFormat="1" x14ac:dyDescent="0.35">
      <c r="A2706" s="16" t="s">
        <v>945</v>
      </c>
      <c r="B2706" s="33"/>
      <c r="C2706" s="33"/>
      <c r="D2706" s="33"/>
      <c r="E2706" s="17" t="s">
        <v>863</v>
      </c>
      <c r="AS2706" s="18" t="s">
        <v>831</v>
      </c>
      <c r="AV2706" s="68">
        <v>75</v>
      </c>
      <c r="AX2706" s="18">
        <v>98</v>
      </c>
      <c r="CE2706" s="68"/>
    </row>
    <row r="2707" spans="1:83" x14ac:dyDescent="0.35">
      <c r="A2707" s="3" t="s">
        <v>721</v>
      </c>
      <c r="E2707" s="4"/>
      <c r="X2707"/>
      <c r="AS2707" t="s">
        <v>831</v>
      </c>
      <c r="AV2707" s="68">
        <v>94</v>
      </c>
      <c r="AW2707" s="18"/>
      <c r="AX2707">
        <v>113</v>
      </c>
      <c r="AY2707">
        <v>151</v>
      </c>
    </row>
    <row r="2708" spans="1:83" x14ac:dyDescent="0.35">
      <c r="A2708" s="3" t="s">
        <v>724</v>
      </c>
      <c r="E2708" s="4"/>
      <c r="X2708"/>
      <c r="AS2708" t="s">
        <v>831</v>
      </c>
      <c r="AV2708" s="68">
        <v>85</v>
      </c>
      <c r="AW2708" s="18"/>
      <c r="AX2708">
        <v>104</v>
      </c>
      <c r="AY2708">
        <v>143</v>
      </c>
    </row>
    <row r="2709" spans="1:83" x14ac:dyDescent="0.35">
      <c r="A2709" s="3" t="s">
        <v>946</v>
      </c>
      <c r="E2709" s="4"/>
      <c r="X2709"/>
      <c r="AS2709" t="s">
        <v>831</v>
      </c>
      <c r="AV2709" s="68">
        <v>92</v>
      </c>
      <c r="AW2709" s="18"/>
      <c r="AX2709">
        <v>114</v>
      </c>
      <c r="AY2709">
        <v>151</v>
      </c>
    </row>
    <row r="2710" spans="1:83" x14ac:dyDescent="0.35">
      <c r="A2710" s="3" t="s">
        <v>722</v>
      </c>
      <c r="E2710" s="4" t="s">
        <v>757</v>
      </c>
      <c r="X2710"/>
      <c r="AS2710" t="s">
        <v>831</v>
      </c>
      <c r="AV2710" s="68">
        <v>91</v>
      </c>
      <c r="AW2710" s="18"/>
      <c r="AX2710">
        <v>104</v>
      </c>
      <c r="AY2710">
        <v>157</v>
      </c>
    </row>
    <row r="2711" spans="1:83" x14ac:dyDescent="0.35">
      <c r="A2711" s="3" t="s">
        <v>725</v>
      </c>
      <c r="E2711" s="4"/>
      <c r="X2711"/>
      <c r="AS2711" t="s">
        <v>831</v>
      </c>
      <c r="AV2711" s="68">
        <v>80</v>
      </c>
      <c r="AW2711" s="18"/>
      <c r="AX2711">
        <v>100</v>
      </c>
      <c r="AY2711">
        <v>137</v>
      </c>
    </row>
    <row r="2712" spans="1:83" x14ac:dyDescent="0.35">
      <c r="A2712" s="3" t="s">
        <v>947</v>
      </c>
      <c r="E2712" s="4"/>
      <c r="X2712"/>
      <c r="AS2712" t="s">
        <v>831</v>
      </c>
      <c r="AV2712" s="68">
        <v>90</v>
      </c>
      <c r="AW2712" s="18"/>
      <c r="AX2712">
        <v>104</v>
      </c>
      <c r="AY2712">
        <v>157</v>
      </c>
    </row>
    <row r="2713" spans="1:83" x14ac:dyDescent="0.35">
      <c r="A2713" s="3" t="s">
        <v>723</v>
      </c>
      <c r="E2713" s="4" t="s">
        <v>757</v>
      </c>
      <c r="X2713"/>
      <c r="AS2713" t="s">
        <v>831</v>
      </c>
      <c r="AV2713" s="68">
        <v>76</v>
      </c>
      <c r="AX2713">
        <v>100</v>
      </c>
      <c r="AY2713">
        <v>140</v>
      </c>
    </row>
    <row r="2714" spans="1:83" x14ac:dyDescent="0.35">
      <c r="A2714" s="3" t="s">
        <v>726</v>
      </c>
      <c r="E2714" s="4"/>
      <c r="X2714"/>
      <c r="AS2714" t="s">
        <v>831</v>
      </c>
      <c r="AV2714" s="68">
        <v>77</v>
      </c>
      <c r="AX2714">
        <v>100</v>
      </c>
      <c r="AY2714">
        <v>140</v>
      </c>
    </row>
    <row r="2715" spans="1:83" x14ac:dyDescent="0.35">
      <c r="A2715" s="3" t="s">
        <v>948</v>
      </c>
      <c r="E2715" s="4"/>
      <c r="X2715"/>
      <c r="AS2715" t="s">
        <v>831</v>
      </c>
      <c r="AV2715" s="68">
        <v>74</v>
      </c>
      <c r="AW2715" s="18"/>
      <c r="AX2715">
        <v>100</v>
      </c>
      <c r="AY2715">
        <v>140</v>
      </c>
    </row>
    <row r="2716" spans="1:83" x14ac:dyDescent="0.35">
      <c r="A2716" s="3" t="s">
        <v>727</v>
      </c>
      <c r="E2716" s="4" t="s">
        <v>757</v>
      </c>
      <c r="X2716"/>
      <c r="AS2716" t="s">
        <v>831</v>
      </c>
      <c r="AV2716" s="68">
        <v>131</v>
      </c>
      <c r="AW2716" s="18"/>
      <c r="AX2716">
        <v>155</v>
      </c>
    </row>
    <row r="2717" spans="1:83" x14ac:dyDescent="0.35">
      <c r="A2717" s="3" t="s">
        <v>728</v>
      </c>
      <c r="E2717" s="4"/>
      <c r="X2717"/>
      <c r="AS2717" t="s">
        <v>831</v>
      </c>
      <c r="AV2717" s="68">
        <v>114</v>
      </c>
      <c r="AW2717" s="18"/>
      <c r="AX2717">
        <v>154</v>
      </c>
      <c r="AY2717">
        <v>195</v>
      </c>
    </row>
    <row r="2718" spans="1:83" x14ac:dyDescent="0.35">
      <c r="A2718" s="3" t="s">
        <v>949</v>
      </c>
      <c r="E2718" s="4"/>
      <c r="X2718"/>
      <c r="AS2718" t="s">
        <v>831</v>
      </c>
      <c r="AV2718" s="68">
        <v>131</v>
      </c>
      <c r="AW2718" s="18"/>
      <c r="AX2718">
        <v>155</v>
      </c>
      <c r="AY2718">
        <v>195</v>
      </c>
    </row>
    <row r="2719" spans="1:83" x14ac:dyDescent="0.35">
      <c r="A2719" s="3" t="s">
        <v>729</v>
      </c>
      <c r="E2719" s="4" t="s">
        <v>757</v>
      </c>
      <c r="X2719"/>
      <c r="AS2719" t="s">
        <v>831</v>
      </c>
      <c r="AV2719" s="68">
        <v>125</v>
      </c>
      <c r="AX2719">
        <v>143</v>
      </c>
    </row>
    <row r="2720" spans="1:83" x14ac:dyDescent="0.35">
      <c r="A2720" s="3" t="s">
        <v>730</v>
      </c>
      <c r="E2720" s="4"/>
      <c r="X2720"/>
      <c r="AS2720" t="s">
        <v>831</v>
      </c>
      <c r="AV2720" s="68">
        <v>115</v>
      </c>
      <c r="AW2720" s="18"/>
      <c r="AX2720">
        <v>136</v>
      </c>
    </row>
    <row r="2721" spans="1:51" x14ac:dyDescent="0.35">
      <c r="A2721" s="3" t="s">
        <v>950</v>
      </c>
      <c r="E2721" s="4"/>
      <c r="X2721"/>
      <c r="AS2721" t="s">
        <v>831</v>
      </c>
      <c r="AV2721" s="68">
        <v>127</v>
      </c>
      <c r="AW2721" s="18"/>
      <c r="AX2721">
        <v>143</v>
      </c>
    </row>
    <row r="2722" spans="1:51" x14ac:dyDescent="0.35">
      <c r="A2722" s="3" t="s">
        <v>731</v>
      </c>
      <c r="E2722" s="4" t="s">
        <v>757</v>
      </c>
      <c r="X2722"/>
      <c r="AS2722" t="s">
        <v>831</v>
      </c>
      <c r="AV2722" s="68">
        <v>104</v>
      </c>
      <c r="AX2722">
        <v>119</v>
      </c>
    </row>
    <row r="2723" spans="1:51" x14ac:dyDescent="0.35">
      <c r="A2723" s="3" t="s">
        <v>732</v>
      </c>
      <c r="E2723" s="4"/>
      <c r="X2723"/>
      <c r="AS2723" t="s">
        <v>831</v>
      </c>
      <c r="AV2723" s="68">
        <v>96</v>
      </c>
      <c r="AX2723">
        <v>118</v>
      </c>
    </row>
    <row r="2724" spans="1:51" x14ac:dyDescent="0.35">
      <c r="A2724" s="3" t="s">
        <v>951</v>
      </c>
      <c r="E2724" s="4"/>
      <c r="X2724"/>
      <c r="AS2724" t="s">
        <v>831</v>
      </c>
      <c r="AV2724" s="68">
        <v>105</v>
      </c>
      <c r="AX2724">
        <v>119</v>
      </c>
    </row>
    <row r="2725" spans="1:51" x14ac:dyDescent="0.35">
      <c r="A2725" s="3" t="s">
        <v>733</v>
      </c>
      <c r="E2725" s="4" t="s">
        <v>757</v>
      </c>
      <c r="X2725"/>
      <c r="AS2725" t="s">
        <v>831</v>
      </c>
      <c r="AX2725">
        <v>128</v>
      </c>
      <c r="AY2725">
        <v>185</v>
      </c>
    </row>
    <row r="2726" spans="1:51" x14ac:dyDescent="0.35">
      <c r="A2726" s="3" t="s">
        <v>734</v>
      </c>
      <c r="E2726" s="4" t="s">
        <v>777</v>
      </c>
      <c r="X2726"/>
      <c r="AS2726" t="s">
        <v>831</v>
      </c>
      <c r="AX2726">
        <v>129</v>
      </c>
      <c r="AY2726">
        <v>185</v>
      </c>
    </row>
    <row r="2727" spans="1:51" x14ac:dyDescent="0.35">
      <c r="A2727" s="3" t="s">
        <v>952</v>
      </c>
      <c r="E2727" s="4"/>
      <c r="X2727"/>
      <c r="AS2727" t="s">
        <v>831</v>
      </c>
      <c r="AX2727">
        <v>136</v>
      </c>
      <c r="AY2727">
        <v>185</v>
      </c>
    </row>
    <row r="2728" spans="1:51" x14ac:dyDescent="0.35">
      <c r="A2728" s="3" t="s">
        <v>735</v>
      </c>
      <c r="E2728" s="4"/>
      <c r="X2728"/>
      <c r="AS2728" t="s">
        <v>831</v>
      </c>
      <c r="AX2728">
        <v>111</v>
      </c>
      <c r="AY2728">
        <v>185</v>
      </c>
    </row>
    <row r="2729" spans="1:51" x14ac:dyDescent="0.35">
      <c r="A2729" s="3" t="s">
        <v>736</v>
      </c>
      <c r="E2729" s="4" t="s">
        <v>757</v>
      </c>
      <c r="X2729"/>
      <c r="AS2729" t="s">
        <v>831</v>
      </c>
      <c r="AX2729">
        <v>122</v>
      </c>
      <c r="AY2729">
        <v>168</v>
      </c>
    </row>
    <row r="2730" spans="1:51" x14ac:dyDescent="0.35">
      <c r="A2730" s="3" t="s">
        <v>737</v>
      </c>
      <c r="E2730" s="4" t="s">
        <v>777</v>
      </c>
      <c r="X2730"/>
      <c r="AS2730" t="s">
        <v>831</v>
      </c>
      <c r="AX2730">
        <v>127</v>
      </c>
      <c r="AY2730">
        <v>168</v>
      </c>
    </row>
    <row r="2731" spans="1:51" x14ac:dyDescent="0.35">
      <c r="A2731" s="3" t="s">
        <v>953</v>
      </c>
      <c r="E2731" s="4"/>
      <c r="X2731"/>
      <c r="AS2731" t="s">
        <v>831</v>
      </c>
      <c r="AX2731">
        <v>122</v>
      </c>
      <c r="AY2731">
        <v>168</v>
      </c>
    </row>
    <row r="2732" spans="1:51" x14ac:dyDescent="0.35">
      <c r="A2732" s="3" t="s">
        <v>738</v>
      </c>
      <c r="E2732" s="4"/>
      <c r="X2732"/>
      <c r="AS2732" t="s">
        <v>831</v>
      </c>
      <c r="AX2732">
        <v>114</v>
      </c>
      <c r="AY2732">
        <v>153</v>
      </c>
    </row>
    <row r="2733" spans="1:51" x14ac:dyDescent="0.35">
      <c r="A2733" s="3" t="s">
        <v>739</v>
      </c>
      <c r="E2733" s="4" t="s">
        <v>757</v>
      </c>
      <c r="X2733"/>
      <c r="AS2733" t="s">
        <v>831</v>
      </c>
      <c r="AX2733">
        <v>106</v>
      </c>
      <c r="AY2733">
        <v>137</v>
      </c>
    </row>
    <row r="2734" spans="1:51" x14ac:dyDescent="0.35">
      <c r="A2734" s="3" t="s">
        <v>740</v>
      </c>
      <c r="E2734" s="4" t="s">
        <v>777</v>
      </c>
      <c r="X2734"/>
      <c r="AS2734" t="s">
        <v>831</v>
      </c>
      <c r="AX2734">
        <v>112</v>
      </c>
      <c r="AY2734">
        <v>140</v>
      </c>
    </row>
    <row r="2735" spans="1:51" x14ac:dyDescent="0.35">
      <c r="A2735" s="3" t="s">
        <v>954</v>
      </c>
      <c r="E2735" s="4"/>
      <c r="X2735"/>
      <c r="AS2735" t="s">
        <v>831</v>
      </c>
      <c r="AX2735">
        <v>108</v>
      </c>
      <c r="AY2735">
        <v>137</v>
      </c>
    </row>
    <row r="2736" spans="1:51" x14ac:dyDescent="0.35">
      <c r="A2736" s="3" t="s">
        <v>741</v>
      </c>
      <c r="E2736" s="4"/>
      <c r="X2736"/>
      <c r="AS2736" t="s">
        <v>831</v>
      </c>
      <c r="AX2736">
        <v>99</v>
      </c>
      <c r="AY2736">
        <v>137</v>
      </c>
    </row>
    <row r="2737" spans="1:63" x14ac:dyDescent="0.35">
      <c r="A2737" s="3" t="s">
        <v>721</v>
      </c>
      <c r="B2737" s="32">
        <v>41103</v>
      </c>
      <c r="E2737" s="7" t="s">
        <v>757</v>
      </c>
      <c r="X2737"/>
      <c r="BK2737" s="8">
        <v>5.5</v>
      </c>
    </row>
    <row r="2738" spans="1:63" x14ac:dyDescent="0.35">
      <c r="A2738" s="3" t="s">
        <v>722</v>
      </c>
      <c r="B2738" s="32">
        <v>41103</v>
      </c>
      <c r="E2738" s="7" t="s">
        <v>757</v>
      </c>
      <c r="X2738"/>
      <c r="BK2738" s="8">
        <v>3</v>
      </c>
    </row>
    <row r="2739" spans="1:63" x14ac:dyDescent="0.35">
      <c r="A2739" s="3" t="s">
        <v>722</v>
      </c>
      <c r="B2739" s="32">
        <v>41110</v>
      </c>
      <c r="E2739" s="7" t="s">
        <v>757</v>
      </c>
      <c r="X2739"/>
      <c r="BK2739" s="8">
        <v>4</v>
      </c>
    </row>
    <row r="2740" spans="1:63" x14ac:dyDescent="0.35">
      <c r="A2740" s="3" t="s">
        <v>722</v>
      </c>
      <c r="B2740" s="32">
        <v>41116</v>
      </c>
      <c r="E2740" s="7" t="s">
        <v>757</v>
      </c>
      <c r="X2740"/>
      <c r="BK2740" s="8">
        <v>5.2</v>
      </c>
    </row>
    <row r="2741" spans="1:63" x14ac:dyDescent="0.35">
      <c r="A2741" s="3" t="s">
        <v>722</v>
      </c>
      <c r="B2741" s="32">
        <v>41128</v>
      </c>
      <c r="E2741" s="7" t="s">
        <v>757</v>
      </c>
      <c r="X2741"/>
      <c r="BK2741" s="8">
        <v>9</v>
      </c>
    </row>
    <row r="2742" spans="1:63" x14ac:dyDescent="0.35">
      <c r="A2742" s="3" t="s">
        <v>723</v>
      </c>
      <c r="B2742" s="32">
        <v>41116</v>
      </c>
      <c r="E2742" s="7" t="s">
        <v>757</v>
      </c>
      <c r="X2742"/>
      <c r="BK2742" s="8">
        <v>2.4</v>
      </c>
    </row>
    <row r="2743" spans="1:63" x14ac:dyDescent="0.35">
      <c r="A2743" s="3" t="s">
        <v>723</v>
      </c>
      <c r="B2743" s="32">
        <v>41128</v>
      </c>
      <c r="E2743" s="7" t="s">
        <v>757</v>
      </c>
      <c r="X2743"/>
      <c r="BK2743" s="8">
        <v>3.55</v>
      </c>
    </row>
    <row r="2744" spans="1:63" x14ac:dyDescent="0.35">
      <c r="A2744" s="3" t="s">
        <v>723</v>
      </c>
      <c r="B2744" s="32">
        <v>41136</v>
      </c>
      <c r="E2744" s="7" t="s">
        <v>757</v>
      </c>
      <c r="X2744"/>
      <c r="BK2744" s="8">
        <v>4.8499999999999996</v>
      </c>
    </row>
    <row r="2745" spans="1:63" x14ac:dyDescent="0.35">
      <c r="A2745" s="3" t="s">
        <v>701</v>
      </c>
      <c r="B2745" s="32">
        <v>41099</v>
      </c>
      <c r="E2745" s="7" t="s">
        <v>757</v>
      </c>
      <c r="X2745"/>
      <c r="BK2745" s="8">
        <v>5.65</v>
      </c>
    </row>
    <row r="2746" spans="1:63" x14ac:dyDescent="0.35">
      <c r="A2746" s="3" t="s">
        <v>701</v>
      </c>
      <c r="B2746" s="32">
        <v>41109</v>
      </c>
      <c r="E2746" s="7" t="s">
        <v>757</v>
      </c>
      <c r="X2746"/>
      <c r="BK2746" s="8">
        <v>6.55</v>
      </c>
    </row>
    <row r="2747" spans="1:63" x14ac:dyDescent="0.35">
      <c r="A2747" s="3" t="s">
        <v>703</v>
      </c>
      <c r="B2747" s="32">
        <v>41099</v>
      </c>
      <c r="E2747" s="7" t="s">
        <v>757</v>
      </c>
      <c r="X2747"/>
      <c r="BK2747" s="8">
        <v>4.7</v>
      </c>
    </row>
    <row r="2748" spans="1:63" x14ac:dyDescent="0.35">
      <c r="A2748" s="3" t="s">
        <v>703</v>
      </c>
      <c r="B2748" s="32">
        <v>41109</v>
      </c>
      <c r="E2748" s="7" t="s">
        <v>757</v>
      </c>
      <c r="X2748"/>
      <c r="BK2748" s="8">
        <v>5.6999999999999993</v>
      </c>
    </row>
    <row r="2749" spans="1:63" x14ac:dyDescent="0.35">
      <c r="A2749" s="3" t="s">
        <v>703</v>
      </c>
      <c r="B2749" s="32">
        <v>41119</v>
      </c>
      <c r="E2749" s="7" t="s">
        <v>757</v>
      </c>
      <c r="X2749"/>
      <c r="BK2749" s="8">
        <v>6.95</v>
      </c>
    </row>
    <row r="2750" spans="1:63" x14ac:dyDescent="0.35">
      <c r="A2750" s="3" t="s">
        <v>705</v>
      </c>
      <c r="B2750" s="32">
        <v>41119</v>
      </c>
      <c r="E2750" s="7" t="s">
        <v>757</v>
      </c>
      <c r="X2750"/>
      <c r="BK2750" s="8">
        <v>3.7</v>
      </c>
    </row>
    <row r="2751" spans="1:63" x14ac:dyDescent="0.35">
      <c r="A2751" s="3" t="s">
        <v>705</v>
      </c>
      <c r="B2751" s="32">
        <v>41129</v>
      </c>
      <c r="E2751" s="7" t="s">
        <v>757</v>
      </c>
      <c r="X2751"/>
      <c r="BK2751" s="8">
        <v>5.0999999999999996</v>
      </c>
    </row>
    <row r="2752" spans="1:63" x14ac:dyDescent="0.35">
      <c r="A2752" s="3" t="s">
        <v>705</v>
      </c>
      <c r="B2752" s="32">
        <v>41136</v>
      </c>
      <c r="E2752" s="7" t="s">
        <v>757</v>
      </c>
      <c r="X2752"/>
      <c r="BK2752" s="8">
        <v>5.8000000000000007</v>
      </c>
    </row>
    <row r="2753" spans="1:63" x14ac:dyDescent="0.35">
      <c r="A2753" s="3" t="s">
        <v>705</v>
      </c>
      <c r="B2753" s="32">
        <v>41142</v>
      </c>
      <c r="E2753" s="7" t="s">
        <v>757</v>
      </c>
      <c r="X2753"/>
      <c r="BK2753" s="8">
        <v>6.7</v>
      </c>
    </row>
    <row r="2754" spans="1:63" x14ac:dyDescent="0.35">
      <c r="A2754" s="3" t="s">
        <v>727</v>
      </c>
      <c r="B2754" s="32">
        <v>41081</v>
      </c>
      <c r="E2754" s="7" t="s">
        <v>757</v>
      </c>
      <c r="X2754"/>
      <c r="BK2754" s="8">
        <v>4.45</v>
      </c>
    </row>
    <row r="2755" spans="1:63" x14ac:dyDescent="0.35">
      <c r="A2755" s="3" t="s">
        <v>727</v>
      </c>
      <c r="B2755" s="32">
        <v>41108</v>
      </c>
      <c r="E2755" s="7" t="s">
        <v>757</v>
      </c>
      <c r="X2755"/>
      <c r="BK2755" s="8">
        <v>6.4</v>
      </c>
    </row>
    <row r="2756" spans="1:63" x14ac:dyDescent="0.35">
      <c r="A2756" s="3" t="s">
        <v>727</v>
      </c>
      <c r="B2756" s="32">
        <v>41117</v>
      </c>
      <c r="E2756" s="7" t="s">
        <v>757</v>
      </c>
      <c r="X2756"/>
      <c r="BK2756" s="8">
        <v>6.15</v>
      </c>
    </row>
    <row r="2757" spans="1:63" x14ac:dyDescent="0.35">
      <c r="A2757" s="3" t="s">
        <v>727</v>
      </c>
      <c r="B2757" s="32">
        <v>41124</v>
      </c>
      <c r="E2757" s="7" t="s">
        <v>757</v>
      </c>
      <c r="X2757"/>
      <c r="BK2757" s="8">
        <v>6</v>
      </c>
    </row>
    <row r="2758" spans="1:63" x14ac:dyDescent="0.35">
      <c r="A2758" s="3" t="s">
        <v>729</v>
      </c>
      <c r="B2758" s="32">
        <v>41081</v>
      </c>
      <c r="E2758" s="7" t="s">
        <v>757</v>
      </c>
      <c r="X2758"/>
      <c r="BK2758" s="8">
        <v>2.4</v>
      </c>
    </row>
    <row r="2759" spans="1:63" x14ac:dyDescent="0.35">
      <c r="A2759" s="3" t="s">
        <v>729</v>
      </c>
      <c r="B2759" s="32">
        <v>41108</v>
      </c>
      <c r="E2759" s="7" t="s">
        <v>757</v>
      </c>
      <c r="X2759"/>
      <c r="BK2759" s="8">
        <v>4.5500000000000007</v>
      </c>
    </row>
    <row r="2760" spans="1:63" x14ac:dyDescent="0.35">
      <c r="A2760" s="3" t="s">
        <v>729</v>
      </c>
      <c r="B2760" s="32">
        <v>41117</v>
      </c>
      <c r="E2760" s="7" t="s">
        <v>757</v>
      </c>
      <c r="X2760"/>
      <c r="BK2760" s="8">
        <v>5.4499999999999993</v>
      </c>
    </row>
    <row r="2761" spans="1:63" x14ac:dyDescent="0.35">
      <c r="A2761" s="3" t="s">
        <v>729</v>
      </c>
      <c r="B2761" s="32">
        <v>41124</v>
      </c>
      <c r="E2761" s="7" t="s">
        <v>757</v>
      </c>
      <c r="X2761"/>
      <c r="BK2761" s="8">
        <v>5.85</v>
      </c>
    </row>
    <row r="2762" spans="1:63" x14ac:dyDescent="0.35">
      <c r="A2762" s="3" t="s">
        <v>729</v>
      </c>
      <c r="B2762" s="32">
        <v>41134</v>
      </c>
      <c r="E2762" s="7" t="s">
        <v>757</v>
      </c>
      <c r="X2762"/>
      <c r="BK2762" s="8">
        <v>6.15</v>
      </c>
    </row>
    <row r="2763" spans="1:63" x14ac:dyDescent="0.35">
      <c r="A2763" s="3" t="s">
        <v>731</v>
      </c>
      <c r="B2763" s="32">
        <v>41108</v>
      </c>
      <c r="E2763" s="7" t="s">
        <v>757</v>
      </c>
      <c r="X2763"/>
      <c r="BK2763" s="8">
        <v>1.05</v>
      </c>
    </row>
    <row r="2764" spans="1:63" x14ac:dyDescent="0.35">
      <c r="A2764" s="3" t="s">
        <v>731</v>
      </c>
      <c r="B2764" s="32">
        <v>41117</v>
      </c>
      <c r="E2764" s="7" t="s">
        <v>757</v>
      </c>
      <c r="X2764"/>
      <c r="BK2764" s="8">
        <v>2</v>
      </c>
    </row>
    <row r="2765" spans="1:63" x14ac:dyDescent="0.35">
      <c r="A2765" s="3" t="s">
        <v>731</v>
      </c>
      <c r="B2765" s="32">
        <v>41124</v>
      </c>
      <c r="E2765" s="7" t="s">
        <v>757</v>
      </c>
      <c r="X2765"/>
      <c r="BK2765" s="8">
        <v>2.4500000000000002</v>
      </c>
    </row>
    <row r="2766" spans="1:63" x14ac:dyDescent="0.35">
      <c r="A2766" s="3" t="s">
        <v>731</v>
      </c>
      <c r="B2766" s="32">
        <v>41134</v>
      </c>
      <c r="E2766" s="7" t="s">
        <v>757</v>
      </c>
      <c r="X2766"/>
      <c r="BK2766" s="8">
        <v>3.5999999999999996</v>
      </c>
    </row>
    <row r="2767" spans="1:63" x14ac:dyDescent="0.35">
      <c r="A2767" s="3" t="s">
        <v>731</v>
      </c>
      <c r="B2767" s="32">
        <v>41142</v>
      </c>
      <c r="E2767" s="7" t="s">
        <v>757</v>
      </c>
      <c r="X2767"/>
      <c r="BK2767" s="8">
        <v>4.2</v>
      </c>
    </row>
    <row r="2768" spans="1:63" x14ac:dyDescent="0.35">
      <c r="A2768" s="3" t="s">
        <v>731</v>
      </c>
      <c r="B2768" s="32">
        <v>41148</v>
      </c>
      <c r="E2768" s="7" t="s">
        <v>757</v>
      </c>
      <c r="X2768"/>
      <c r="BK2768" s="8">
        <v>4.9000000000000004</v>
      </c>
    </row>
    <row r="2769" spans="1:78" x14ac:dyDescent="0.35">
      <c r="A2769" s="3" t="s">
        <v>731</v>
      </c>
      <c r="B2769" s="32">
        <v>41158</v>
      </c>
      <c r="E2769" s="7" t="s">
        <v>757</v>
      </c>
      <c r="X2769"/>
      <c r="BK2769" s="8">
        <v>6.35</v>
      </c>
    </row>
    <row r="2770" spans="1:78" x14ac:dyDescent="0.35">
      <c r="A2770" s="3" t="s">
        <v>731</v>
      </c>
      <c r="B2770" s="32">
        <v>41164</v>
      </c>
      <c r="E2770" s="7" t="s">
        <v>757</v>
      </c>
      <c r="X2770"/>
      <c r="BK2770" s="8">
        <v>6.25</v>
      </c>
    </row>
    <row r="2771" spans="1:78" x14ac:dyDescent="0.35">
      <c r="A2771" s="13" t="s">
        <v>120</v>
      </c>
      <c r="B2771" s="32">
        <v>41369</v>
      </c>
      <c r="E2771" s="4" t="s">
        <v>743</v>
      </c>
      <c r="X2771"/>
      <c r="BL2771" s="52">
        <v>281.10833333333301</v>
      </c>
      <c r="BM2771" s="15"/>
      <c r="BN2771" s="15"/>
      <c r="BO2771" s="15"/>
      <c r="BP2771" s="15"/>
      <c r="BQ2771" s="15"/>
      <c r="BR2771" s="15"/>
      <c r="BS2771" s="15"/>
      <c r="BT2771" s="15"/>
      <c r="BU2771" s="15"/>
      <c r="BV2771" s="15"/>
      <c r="BW2771" s="15"/>
      <c r="BX2771" s="15"/>
      <c r="BY2771" s="15"/>
      <c r="BZ2771" s="15"/>
    </row>
    <row r="2772" spans="1:78" x14ac:dyDescent="0.35">
      <c r="A2772" s="13" t="s">
        <v>120</v>
      </c>
      <c r="B2772" s="32">
        <v>41380</v>
      </c>
      <c r="E2772" s="4" t="s">
        <v>743</v>
      </c>
      <c r="X2772"/>
      <c r="BL2772" s="52"/>
      <c r="BM2772" s="52">
        <v>489.15222222222224</v>
      </c>
      <c r="BN2772" s="52"/>
      <c r="BO2772" s="52"/>
      <c r="BP2772" s="52"/>
      <c r="BQ2772" s="52"/>
      <c r="BR2772" s="52"/>
      <c r="BS2772" s="52"/>
      <c r="BT2772" s="52"/>
      <c r="BU2772" s="52"/>
      <c r="BV2772" s="52"/>
      <c r="BW2772" s="52"/>
      <c r="BX2772" s="52"/>
      <c r="BY2772" s="52"/>
      <c r="BZ2772" s="52"/>
    </row>
    <row r="2773" spans="1:78" x14ac:dyDescent="0.35">
      <c r="A2773" s="13" t="s">
        <v>120</v>
      </c>
      <c r="B2773" s="32">
        <v>41390</v>
      </c>
      <c r="E2773" s="4" t="s">
        <v>743</v>
      </c>
      <c r="X2773"/>
      <c r="BL2773" s="52"/>
      <c r="BM2773" s="52"/>
      <c r="BN2773" s="52">
        <v>596.73250000000007</v>
      </c>
      <c r="BO2773" s="52"/>
      <c r="BP2773" s="52"/>
      <c r="BQ2773" s="52"/>
      <c r="BR2773" s="52"/>
      <c r="BS2773" s="52"/>
      <c r="BT2773" s="52"/>
      <c r="BU2773" s="52"/>
      <c r="BV2773" s="52"/>
      <c r="BW2773" s="52"/>
      <c r="BX2773" s="52"/>
      <c r="BY2773" s="52"/>
      <c r="BZ2773" s="52"/>
    </row>
    <row r="2774" spans="1:78" x14ac:dyDescent="0.35">
      <c r="A2774" s="13" t="s">
        <v>120</v>
      </c>
      <c r="B2774" s="32">
        <v>41399</v>
      </c>
      <c r="E2774" s="4" t="s">
        <v>743</v>
      </c>
      <c r="X2774"/>
      <c r="BL2774" s="52"/>
      <c r="BM2774" s="52"/>
      <c r="BN2774" s="52"/>
      <c r="BO2774" s="52">
        <v>658.678</v>
      </c>
      <c r="BP2774" s="52"/>
      <c r="BQ2774" s="52"/>
      <c r="BR2774" s="52"/>
      <c r="BS2774" s="52"/>
      <c r="BT2774" s="52"/>
      <c r="BU2774" s="52"/>
      <c r="BV2774" s="52"/>
      <c r="BW2774" s="52"/>
      <c r="BX2774" s="52"/>
      <c r="BY2774" s="52"/>
      <c r="BZ2774" s="52"/>
    </row>
    <row r="2775" spans="1:78" x14ac:dyDescent="0.35">
      <c r="A2775" s="13" t="s">
        <v>120</v>
      </c>
      <c r="B2775" s="32">
        <v>41413</v>
      </c>
      <c r="E2775" s="4" t="s">
        <v>743</v>
      </c>
      <c r="X2775"/>
      <c r="BL2775" s="52"/>
      <c r="BM2775" s="52"/>
      <c r="BN2775" s="52"/>
      <c r="BO2775" s="52"/>
      <c r="BP2775" s="52">
        <v>816.3325000000001</v>
      </c>
      <c r="BQ2775" s="52"/>
      <c r="BR2775" s="52"/>
      <c r="BS2775" s="52"/>
      <c r="BT2775" s="52"/>
      <c r="BU2775" s="52"/>
      <c r="BV2775" s="52"/>
      <c r="BW2775" s="52"/>
      <c r="BX2775" s="52"/>
      <c r="BY2775" s="52"/>
      <c r="BZ2775" s="52"/>
    </row>
    <row r="2776" spans="1:78" x14ac:dyDescent="0.35">
      <c r="A2776" s="13" t="s">
        <v>120</v>
      </c>
      <c r="B2776" s="32">
        <v>41426</v>
      </c>
      <c r="E2776" s="4" t="s">
        <v>743</v>
      </c>
      <c r="X2776"/>
      <c r="BL2776" s="52"/>
      <c r="BM2776" s="52"/>
      <c r="BN2776" s="52"/>
      <c r="BO2776" s="52"/>
      <c r="BP2776" s="52"/>
      <c r="BQ2776" s="52">
        <v>906.82599999999979</v>
      </c>
      <c r="BR2776" s="52"/>
      <c r="BS2776" s="52"/>
      <c r="BT2776" s="52"/>
      <c r="BU2776" s="52"/>
      <c r="BV2776" s="52"/>
      <c r="BW2776" s="52"/>
      <c r="BX2776" s="52"/>
      <c r="BY2776" s="52"/>
      <c r="BZ2776" s="52"/>
    </row>
    <row r="2777" spans="1:78" x14ac:dyDescent="0.35">
      <c r="A2777" s="13" t="s">
        <v>120</v>
      </c>
      <c r="B2777" s="32">
        <v>41448</v>
      </c>
      <c r="E2777" s="4" t="s">
        <v>743</v>
      </c>
      <c r="X2777"/>
      <c r="BL2777" s="52"/>
      <c r="BM2777" s="52"/>
      <c r="BN2777" s="52"/>
      <c r="BO2777" s="52"/>
      <c r="BP2777" s="52"/>
      <c r="BQ2777" s="52"/>
      <c r="BR2777" s="52">
        <v>1050.9690000000001</v>
      </c>
      <c r="BS2777" s="52"/>
      <c r="BT2777" s="52"/>
      <c r="BU2777" s="52"/>
      <c r="BV2777" s="52"/>
      <c r="BW2777" s="52"/>
      <c r="BX2777" s="52"/>
      <c r="BY2777" s="52"/>
      <c r="BZ2777" s="52"/>
    </row>
    <row r="2778" spans="1:78" x14ac:dyDescent="0.35">
      <c r="A2778" s="13" t="s">
        <v>120</v>
      </c>
      <c r="B2778" s="32">
        <v>41471</v>
      </c>
      <c r="E2778" s="4" t="s">
        <v>743</v>
      </c>
      <c r="X2778"/>
      <c r="BL2778" s="52"/>
      <c r="BM2778" s="52"/>
      <c r="BN2778" s="52"/>
      <c r="BO2778" s="52"/>
      <c r="BP2778" s="52"/>
      <c r="BQ2778" s="52"/>
      <c r="BR2778" s="52"/>
      <c r="BS2778" s="52">
        <v>1139.663</v>
      </c>
      <c r="BT2778" s="52"/>
      <c r="BU2778" s="52"/>
      <c r="BV2778" s="52"/>
      <c r="BW2778" s="52"/>
      <c r="BX2778" s="52"/>
      <c r="BY2778" s="52"/>
      <c r="BZ2778" s="52"/>
    </row>
    <row r="2779" spans="1:78" x14ac:dyDescent="0.35">
      <c r="A2779" s="13" t="s">
        <v>120</v>
      </c>
      <c r="B2779" s="32">
        <v>41490</v>
      </c>
      <c r="E2779" s="4" t="s">
        <v>743</v>
      </c>
      <c r="X2779"/>
      <c r="BL2779" s="52"/>
      <c r="BM2779" s="52"/>
      <c r="BN2779" s="52"/>
      <c r="BO2779" s="52"/>
      <c r="BP2779" s="52"/>
      <c r="BQ2779" s="52"/>
      <c r="BR2779" s="52"/>
      <c r="BS2779" s="52"/>
      <c r="BT2779" s="52">
        <v>1435.0554999999999</v>
      </c>
      <c r="BU2779" s="52"/>
      <c r="BV2779" s="52"/>
      <c r="BW2779" s="52"/>
      <c r="BX2779" s="52"/>
      <c r="BY2779" s="52"/>
      <c r="BZ2779" s="52"/>
    </row>
    <row r="2780" spans="1:78" x14ac:dyDescent="0.35">
      <c r="A2780" s="13" t="s">
        <v>120</v>
      </c>
      <c r="B2780" s="32">
        <v>41507</v>
      </c>
      <c r="E2780" s="4" t="s">
        <v>743</v>
      </c>
      <c r="X2780"/>
      <c r="BL2780" s="52"/>
      <c r="BM2780" s="52"/>
      <c r="BN2780" s="52"/>
      <c r="BO2780" s="52"/>
      <c r="BP2780" s="52"/>
      <c r="BQ2780" s="52"/>
      <c r="BR2780" s="52"/>
      <c r="BS2780" s="52"/>
      <c r="BT2780" s="52"/>
      <c r="BU2780" s="52">
        <v>2067.6254999999996</v>
      </c>
      <c r="BV2780" s="52"/>
      <c r="BW2780" s="52"/>
      <c r="BX2780" s="52"/>
      <c r="BY2780" s="52"/>
      <c r="BZ2780" s="52"/>
    </row>
    <row r="2781" spans="1:78" x14ac:dyDescent="0.35">
      <c r="A2781" s="13" t="s">
        <v>120</v>
      </c>
      <c r="B2781" s="32">
        <v>41525</v>
      </c>
      <c r="E2781" s="4" t="s">
        <v>743</v>
      </c>
      <c r="X2781"/>
      <c r="BL2781" s="52"/>
      <c r="BM2781" s="52"/>
      <c r="BN2781" s="52"/>
      <c r="BO2781" s="52"/>
      <c r="BP2781" s="52"/>
      <c r="BQ2781" s="52"/>
      <c r="BR2781" s="52"/>
      <c r="BS2781" s="52"/>
      <c r="BT2781" s="52"/>
      <c r="BU2781" s="52"/>
      <c r="BV2781" s="52">
        <v>2258.3419999999996</v>
      </c>
      <c r="BW2781" s="52"/>
      <c r="BX2781" s="52"/>
      <c r="BY2781" s="52"/>
      <c r="BZ2781" s="52"/>
    </row>
    <row r="2782" spans="1:78" x14ac:dyDescent="0.35">
      <c r="A2782" s="13" t="s">
        <v>120</v>
      </c>
      <c r="B2782" s="32">
        <v>41540</v>
      </c>
      <c r="E2782" s="4" t="s">
        <v>743</v>
      </c>
      <c r="X2782"/>
      <c r="BL2782" s="52"/>
      <c r="BM2782" s="52"/>
      <c r="BN2782" s="52"/>
      <c r="BO2782" s="52"/>
      <c r="BP2782" s="52"/>
      <c r="BQ2782" s="52"/>
      <c r="BR2782" s="52"/>
      <c r="BS2782" s="52"/>
      <c r="BT2782" s="52"/>
      <c r="BU2782" s="52"/>
      <c r="BV2782" s="52"/>
      <c r="BW2782" s="52">
        <v>2191.7910000000002</v>
      </c>
      <c r="BX2782" s="52"/>
      <c r="BY2782" s="52"/>
      <c r="BZ2782" s="52"/>
    </row>
    <row r="2783" spans="1:78" x14ac:dyDescent="0.35">
      <c r="A2783" s="13" t="s">
        <v>120</v>
      </c>
      <c r="B2783" s="32">
        <v>41554</v>
      </c>
      <c r="E2783" s="4" t="s">
        <v>743</v>
      </c>
      <c r="X2783"/>
      <c r="BL2783" s="52"/>
      <c r="BM2783" s="52"/>
      <c r="BN2783" s="52"/>
      <c r="BO2783" s="52"/>
      <c r="BP2783" s="52"/>
      <c r="BQ2783" s="52"/>
      <c r="BR2783" s="52"/>
      <c r="BS2783" s="52"/>
      <c r="BT2783" s="52"/>
      <c r="BU2783" s="52"/>
      <c r="BV2783" s="52"/>
      <c r="BW2783" s="52"/>
      <c r="BX2783" s="52">
        <v>2572.0039999999999</v>
      </c>
      <c r="BY2783" s="52"/>
      <c r="BZ2783" s="52"/>
    </row>
    <row r="2784" spans="1:78" x14ac:dyDescent="0.35">
      <c r="A2784" s="13" t="s">
        <v>120</v>
      </c>
      <c r="B2784" s="32">
        <v>41567</v>
      </c>
      <c r="E2784" s="4" t="s">
        <v>743</v>
      </c>
      <c r="X2784"/>
      <c r="BL2784" s="52"/>
      <c r="BM2784" s="52"/>
      <c r="BN2784" s="52"/>
      <c r="BO2784" s="52"/>
      <c r="BP2784" s="52"/>
      <c r="BQ2784" s="52"/>
      <c r="BR2784" s="52"/>
      <c r="BS2784" s="52"/>
      <c r="BT2784" s="52"/>
      <c r="BU2784" s="52"/>
      <c r="BV2784" s="52"/>
      <c r="BW2784" s="52"/>
      <c r="BX2784" s="52"/>
      <c r="BY2784" s="52">
        <v>2710.0165000000002</v>
      </c>
      <c r="BZ2784" s="52"/>
    </row>
    <row r="2785" spans="1:78" x14ac:dyDescent="0.35">
      <c r="A2785" s="13" t="s">
        <v>120</v>
      </c>
      <c r="B2785" s="32">
        <v>41577</v>
      </c>
      <c r="E2785" s="4" t="s">
        <v>743</v>
      </c>
      <c r="X2785"/>
      <c r="BL2785" s="52"/>
      <c r="BM2785" s="52"/>
      <c r="BN2785" s="52"/>
      <c r="BO2785" s="52"/>
      <c r="BP2785" s="52"/>
      <c r="BQ2785" s="52"/>
      <c r="BR2785" s="52"/>
      <c r="BS2785" s="52"/>
      <c r="BT2785" s="52"/>
      <c r="BU2785" s="52"/>
      <c r="BV2785" s="52"/>
      <c r="BW2785" s="52"/>
      <c r="BX2785" s="52"/>
      <c r="BY2785" s="52"/>
      <c r="BZ2785" s="52">
        <v>2198.2366666666662</v>
      </c>
    </row>
    <row r="2786" spans="1:78" x14ac:dyDescent="0.35">
      <c r="A2786" s="13" t="s">
        <v>117</v>
      </c>
      <c r="B2786" s="32">
        <v>41369</v>
      </c>
      <c r="E2786" s="4" t="s">
        <v>743</v>
      </c>
      <c r="X2786"/>
      <c r="BL2786" s="52">
        <v>237.96099999999996</v>
      </c>
      <c r="BM2786" s="52"/>
      <c r="BN2786" s="52"/>
      <c r="BO2786" s="52"/>
      <c r="BP2786" s="52"/>
      <c r="BQ2786" s="52"/>
      <c r="BR2786" s="52"/>
      <c r="BS2786" s="52"/>
      <c r="BT2786" s="52"/>
      <c r="BU2786" s="52"/>
      <c r="BV2786" s="52"/>
      <c r="BW2786" s="52"/>
      <c r="BX2786" s="52"/>
      <c r="BY2786" s="52"/>
      <c r="BZ2786" s="52"/>
    </row>
    <row r="2787" spans="1:78" x14ac:dyDescent="0.35">
      <c r="A2787" s="13" t="s">
        <v>117</v>
      </c>
      <c r="B2787" s="32">
        <v>41380</v>
      </c>
      <c r="E2787" s="4" t="s">
        <v>743</v>
      </c>
      <c r="X2787"/>
      <c r="BL2787" s="15"/>
      <c r="BM2787" s="52">
        <v>401.83750000000009</v>
      </c>
      <c r="BN2787" s="52"/>
      <c r="BO2787" s="52"/>
      <c r="BP2787" s="52"/>
      <c r="BQ2787" s="52"/>
      <c r="BR2787" s="52"/>
      <c r="BS2787" s="52"/>
      <c r="BT2787" s="52"/>
      <c r="BU2787" s="52"/>
      <c r="BV2787" s="52"/>
      <c r="BW2787" s="52"/>
      <c r="BX2787" s="52"/>
      <c r="BY2787" s="52"/>
      <c r="BZ2787" s="52"/>
    </row>
    <row r="2788" spans="1:78" x14ac:dyDescent="0.35">
      <c r="A2788" s="13" t="s">
        <v>117</v>
      </c>
      <c r="B2788" s="32">
        <v>41390</v>
      </c>
      <c r="E2788" s="4" t="s">
        <v>743</v>
      </c>
      <c r="X2788"/>
      <c r="BL2788" s="15"/>
      <c r="BM2788" s="52"/>
      <c r="BN2788" s="52">
        <v>479.97850000000005</v>
      </c>
      <c r="BO2788" s="52"/>
      <c r="BP2788" s="52"/>
      <c r="BQ2788" s="52"/>
      <c r="BR2788" s="52"/>
      <c r="BS2788" s="52"/>
      <c r="BT2788" s="52"/>
      <c r="BU2788" s="52"/>
      <c r="BV2788" s="52"/>
      <c r="BW2788" s="52"/>
      <c r="BX2788" s="52"/>
      <c r="BY2788" s="52"/>
      <c r="BZ2788" s="52"/>
    </row>
    <row r="2789" spans="1:78" x14ac:dyDescent="0.35">
      <c r="A2789" s="13" t="s">
        <v>117</v>
      </c>
      <c r="B2789" s="32">
        <v>41399</v>
      </c>
      <c r="E2789" s="4" t="s">
        <v>743</v>
      </c>
      <c r="X2789"/>
      <c r="BL2789" s="15"/>
      <c r="BM2789" s="52"/>
      <c r="BN2789" s="52"/>
      <c r="BO2789" s="52">
        <v>594.25437499999998</v>
      </c>
      <c r="BP2789" s="52"/>
      <c r="BQ2789" s="52"/>
      <c r="BR2789" s="52"/>
      <c r="BS2789" s="52"/>
      <c r="BT2789" s="52"/>
      <c r="BU2789" s="52"/>
      <c r="BV2789" s="52"/>
      <c r="BW2789" s="52"/>
      <c r="BX2789" s="52"/>
      <c r="BY2789" s="52"/>
      <c r="BZ2789" s="52"/>
    </row>
    <row r="2790" spans="1:78" x14ac:dyDescent="0.35">
      <c r="A2790" s="13" t="s">
        <v>117</v>
      </c>
      <c r="B2790" s="32">
        <v>41413</v>
      </c>
      <c r="E2790" s="4" t="s">
        <v>743</v>
      </c>
      <c r="X2790"/>
      <c r="BL2790" s="15"/>
      <c r="BM2790" s="52"/>
      <c r="BN2790" s="52"/>
      <c r="BO2790" s="52"/>
      <c r="BP2790" s="52">
        <v>755.02749999999992</v>
      </c>
      <c r="BQ2790" s="52"/>
      <c r="BR2790" s="52"/>
      <c r="BS2790" s="52"/>
      <c r="BT2790" s="52"/>
      <c r="BU2790" s="52"/>
      <c r="BV2790" s="52"/>
      <c r="BW2790" s="52"/>
      <c r="BX2790" s="52"/>
      <c r="BY2790" s="52"/>
      <c r="BZ2790" s="52"/>
    </row>
    <row r="2791" spans="1:78" x14ac:dyDescent="0.35">
      <c r="A2791" s="13" t="s">
        <v>117</v>
      </c>
      <c r="B2791" s="32">
        <v>41426</v>
      </c>
      <c r="E2791" s="4" t="s">
        <v>743</v>
      </c>
      <c r="X2791"/>
      <c r="BL2791" s="15"/>
      <c r="BM2791" s="52"/>
      <c r="BN2791" s="52"/>
      <c r="BO2791" s="52"/>
      <c r="BP2791" s="52"/>
      <c r="BQ2791" s="52">
        <v>821.76149999999996</v>
      </c>
      <c r="BR2791" s="52"/>
      <c r="BS2791" s="52"/>
      <c r="BT2791" s="52"/>
      <c r="BU2791" s="52"/>
      <c r="BV2791" s="52"/>
      <c r="BW2791" s="52"/>
      <c r="BX2791" s="52"/>
      <c r="BY2791" s="52"/>
      <c r="BZ2791" s="52"/>
    </row>
    <row r="2792" spans="1:78" x14ac:dyDescent="0.35">
      <c r="A2792" s="13" t="s">
        <v>117</v>
      </c>
      <c r="B2792" s="32">
        <v>41448</v>
      </c>
      <c r="E2792" s="4" t="s">
        <v>743</v>
      </c>
      <c r="X2792"/>
      <c r="BL2792" s="15"/>
      <c r="BM2792" s="52"/>
      <c r="BN2792" s="52"/>
      <c r="BO2792" s="52"/>
      <c r="BP2792" s="52"/>
      <c r="BQ2792" s="52"/>
      <c r="BR2792" s="52">
        <v>958.1880000000001</v>
      </c>
      <c r="BS2792" s="52"/>
      <c r="BT2792" s="52"/>
      <c r="BU2792" s="52"/>
      <c r="BV2792" s="52"/>
      <c r="BW2792" s="52"/>
      <c r="BX2792" s="52"/>
      <c r="BY2792" s="52"/>
      <c r="BZ2792" s="52"/>
    </row>
    <row r="2793" spans="1:78" x14ac:dyDescent="0.35">
      <c r="A2793" s="13" t="s">
        <v>117</v>
      </c>
      <c r="B2793" s="32">
        <v>41471</v>
      </c>
      <c r="E2793" s="4" t="s">
        <v>743</v>
      </c>
      <c r="X2793"/>
      <c r="BL2793" s="15"/>
      <c r="BM2793" s="52"/>
      <c r="BN2793" s="52"/>
      <c r="BO2793" s="52"/>
      <c r="BP2793" s="52"/>
      <c r="BQ2793" s="52"/>
      <c r="BR2793" s="52"/>
      <c r="BS2793" s="52">
        <v>1133.8375000000001</v>
      </c>
      <c r="BT2793" s="52"/>
      <c r="BU2793" s="52"/>
      <c r="BV2793" s="52"/>
      <c r="BW2793" s="52"/>
      <c r="BX2793" s="52"/>
      <c r="BY2793" s="52"/>
      <c r="BZ2793" s="52"/>
    </row>
    <row r="2794" spans="1:78" x14ac:dyDescent="0.35">
      <c r="A2794" s="13" t="s">
        <v>117</v>
      </c>
      <c r="B2794" s="32">
        <v>41490</v>
      </c>
      <c r="E2794" s="4" t="s">
        <v>743</v>
      </c>
      <c r="X2794"/>
      <c r="BL2794" s="15"/>
      <c r="BM2794" s="52"/>
      <c r="BN2794" s="52"/>
      <c r="BO2794" s="52"/>
      <c r="BP2794" s="52"/>
      <c r="BQ2794" s="52"/>
      <c r="BR2794" s="52"/>
      <c r="BS2794" s="52"/>
      <c r="BT2794" s="52">
        <v>1420.3544999999997</v>
      </c>
      <c r="BU2794" s="52"/>
      <c r="BV2794" s="52"/>
      <c r="BW2794" s="52"/>
      <c r="BX2794" s="52"/>
      <c r="BY2794" s="52"/>
      <c r="BZ2794" s="52"/>
    </row>
    <row r="2795" spans="1:78" x14ac:dyDescent="0.35">
      <c r="A2795" s="13" t="s">
        <v>117</v>
      </c>
      <c r="B2795" s="32">
        <v>41507</v>
      </c>
      <c r="E2795" s="4" t="s">
        <v>743</v>
      </c>
      <c r="X2795"/>
      <c r="BL2795" s="15"/>
      <c r="BM2795" s="52"/>
      <c r="BN2795" s="52"/>
      <c r="BO2795" s="52"/>
      <c r="BP2795" s="52"/>
      <c r="BQ2795" s="52"/>
      <c r="BR2795" s="52"/>
      <c r="BS2795" s="52"/>
      <c r="BT2795" s="52"/>
      <c r="BU2795" s="52">
        <v>2067.0154999999995</v>
      </c>
      <c r="BV2795" s="52"/>
      <c r="BW2795" s="52"/>
      <c r="BX2795" s="52"/>
      <c r="BY2795" s="52"/>
      <c r="BZ2795" s="52"/>
    </row>
    <row r="2796" spans="1:78" x14ac:dyDescent="0.35">
      <c r="A2796" s="13" t="s">
        <v>117</v>
      </c>
      <c r="B2796" s="32">
        <v>41525</v>
      </c>
      <c r="E2796" s="4" t="s">
        <v>743</v>
      </c>
      <c r="X2796"/>
      <c r="BL2796" s="15"/>
      <c r="BM2796" s="52"/>
      <c r="BN2796" s="52"/>
      <c r="BO2796" s="52"/>
      <c r="BP2796" s="52"/>
      <c r="BQ2796" s="52"/>
      <c r="BR2796" s="52"/>
      <c r="BS2796" s="52"/>
      <c r="BT2796" s="52"/>
      <c r="BU2796" s="52"/>
      <c r="BV2796" s="52">
        <v>2317.5119999999997</v>
      </c>
      <c r="BW2796" s="52"/>
      <c r="BX2796" s="52"/>
      <c r="BY2796" s="52"/>
      <c r="BZ2796" s="52"/>
    </row>
    <row r="2797" spans="1:78" x14ac:dyDescent="0.35">
      <c r="A2797" s="13" t="s">
        <v>117</v>
      </c>
      <c r="B2797" s="32">
        <v>41540</v>
      </c>
      <c r="E2797" s="4" t="s">
        <v>743</v>
      </c>
      <c r="X2797"/>
      <c r="BL2797" s="15"/>
      <c r="BM2797" s="52"/>
      <c r="BN2797" s="52"/>
      <c r="BO2797" s="52"/>
      <c r="BP2797" s="52"/>
      <c r="BQ2797" s="52"/>
      <c r="BR2797" s="52"/>
      <c r="BS2797" s="52"/>
      <c r="BT2797" s="52"/>
      <c r="BU2797" s="52"/>
      <c r="BV2797" s="52"/>
      <c r="BW2797" s="52">
        <v>2259.8364999999999</v>
      </c>
      <c r="BX2797" s="52"/>
      <c r="BY2797" s="52"/>
      <c r="BZ2797" s="52"/>
    </row>
    <row r="2798" spans="1:78" x14ac:dyDescent="0.35">
      <c r="A2798" s="13" t="s">
        <v>117</v>
      </c>
      <c r="B2798" s="32">
        <v>41554</v>
      </c>
      <c r="E2798" s="4" t="s">
        <v>743</v>
      </c>
      <c r="X2798"/>
      <c r="BL2798" s="15"/>
      <c r="BM2798" s="52"/>
      <c r="BN2798" s="52"/>
      <c r="BO2798" s="52"/>
      <c r="BP2798" s="52"/>
      <c r="BQ2798" s="52"/>
      <c r="BR2798" s="52"/>
      <c r="BS2798" s="52"/>
      <c r="BT2798" s="52"/>
      <c r="BU2798" s="52"/>
      <c r="BV2798" s="52"/>
      <c r="BW2798" s="52"/>
      <c r="BX2798" s="52">
        <v>2548.0919999999996</v>
      </c>
      <c r="BY2798" s="52"/>
      <c r="BZ2798" s="52"/>
    </row>
    <row r="2799" spans="1:78" x14ac:dyDescent="0.35">
      <c r="A2799" s="13" t="s">
        <v>117</v>
      </c>
      <c r="B2799" s="32">
        <v>41567</v>
      </c>
      <c r="E2799" s="4" t="s">
        <v>743</v>
      </c>
      <c r="X2799"/>
      <c r="BL2799" s="15"/>
      <c r="BM2799" s="52"/>
      <c r="BN2799" s="52"/>
      <c r="BO2799" s="52"/>
      <c r="BP2799" s="52"/>
      <c r="BQ2799" s="52"/>
      <c r="BR2799" s="52"/>
      <c r="BS2799" s="52"/>
      <c r="BT2799" s="52"/>
      <c r="BU2799" s="52"/>
      <c r="BV2799" s="52"/>
      <c r="BW2799" s="52"/>
      <c r="BX2799" s="52"/>
      <c r="BY2799" s="52">
        <v>3005.3784999999998</v>
      </c>
      <c r="BZ2799" s="52"/>
    </row>
    <row r="2800" spans="1:78" x14ac:dyDescent="0.35">
      <c r="A2800" s="13" t="s">
        <v>117</v>
      </c>
      <c r="B2800" s="32">
        <v>41577</v>
      </c>
      <c r="E2800" s="4" t="s">
        <v>743</v>
      </c>
      <c r="X2800"/>
      <c r="BL2800" s="15"/>
      <c r="BM2800" s="52"/>
      <c r="BN2800" s="52"/>
      <c r="BO2800" s="52"/>
      <c r="BP2800" s="52"/>
      <c r="BQ2800" s="52"/>
      <c r="BR2800" s="52"/>
      <c r="BS2800" s="52"/>
      <c r="BT2800" s="52"/>
      <c r="BU2800" s="52"/>
      <c r="BV2800" s="52"/>
      <c r="BW2800" s="52"/>
      <c r="BX2800" s="52"/>
      <c r="BY2800" s="52"/>
      <c r="BZ2800" s="52">
        <v>2983.4228571428575</v>
      </c>
    </row>
    <row r="2801" spans="1:78" x14ac:dyDescent="0.35">
      <c r="A2801" s="13" t="s">
        <v>122</v>
      </c>
      <c r="B2801" s="32">
        <v>41369</v>
      </c>
      <c r="E2801" s="4" t="s">
        <v>743</v>
      </c>
      <c r="X2801"/>
      <c r="BL2801" s="52">
        <v>233.142</v>
      </c>
      <c r="BM2801" s="52"/>
      <c r="BN2801" s="52"/>
      <c r="BO2801" s="52"/>
      <c r="BP2801" s="52"/>
      <c r="BQ2801" s="52"/>
      <c r="BR2801" s="52"/>
      <c r="BS2801" s="52"/>
      <c r="BT2801" s="52"/>
      <c r="BU2801" s="52"/>
      <c r="BV2801" s="52"/>
      <c r="BW2801" s="52"/>
      <c r="BX2801" s="52"/>
      <c r="BY2801" s="52"/>
      <c r="BZ2801" s="52"/>
    </row>
    <row r="2802" spans="1:78" x14ac:dyDescent="0.35">
      <c r="A2802" s="13" t="s">
        <v>122</v>
      </c>
      <c r="B2802" s="32">
        <v>41380</v>
      </c>
      <c r="E2802" s="4" t="s">
        <v>743</v>
      </c>
      <c r="X2802"/>
      <c r="BL2802" s="52"/>
      <c r="BM2802" s="52">
        <v>411.94263157894738</v>
      </c>
      <c r="BN2802" s="52"/>
      <c r="BO2802" s="52"/>
      <c r="BP2802" s="52"/>
      <c r="BQ2802" s="52"/>
      <c r="BR2802" s="52"/>
      <c r="BS2802" s="52"/>
      <c r="BT2802" s="52"/>
      <c r="BU2802" s="52"/>
      <c r="BV2802" s="52"/>
      <c r="BW2802" s="52"/>
      <c r="BX2802" s="52"/>
      <c r="BY2802" s="52"/>
      <c r="BZ2802" s="52"/>
    </row>
    <row r="2803" spans="1:78" x14ac:dyDescent="0.35">
      <c r="A2803" s="13" t="s">
        <v>122</v>
      </c>
      <c r="B2803" s="32">
        <v>41390</v>
      </c>
      <c r="E2803" s="4" t="s">
        <v>743</v>
      </c>
      <c r="X2803"/>
      <c r="BL2803" s="52"/>
      <c r="BM2803" s="52"/>
      <c r="BN2803" s="52">
        <v>522.46499999999992</v>
      </c>
      <c r="BO2803" s="52"/>
      <c r="BP2803" s="52"/>
      <c r="BQ2803" s="52"/>
      <c r="BR2803" s="52"/>
      <c r="BS2803" s="52"/>
      <c r="BT2803" s="52"/>
      <c r="BU2803" s="52"/>
      <c r="BV2803" s="52"/>
      <c r="BW2803" s="52"/>
      <c r="BX2803" s="52"/>
      <c r="BY2803" s="52"/>
      <c r="BZ2803" s="52"/>
    </row>
    <row r="2804" spans="1:78" x14ac:dyDescent="0.35">
      <c r="A2804" s="13" t="s">
        <v>122</v>
      </c>
      <c r="B2804" s="32">
        <v>41399</v>
      </c>
      <c r="E2804" s="4" t="s">
        <v>743</v>
      </c>
      <c r="X2804"/>
      <c r="BL2804" s="52"/>
      <c r="BM2804" s="52"/>
      <c r="BN2804" s="52"/>
      <c r="BO2804" s="52">
        <v>631.77699999999993</v>
      </c>
      <c r="BP2804" s="52"/>
      <c r="BQ2804" s="52"/>
      <c r="BR2804" s="52"/>
      <c r="BS2804" s="52"/>
      <c r="BT2804" s="52"/>
      <c r="BU2804" s="52"/>
      <c r="BV2804" s="52"/>
      <c r="BW2804" s="52"/>
      <c r="BX2804" s="52"/>
      <c r="BY2804" s="52"/>
      <c r="BZ2804" s="52"/>
    </row>
    <row r="2805" spans="1:78" x14ac:dyDescent="0.35">
      <c r="A2805" s="13" t="s">
        <v>122</v>
      </c>
      <c r="B2805" s="32">
        <v>41413</v>
      </c>
      <c r="E2805" s="4" t="s">
        <v>743</v>
      </c>
      <c r="X2805"/>
      <c r="BL2805" s="52"/>
      <c r="BM2805" s="52"/>
      <c r="BN2805" s="52"/>
      <c r="BO2805" s="52"/>
      <c r="BP2805" s="52">
        <v>763.84199999999998</v>
      </c>
      <c r="BQ2805" s="52"/>
      <c r="BR2805" s="52"/>
      <c r="BS2805" s="52"/>
      <c r="BT2805" s="52"/>
      <c r="BU2805" s="52"/>
      <c r="BV2805" s="52"/>
      <c r="BW2805" s="52"/>
      <c r="BX2805" s="52"/>
      <c r="BY2805" s="52"/>
      <c r="BZ2805" s="52"/>
    </row>
    <row r="2806" spans="1:78" x14ac:dyDescent="0.35">
      <c r="A2806" s="13" t="s">
        <v>122</v>
      </c>
      <c r="B2806" s="32">
        <v>41426</v>
      </c>
      <c r="E2806" s="4" t="s">
        <v>743</v>
      </c>
      <c r="X2806"/>
      <c r="BL2806" s="52"/>
      <c r="BM2806" s="52"/>
      <c r="BN2806" s="52"/>
      <c r="BO2806" s="52"/>
      <c r="BP2806" s="52"/>
      <c r="BQ2806" s="52">
        <v>829.81349999999998</v>
      </c>
      <c r="BR2806" s="52"/>
      <c r="BS2806" s="52"/>
      <c r="BT2806" s="52"/>
      <c r="BU2806" s="52"/>
      <c r="BV2806" s="52"/>
      <c r="BW2806" s="52"/>
      <c r="BX2806" s="52"/>
      <c r="BY2806" s="52"/>
      <c r="BZ2806" s="52"/>
    </row>
    <row r="2807" spans="1:78" x14ac:dyDescent="0.35">
      <c r="A2807" s="13" t="s">
        <v>122</v>
      </c>
      <c r="B2807" s="32">
        <v>41448</v>
      </c>
      <c r="E2807" s="4" t="s">
        <v>743</v>
      </c>
      <c r="X2807"/>
      <c r="BL2807" s="52"/>
      <c r="BM2807" s="52"/>
      <c r="BN2807" s="52"/>
      <c r="BO2807" s="52"/>
      <c r="BP2807" s="52"/>
      <c r="BQ2807" s="52"/>
      <c r="BR2807" s="52">
        <v>1002.7179999999998</v>
      </c>
      <c r="BS2807" s="52"/>
      <c r="BT2807" s="52"/>
      <c r="BU2807" s="52"/>
      <c r="BV2807" s="52"/>
      <c r="BW2807" s="52"/>
      <c r="BX2807" s="52"/>
      <c r="BY2807" s="52"/>
      <c r="BZ2807" s="52"/>
    </row>
    <row r="2808" spans="1:78" x14ac:dyDescent="0.35">
      <c r="A2808" s="13" t="s">
        <v>122</v>
      </c>
      <c r="B2808" s="32">
        <v>41471</v>
      </c>
      <c r="E2808" s="4" t="s">
        <v>743</v>
      </c>
      <c r="X2808"/>
      <c r="BL2808" s="52"/>
      <c r="BM2808" s="52"/>
      <c r="BN2808" s="52"/>
      <c r="BO2808" s="52"/>
      <c r="BP2808" s="52"/>
      <c r="BQ2808" s="52"/>
      <c r="BR2808" s="52"/>
      <c r="BS2808" s="52">
        <v>1141.5539999999996</v>
      </c>
      <c r="BT2808" s="52"/>
      <c r="BU2808" s="52"/>
      <c r="BV2808" s="52"/>
      <c r="BW2808" s="52"/>
      <c r="BX2808" s="52"/>
      <c r="BY2808" s="52"/>
      <c r="BZ2808" s="52"/>
    </row>
    <row r="2809" spans="1:78" x14ac:dyDescent="0.35">
      <c r="A2809" s="13" t="s">
        <v>122</v>
      </c>
      <c r="B2809" s="32">
        <v>41490</v>
      </c>
      <c r="E2809" s="4" t="s">
        <v>743</v>
      </c>
      <c r="X2809"/>
      <c r="BL2809" s="52"/>
      <c r="BM2809" s="52"/>
      <c r="BN2809" s="52"/>
      <c r="BO2809" s="52"/>
      <c r="BP2809" s="52"/>
      <c r="BQ2809" s="52"/>
      <c r="BR2809" s="52"/>
      <c r="BS2809" s="52"/>
      <c r="BT2809" s="52">
        <v>1439.0509999999999</v>
      </c>
      <c r="BU2809" s="52"/>
      <c r="BV2809" s="52"/>
      <c r="BW2809" s="52"/>
      <c r="BX2809" s="52"/>
      <c r="BY2809" s="52"/>
      <c r="BZ2809" s="52"/>
    </row>
    <row r="2810" spans="1:78" x14ac:dyDescent="0.35">
      <c r="A2810" s="13" t="s">
        <v>122</v>
      </c>
      <c r="B2810" s="32">
        <v>41507</v>
      </c>
      <c r="E2810" s="4" t="s">
        <v>743</v>
      </c>
      <c r="X2810"/>
      <c r="BL2810" s="52"/>
      <c r="BM2810" s="52"/>
      <c r="BN2810" s="52"/>
      <c r="BO2810" s="52"/>
      <c r="BP2810" s="52"/>
      <c r="BQ2810" s="52"/>
      <c r="BR2810" s="52"/>
      <c r="BS2810" s="52"/>
      <c r="BT2810" s="52"/>
      <c r="BU2810" s="52">
        <v>2059.7869999999994</v>
      </c>
      <c r="BV2810" s="52"/>
      <c r="BW2810" s="52"/>
      <c r="BX2810" s="52"/>
      <c r="BY2810" s="52"/>
      <c r="BZ2810" s="52"/>
    </row>
    <row r="2811" spans="1:78" x14ac:dyDescent="0.35">
      <c r="A2811" s="13" t="s">
        <v>122</v>
      </c>
      <c r="B2811" s="32">
        <v>41525</v>
      </c>
      <c r="E2811" s="4" t="s">
        <v>743</v>
      </c>
      <c r="X2811"/>
      <c r="BL2811" s="52"/>
      <c r="BM2811" s="52"/>
      <c r="BN2811" s="52"/>
      <c r="BO2811" s="52"/>
      <c r="BP2811" s="52"/>
      <c r="BQ2811" s="52"/>
      <c r="BR2811" s="52"/>
      <c r="BS2811" s="52"/>
      <c r="BT2811" s="52"/>
      <c r="BU2811" s="52"/>
      <c r="BV2811" s="52">
        <v>2336.8490000000006</v>
      </c>
      <c r="BW2811" s="52"/>
      <c r="BX2811" s="52"/>
      <c r="BY2811" s="52"/>
      <c r="BZ2811" s="52"/>
    </row>
    <row r="2812" spans="1:78" x14ac:dyDescent="0.35">
      <c r="A2812" s="13" t="s">
        <v>122</v>
      </c>
      <c r="B2812" s="32">
        <v>41540</v>
      </c>
      <c r="E2812" s="4" t="s">
        <v>743</v>
      </c>
      <c r="X2812"/>
      <c r="BL2812" s="52"/>
      <c r="BM2812" s="52"/>
      <c r="BN2812" s="52"/>
      <c r="BO2812" s="52"/>
      <c r="BP2812" s="52"/>
      <c r="BQ2812" s="52"/>
      <c r="BR2812" s="52"/>
      <c r="BS2812" s="52"/>
      <c r="BT2812" s="52"/>
      <c r="BU2812" s="52"/>
      <c r="BV2812" s="52"/>
      <c r="BW2812" s="52">
        <v>2197.0065000000004</v>
      </c>
      <c r="BX2812" s="52"/>
      <c r="BY2812" s="52"/>
      <c r="BZ2812" s="52"/>
    </row>
    <row r="2813" spans="1:78" x14ac:dyDescent="0.35">
      <c r="A2813" s="13" t="s">
        <v>122</v>
      </c>
      <c r="B2813" s="32">
        <v>41554</v>
      </c>
      <c r="E2813" s="4" t="s">
        <v>743</v>
      </c>
      <c r="X2813"/>
      <c r="BL2813" s="52"/>
      <c r="BM2813" s="52"/>
      <c r="BN2813" s="52"/>
      <c r="BO2813" s="52"/>
      <c r="BP2813" s="52"/>
      <c r="BQ2813" s="52"/>
      <c r="BR2813" s="52"/>
      <c r="BS2813" s="52"/>
      <c r="BT2813" s="52"/>
      <c r="BU2813" s="52"/>
      <c r="BV2813" s="52"/>
      <c r="BW2813" s="52"/>
      <c r="BX2813" s="52">
        <v>2446.893</v>
      </c>
      <c r="BY2813" s="52"/>
      <c r="BZ2813" s="52"/>
    </row>
    <row r="2814" spans="1:78" x14ac:dyDescent="0.35">
      <c r="A2814" s="13" t="s">
        <v>122</v>
      </c>
      <c r="B2814" s="32">
        <v>41567</v>
      </c>
      <c r="E2814" s="4" t="s">
        <v>743</v>
      </c>
      <c r="X2814"/>
      <c r="BL2814" s="52"/>
      <c r="BM2814" s="52"/>
      <c r="BN2814" s="52"/>
      <c r="BO2814" s="52"/>
      <c r="BP2814" s="52"/>
      <c r="BQ2814" s="52"/>
      <c r="BR2814" s="52"/>
      <c r="BS2814" s="52"/>
      <c r="BT2814" s="52"/>
      <c r="BU2814" s="52"/>
      <c r="BV2814" s="52"/>
      <c r="BW2814" s="52"/>
      <c r="BX2814" s="52"/>
      <c r="BY2814" s="52">
        <v>2840.2819999999997</v>
      </c>
      <c r="BZ2814" s="52"/>
    </row>
    <row r="2815" spans="1:78" x14ac:dyDescent="0.35">
      <c r="A2815" s="13" t="s">
        <v>122</v>
      </c>
      <c r="B2815" s="32">
        <v>41577</v>
      </c>
      <c r="E2815" s="4" t="s">
        <v>743</v>
      </c>
      <c r="X2815"/>
      <c r="BL2815" s="52"/>
      <c r="BM2815" s="52"/>
      <c r="BN2815" s="52"/>
      <c r="BO2815" s="52"/>
      <c r="BP2815" s="52"/>
      <c r="BQ2815" s="52"/>
      <c r="BR2815" s="52"/>
      <c r="BS2815" s="52"/>
      <c r="BT2815" s="52"/>
      <c r="BU2815" s="52"/>
      <c r="BV2815" s="52"/>
      <c r="BW2815" s="52"/>
      <c r="BX2815" s="52"/>
      <c r="BY2815" s="52"/>
      <c r="BZ2815" s="52">
        <v>2841.1766666666667</v>
      </c>
    </row>
    <row r="2816" spans="1:78" x14ac:dyDescent="0.35">
      <c r="A2816" s="13" t="s">
        <v>121</v>
      </c>
      <c r="B2816" s="32">
        <v>41369</v>
      </c>
      <c r="E2816" s="4" t="s">
        <v>743</v>
      </c>
      <c r="X2816"/>
      <c r="BL2816" s="52">
        <v>239.24199999999996</v>
      </c>
      <c r="BM2816" s="52"/>
      <c r="BN2816" s="52"/>
      <c r="BO2816" s="52"/>
      <c r="BP2816" s="52"/>
      <c r="BQ2816" s="52"/>
      <c r="BR2816" s="52"/>
      <c r="BS2816" s="52"/>
      <c r="BT2816" s="52"/>
      <c r="BU2816" s="52"/>
      <c r="BV2816" s="52"/>
      <c r="BW2816" s="52"/>
      <c r="BX2816" s="52"/>
      <c r="BY2816" s="52"/>
      <c r="BZ2816" s="52"/>
    </row>
    <row r="2817" spans="1:78" x14ac:dyDescent="0.35">
      <c r="A2817" s="13" t="s">
        <v>121</v>
      </c>
      <c r="B2817" s="32">
        <v>41380</v>
      </c>
      <c r="E2817" s="4" t="s">
        <v>743</v>
      </c>
      <c r="X2817"/>
      <c r="BL2817" s="52"/>
      <c r="BM2817" s="52">
        <v>426.63400000000001</v>
      </c>
      <c r="BN2817" s="52"/>
      <c r="BO2817" s="52"/>
      <c r="BP2817" s="52"/>
      <c r="BQ2817" s="52"/>
      <c r="BR2817" s="52"/>
      <c r="BS2817" s="52"/>
      <c r="BT2817" s="52"/>
      <c r="BU2817" s="52"/>
      <c r="BV2817" s="52"/>
      <c r="BW2817" s="52"/>
      <c r="BX2817" s="52"/>
      <c r="BY2817" s="52"/>
      <c r="BZ2817" s="52"/>
    </row>
    <row r="2818" spans="1:78" x14ac:dyDescent="0.35">
      <c r="A2818" s="13" t="s">
        <v>121</v>
      </c>
      <c r="B2818" s="32">
        <v>41390</v>
      </c>
      <c r="E2818" s="4" t="s">
        <v>743</v>
      </c>
      <c r="X2818"/>
      <c r="BL2818" s="52"/>
      <c r="BM2818" s="52"/>
      <c r="BN2818" s="52">
        <v>515.0535000000001</v>
      </c>
      <c r="BO2818" s="52"/>
      <c r="BP2818" s="52"/>
      <c r="BQ2818" s="52"/>
      <c r="BR2818" s="52"/>
      <c r="BS2818" s="52"/>
      <c r="BT2818" s="52"/>
      <c r="BU2818" s="52"/>
      <c r="BV2818" s="52"/>
      <c r="BW2818" s="52"/>
      <c r="BX2818" s="52"/>
      <c r="BY2818" s="52"/>
      <c r="BZ2818" s="52"/>
    </row>
    <row r="2819" spans="1:78" x14ac:dyDescent="0.35">
      <c r="A2819" s="13" t="s">
        <v>121</v>
      </c>
      <c r="B2819" s="32">
        <v>41399</v>
      </c>
      <c r="E2819" s="4" t="s">
        <v>743</v>
      </c>
      <c r="X2819"/>
      <c r="BL2819" s="52"/>
      <c r="BM2819" s="52"/>
      <c r="BN2819" s="52"/>
      <c r="BO2819" s="52">
        <v>632.05149999999992</v>
      </c>
      <c r="BP2819" s="52"/>
      <c r="BQ2819" s="52"/>
      <c r="BR2819" s="52"/>
      <c r="BS2819" s="52"/>
      <c r="BT2819" s="52"/>
      <c r="BU2819" s="52"/>
      <c r="BV2819" s="52"/>
      <c r="BW2819" s="52"/>
      <c r="BX2819" s="52"/>
      <c r="BY2819" s="52"/>
      <c r="BZ2819" s="52"/>
    </row>
    <row r="2820" spans="1:78" x14ac:dyDescent="0.35">
      <c r="A2820" s="13" t="s">
        <v>121</v>
      </c>
      <c r="B2820" s="32">
        <v>41413</v>
      </c>
      <c r="E2820" s="4" t="s">
        <v>743</v>
      </c>
      <c r="X2820"/>
      <c r="BL2820" s="52"/>
      <c r="BM2820" s="52"/>
      <c r="BN2820" s="52"/>
      <c r="BO2820" s="52"/>
      <c r="BP2820" s="52">
        <v>821.09050000000002</v>
      </c>
      <c r="BQ2820" s="52"/>
      <c r="BR2820" s="52"/>
      <c r="BS2820" s="52"/>
      <c r="BT2820" s="52"/>
      <c r="BU2820" s="52"/>
      <c r="BV2820" s="52"/>
      <c r="BW2820" s="52"/>
      <c r="BX2820" s="52"/>
      <c r="BY2820" s="52"/>
      <c r="BZ2820" s="52"/>
    </row>
    <row r="2821" spans="1:78" x14ac:dyDescent="0.35">
      <c r="A2821" s="13" t="s">
        <v>121</v>
      </c>
      <c r="B2821" s="32">
        <v>41426</v>
      </c>
      <c r="E2821" s="4" t="s">
        <v>743</v>
      </c>
      <c r="X2821"/>
      <c r="BL2821" s="52"/>
      <c r="BM2821" s="52"/>
      <c r="BN2821" s="52"/>
      <c r="BO2821" s="52"/>
      <c r="BP2821" s="52"/>
      <c r="BQ2821" s="52">
        <v>863.88199999999995</v>
      </c>
      <c r="BR2821" s="52"/>
      <c r="BS2821" s="52"/>
      <c r="BT2821" s="52"/>
      <c r="BU2821" s="52"/>
      <c r="BV2821" s="52"/>
      <c r="BW2821" s="52"/>
      <c r="BX2821" s="52"/>
      <c r="BY2821" s="52"/>
      <c r="BZ2821" s="52"/>
    </row>
    <row r="2822" spans="1:78" x14ac:dyDescent="0.35">
      <c r="A2822" s="13" t="s">
        <v>121</v>
      </c>
      <c r="B2822" s="32">
        <v>41448</v>
      </c>
      <c r="E2822" s="4" t="s">
        <v>743</v>
      </c>
      <c r="X2822"/>
      <c r="BL2822" s="52"/>
      <c r="BM2822" s="52"/>
      <c r="BN2822" s="52"/>
      <c r="BO2822" s="52"/>
      <c r="BP2822" s="52"/>
      <c r="BQ2822" s="52"/>
      <c r="BR2822" s="52">
        <v>1037.3965000000003</v>
      </c>
      <c r="BS2822" s="52"/>
      <c r="BT2822" s="52"/>
      <c r="BU2822" s="52"/>
      <c r="BV2822" s="52"/>
      <c r="BW2822" s="52"/>
      <c r="BX2822" s="52"/>
      <c r="BY2822" s="52"/>
      <c r="BZ2822" s="52"/>
    </row>
    <row r="2823" spans="1:78" x14ac:dyDescent="0.35">
      <c r="A2823" s="13" t="s">
        <v>121</v>
      </c>
      <c r="B2823" s="32">
        <v>41471</v>
      </c>
      <c r="E2823" s="4" t="s">
        <v>743</v>
      </c>
      <c r="X2823"/>
      <c r="BL2823" s="52"/>
      <c r="BM2823" s="52"/>
      <c r="BN2823" s="52"/>
      <c r="BO2823" s="52"/>
      <c r="BP2823" s="52"/>
      <c r="BQ2823" s="52"/>
      <c r="BR2823" s="52"/>
      <c r="BS2823" s="52">
        <v>1154.3944999999999</v>
      </c>
      <c r="BT2823" s="52"/>
      <c r="BU2823" s="52"/>
      <c r="BV2823" s="52"/>
      <c r="BW2823" s="52"/>
      <c r="BX2823" s="52"/>
      <c r="BY2823" s="52"/>
      <c r="BZ2823" s="52"/>
    </row>
    <row r="2824" spans="1:78" x14ac:dyDescent="0.35">
      <c r="A2824" s="13" t="s">
        <v>121</v>
      </c>
      <c r="B2824" s="32">
        <v>41490</v>
      </c>
      <c r="E2824" s="4" t="s">
        <v>743</v>
      </c>
      <c r="X2824"/>
      <c r="BL2824" s="52"/>
      <c r="BM2824" s="52"/>
      <c r="BN2824" s="52"/>
      <c r="BO2824" s="52"/>
      <c r="BP2824" s="52"/>
      <c r="BQ2824" s="52"/>
      <c r="BR2824" s="52"/>
      <c r="BS2824" s="52"/>
      <c r="BT2824" s="52">
        <v>1483.0930000000003</v>
      </c>
      <c r="BU2824" s="52"/>
      <c r="BV2824" s="52"/>
      <c r="BW2824" s="52"/>
      <c r="BX2824" s="52"/>
      <c r="BY2824" s="52"/>
      <c r="BZ2824" s="52"/>
    </row>
    <row r="2825" spans="1:78" x14ac:dyDescent="0.35">
      <c r="A2825" s="13" t="s">
        <v>121</v>
      </c>
      <c r="B2825" s="32">
        <v>41507</v>
      </c>
      <c r="E2825" s="4" t="s">
        <v>743</v>
      </c>
      <c r="X2825"/>
      <c r="BL2825" s="52"/>
      <c r="BM2825" s="52"/>
      <c r="BN2825" s="52"/>
      <c r="BO2825" s="52"/>
      <c r="BP2825" s="52"/>
      <c r="BQ2825" s="52"/>
      <c r="BR2825" s="52"/>
      <c r="BS2825" s="52"/>
      <c r="BT2825" s="52"/>
      <c r="BU2825" s="52">
        <v>2107.5804999999991</v>
      </c>
      <c r="BV2825" s="52"/>
      <c r="BW2825" s="52"/>
      <c r="BX2825" s="52"/>
      <c r="BY2825" s="52"/>
      <c r="BZ2825" s="52"/>
    </row>
    <row r="2826" spans="1:78" x14ac:dyDescent="0.35">
      <c r="A2826" s="13" t="s">
        <v>121</v>
      </c>
      <c r="B2826" s="32">
        <v>41525</v>
      </c>
      <c r="E2826" s="4" t="s">
        <v>743</v>
      </c>
      <c r="X2826"/>
      <c r="BL2826" s="52"/>
      <c r="BM2826" s="52"/>
      <c r="BN2826" s="52"/>
      <c r="BO2826" s="52"/>
      <c r="BP2826" s="52"/>
      <c r="BQ2826" s="52"/>
      <c r="BR2826" s="52"/>
      <c r="BS2826" s="52"/>
      <c r="BT2826" s="52"/>
      <c r="BU2826" s="52"/>
      <c r="BV2826" s="52">
        <v>2302.75</v>
      </c>
      <c r="BW2826" s="52"/>
      <c r="BX2826" s="52"/>
      <c r="BY2826" s="52"/>
      <c r="BZ2826" s="52"/>
    </row>
    <row r="2827" spans="1:78" x14ac:dyDescent="0.35">
      <c r="A2827" s="13" t="s">
        <v>121</v>
      </c>
      <c r="B2827" s="32">
        <v>41540</v>
      </c>
      <c r="E2827" s="4" t="s">
        <v>743</v>
      </c>
      <c r="X2827"/>
      <c r="BL2827" s="52"/>
      <c r="BM2827" s="52"/>
      <c r="BN2827" s="52"/>
      <c r="BO2827" s="52"/>
      <c r="BP2827" s="52"/>
      <c r="BQ2827" s="52"/>
      <c r="BR2827" s="52"/>
      <c r="BS2827" s="52"/>
      <c r="BT2827" s="52"/>
      <c r="BU2827" s="52"/>
      <c r="BV2827" s="52"/>
      <c r="BW2827" s="52">
        <v>2117.7979999999998</v>
      </c>
      <c r="BX2827" s="52"/>
      <c r="BY2827" s="52"/>
      <c r="BZ2827" s="52"/>
    </row>
    <row r="2828" spans="1:78" x14ac:dyDescent="0.35">
      <c r="A2828" s="13" t="s">
        <v>121</v>
      </c>
      <c r="B2828" s="32">
        <v>41554</v>
      </c>
      <c r="E2828" s="4" t="s">
        <v>743</v>
      </c>
      <c r="X2828"/>
      <c r="BL2828" s="52"/>
      <c r="BM2828" s="52"/>
      <c r="BN2828" s="52"/>
      <c r="BO2828" s="52"/>
      <c r="BP2828" s="52"/>
      <c r="BQ2828" s="52"/>
      <c r="BR2828" s="52"/>
      <c r="BS2828" s="52"/>
      <c r="BT2828" s="52"/>
      <c r="BU2828" s="52"/>
      <c r="BV2828" s="52"/>
      <c r="BW2828" s="52"/>
      <c r="BX2828" s="52">
        <v>2377.9629999999993</v>
      </c>
      <c r="BY2828" s="52"/>
      <c r="BZ2828" s="52"/>
    </row>
    <row r="2829" spans="1:78" x14ac:dyDescent="0.35">
      <c r="A2829" s="13" t="s">
        <v>121</v>
      </c>
      <c r="B2829" s="32">
        <v>41567</v>
      </c>
      <c r="E2829" s="4" t="s">
        <v>743</v>
      </c>
      <c r="X2829"/>
      <c r="BL2829" s="52"/>
      <c r="BM2829" s="52"/>
      <c r="BN2829" s="52"/>
      <c r="BO2829" s="52"/>
      <c r="BP2829" s="52"/>
      <c r="BQ2829" s="52"/>
      <c r="BR2829" s="52"/>
      <c r="BS2829" s="52"/>
      <c r="BT2829" s="52"/>
      <c r="BU2829" s="52"/>
      <c r="BV2829" s="52"/>
      <c r="BW2829" s="52"/>
      <c r="BX2829" s="52"/>
      <c r="BY2829" s="52">
        <v>2700.148947368421</v>
      </c>
      <c r="BZ2829" s="52"/>
    </row>
    <row r="2830" spans="1:78" x14ac:dyDescent="0.35">
      <c r="A2830" s="13" t="s">
        <v>121</v>
      </c>
      <c r="B2830" s="32">
        <v>41577</v>
      </c>
      <c r="E2830" s="4" t="s">
        <v>743</v>
      </c>
      <c r="X2830"/>
      <c r="BL2830" s="52"/>
      <c r="BM2830" s="52"/>
      <c r="BN2830" s="52"/>
      <c r="BO2830" s="52"/>
      <c r="BP2830" s="52"/>
      <c r="BQ2830" s="52"/>
      <c r="BR2830" s="52"/>
      <c r="BS2830" s="52"/>
      <c r="BT2830" s="52"/>
      <c r="BU2830" s="52"/>
      <c r="BV2830" s="52"/>
      <c r="BW2830" s="52"/>
      <c r="BX2830" s="52"/>
      <c r="BY2830" s="52"/>
      <c r="BZ2830" s="52">
        <v>2503.5162500000001</v>
      </c>
    </row>
    <row r="2831" spans="1:78" x14ac:dyDescent="0.35">
      <c r="A2831" s="13" t="s">
        <v>118</v>
      </c>
      <c r="B2831" s="32">
        <v>41369</v>
      </c>
      <c r="E2831" s="4" t="s">
        <v>743</v>
      </c>
      <c r="X2831"/>
      <c r="BL2831" s="52">
        <v>224.51049999999995</v>
      </c>
      <c r="BM2831" s="52"/>
      <c r="BN2831" s="52"/>
      <c r="BO2831" s="52"/>
      <c r="BP2831" s="52"/>
      <c r="BQ2831" s="52"/>
      <c r="BR2831" s="52"/>
      <c r="BS2831" s="52"/>
      <c r="BT2831" s="52"/>
      <c r="BU2831" s="52"/>
      <c r="BV2831" s="52"/>
      <c r="BW2831" s="52"/>
      <c r="BX2831" s="52"/>
      <c r="BY2831" s="52"/>
      <c r="BZ2831" s="52"/>
    </row>
    <row r="2832" spans="1:78" x14ac:dyDescent="0.35">
      <c r="A2832" s="13" t="s">
        <v>118</v>
      </c>
      <c r="B2832" s="32">
        <v>41380</v>
      </c>
      <c r="E2832" s="4" t="s">
        <v>743</v>
      </c>
      <c r="X2832"/>
      <c r="BL2832" s="52"/>
      <c r="BM2832" s="52">
        <v>435.66199999999998</v>
      </c>
      <c r="BN2832" s="52"/>
      <c r="BO2832" s="52"/>
      <c r="BP2832" s="52"/>
      <c r="BQ2832" s="52"/>
      <c r="BR2832" s="52"/>
      <c r="BS2832" s="52"/>
      <c r="BT2832" s="52"/>
      <c r="BU2832" s="52"/>
      <c r="BV2832" s="52"/>
      <c r="BW2832" s="52"/>
      <c r="BX2832" s="52"/>
      <c r="BY2832" s="52"/>
      <c r="BZ2832" s="52"/>
    </row>
    <row r="2833" spans="1:78" x14ac:dyDescent="0.35">
      <c r="A2833" s="13" t="s">
        <v>118</v>
      </c>
      <c r="B2833" s="32">
        <v>41390</v>
      </c>
      <c r="E2833" s="4" t="s">
        <v>743</v>
      </c>
      <c r="X2833"/>
      <c r="BL2833" s="52"/>
      <c r="BM2833" s="52"/>
      <c r="BN2833" s="52">
        <v>535.73250000000007</v>
      </c>
      <c r="BO2833" s="52"/>
      <c r="BP2833" s="52"/>
      <c r="BQ2833" s="52"/>
      <c r="BR2833" s="52"/>
      <c r="BS2833" s="52"/>
      <c r="BT2833" s="52"/>
      <c r="BU2833" s="52"/>
      <c r="BV2833" s="52"/>
      <c r="BW2833" s="52"/>
      <c r="BX2833" s="52"/>
      <c r="BY2833" s="52"/>
      <c r="BZ2833" s="52"/>
    </row>
    <row r="2834" spans="1:78" x14ac:dyDescent="0.35">
      <c r="A2834" s="13" t="s">
        <v>118</v>
      </c>
      <c r="B2834" s="32">
        <v>41399</v>
      </c>
      <c r="E2834" s="4" t="s">
        <v>743</v>
      </c>
      <c r="X2834"/>
      <c r="BL2834" s="52"/>
      <c r="BM2834" s="52"/>
      <c r="BN2834" s="52"/>
      <c r="BO2834" s="52">
        <v>622.32199999999989</v>
      </c>
      <c r="BP2834" s="52"/>
      <c r="BQ2834" s="52"/>
      <c r="BR2834" s="52"/>
      <c r="BS2834" s="52"/>
      <c r="BT2834" s="52"/>
      <c r="BU2834" s="52"/>
      <c r="BV2834" s="52"/>
      <c r="BW2834" s="52"/>
      <c r="BX2834" s="52"/>
      <c r="BY2834" s="52"/>
      <c r="BZ2834" s="52"/>
    </row>
    <row r="2835" spans="1:78" x14ac:dyDescent="0.35">
      <c r="A2835" s="13" t="s">
        <v>118</v>
      </c>
      <c r="B2835" s="32">
        <v>41413</v>
      </c>
      <c r="E2835" s="4" t="s">
        <v>743</v>
      </c>
      <c r="X2835"/>
      <c r="BL2835" s="52"/>
      <c r="BM2835" s="52"/>
      <c r="BN2835" s="52"/>
      <c r="BO2835" s="52"/>
      <c r="BP2835" s="52">
        <v>785.46649999999977</v>
      </c>
      <c r="BQ2835" s="52"/>
      <c r="BR2835" s="52"/>
      <c r="BS2835" s="52"/>
      <c r="BT2835" s="52"/>
      <c r="BU2835" s="52"/>
      <c r="BV2835" s="52"/>
      <c r="BW2835" s="52"/>
      <c r="BX2835" s="52"/>
      <c r="BY2835" s="52"/>
      <c r="BZ2835" s="52"/>
    </row>
    <row r="2836" spans="1:78" x14ac:dyDescent="0.35">
      <c r="A2836" s="13" t="s">
        <v>118</v>
      </c>
      <c r="B2836" s="32">
        <v>41426</v>
      </c>
      <c r="E2836" s="4" t="s">
        <v>743</v>
      </c>
      <c r="X2836"/>
      <c r="BL2836" s="52"/>
      <c r="BM2836" s="52"/>
      <c r="BN2836" s="52"/>
      <c r="BO2836" s="52"/>
      <c r="BP2836" s="52"/>
      <c r="BQ2836" s="52">
        <v>906.33799999999997</v>
      </c>
      <c r="BR2836" s="52"/>
      <c r="BS2836" s="52"/>
      <c r="BT2836" s="52"/>
      <c r="BU2836" s="52"/>
      <c r="BV2836" s="52"/>
      <c r="BW2836" s="52"/>
      <c r="BX2836" s="52"/>
      <c r="BY2836" s="52"/>
      <c r="BZ2836" s="52"/>
    </row>
    <row r="2837" spans="1:78" x14ac:dyDescent="0.35">
      <c r="A2837" s="13" t="s">
        <v>118</v>
      </c>
      <c r="B2837" s="32">
        <v>41448</v>
      </c>
      <c r="E2837" s="4" t="s">
        <v>743</v>
      </c>
      <c r="X2837"/>
      <c r="BL2837" s="52"/>
      <c r="BM2837" s="52"/>
      <c r="BN2837" s="52"/>
      <c r="BO2837" s="52"/>
      <c r="BP2837" s="52"/>
      <c r="BQ2837" s="52"/>
      <c r="BR2837" s="52">
        <v>1017.7850000000001</v>
      </c>
      <c r="BS2837" s="52"/>
      <c r="BT2837" s="52"/>
      <c r="BU2837" s="52"/>
      <c r="BV2837" s="52"/>
      <c r="BW2837" s="52"/>
      <c r="BX2837" s="52"/>
      <c r="BY2837" s="52"/>
      <c r="BZ2837" s="52"/>
    </row>
    <row r="2838" spans="1:78" x14ac:dyDescent="0.35">
      <c r="A2838" s="13" t="s">
        <v>118</v>
      </c>
      <c r="B2838" s="32">
        <v>41471</v>
      </c>
      <c r="E2838" s="4" t="s">
        <v>743</v>
      </c>
      <c r="X2838"/>
      <c r="BL2838" s="52"/>
      <c r="BM2838" s="52"/>
      <c r="BN2838" s="52"/>
      <c r="BO2838" s="52"/>
      <c r="BP2838" s="52"/>
      <c r="BQ2838" s="52"/>
      <c r="BR2838" s="52"/>
      <c r="BS2838" s="52">
        <v>1152.1680000000001</v>
      </c>
      <c r="BT2838" s="52"/>
      <c r="BU2838" s="52"/>
      <c r="BV2838" s="52"/>
      <c r="BW2838" s="52"/>
      <c r="BX2838" s="52"/>
      <c r="BY2838" s="52"/>
      <c r="BZ2838" s="52"/>
    </row>
    <row r="2839" spans="1:78" x14ac:dyDescent="0.35">
      <c r="A2839" s="13" t="s">
        <v>118</v>
      </c>
      <c r="B2839" s="32">
        <v>41490</v>
      </c>
      <c r="E2839" s="4" t="s">
        <v>743</v>
      </c>
      <c r="X2839"/>
      <c r="BL2839" s="52"/>
      <c r="BM2839" s="52"/>
      <c r="BN2839" s="52"/>
      <c r="BO2839" s="52"/>
      <c r="BP2839" s="52"/>
      <c r="BQ2839" s="52"/>
      <c r="BR2839" s="52"/>
      <c r="BS2839" s="52"/>
      <c r="BT2839" s="52">
        <v>1334.009</v>
      </c>
      <c r="BU2839" s="52"/>
      <c r="BV2839" s="52"/>
      <c r="BW2839" s="52"/>
      <c r="BX2839" s="52"/>
      <c r="BY2839" s="52"/>
      <c r="BZ2839" s="52"/>
    </row>
    <row r="2840" spans="1:78" x14ac:dyDescent="0.35">
      <c r="A2840" s="13" t="s">
        <v>118</v>
      </c>
      <c r="B2840" s="32">
        <v>41507</v>
      </c>
      <c r="E2840" s="4" t="s">
        <v>743</v>
      </c>
      <c r="X2840"/>
      <c r="BL2840" s="52"/>
      <c r="BM2840" s="52"/>
      <c r="BN2840" s="52"/>
      <c r="BO2840" s="52"/>
      <c r="BP2840" s="52"/>
      <c r="BQ2840" s="52"/>
      <c r="BR2840" s="52"/>
      <c r="BS2840" s="52"/>
      <c r="BT2840" s="52"/>
      <c r="BU2840" s="52">
        <v>1986.7394999999997</v>
      </c>
      <c r="BV2840" s="52"/>
      <c r="BW2840" s="52"/>
      <c r="BX2840" s="52"/>
      <c r="BY2840" s="52"/>
      <c r="BZ2840" s="52"/>
    </row>
    <row r="2841" spans="1:78" x14ac:dyDescent="0.35">
      <c r="A2841" s="13" t="s">
        <v>118</v>
      </c>
      <c r="B2841" s="32">
        <v>41525</v>
      </c>
      <c r="E2841" s="4" t="s">
        <v>743</v>
      </c>
      <c r="X2841"/>
      <c r="BL2841" s="52"/>
      <c r="BM2841" s="52"/>
      <c r="BN2841" s="52"/>
      <c r="BO2841" s="52"/>
      <c r="BP2841" s="52"/>
      <c r="BQ2841" s="52"/>
      <c r="BR2841" s="52"/>
      <c r="BS2841" s="52"/>
      <c r="BT2841" s="52"/>
      <c r="BU2841" s="52"/>
      <c r="BV2841" s="52">
        <v>2317.4205000000002</v>
      </c>
      <c r="BW2841" s="52"/>
      <c r="BX2841" s="52"/>
      <c r="BY2841" s="52"/>
      <c r="BZ2841" s="52"/>
    </row>
    <row r="2842" spans="1:78" x14ac:dyDescent="0.35">
      <c r="A2842" s="13" t="s">
        <v>118</v>
      </c>
      <c r="B2842" s="32">
        <v>41540</v>
      </c>
      <c r="E2842" s="4" t="s">
        <v>743</v>
      </c>
      <c r="X2842"/>
      <c r="BL2842" s="52"/>
      <c r="BM2842" s="52"/>
      <c r="BN2842" s="52"/>
      <c r="BO2842" s="52"/>
      <c r="BP2842" s="52"/>
      <c r="BQ2842" s="52"/>
      <c r="BR2842" s="52"/>
      <c r="BS2842" s="52"/>
      <c r="BT2842" s="52"/>
      <c r="BU2842" s="52"/>
      <c r="BV2842" s="52"/>
      <c r="BW2842" s="52">
        <v>2219.1189999999997</v>
      </c>
      <c r="BX2842" s="52"/>
      <c r="BY2842" s="52"/>
      <c r="BZ2842" s="52"/>
    </row>
    <row r="2843" spans="1:78" x14ac:dyDescent="0.35">
      <c r="A2843" s="13" t="s">
        <v>118</v>
      </c>
      <c r="B2843" s="32">
        <v>41554</v>
      </c>
      <c r="E2843" s="4" t="s">
        <v>743</v>
      </c>
      <c r="X2843"/>
      <c r="BL2843" s="52"/>
      <c r="BM2843" s="52"/>
      <c r="BN2843" s="52"/>
      <c r="BO2843" s="52"/>
      <c r="BP2843" s="52"/>
      <c r="BQ2843" s="52"/>
      <c r="BR2843" s="52"/>
      <c r="BS2843" s="52"/>
      <c r="BT2843" s="52"/>
      <c r="BU2843" s="52"/>
      <c r="BV2843" s="52"/>
      <c r="BW2843" s="52"/>
      <c r="BX2843" s="52">
        <v>2375.8584999999998</v>
      </c>
      <c r="BY2843" s="52"/>
      <c r="BZ2843" s="52"/>
    </row>
    <row r="2844" spans="1:78" x14ac:dyDescent="0.35">
      <c r="A2844" s="13" t="s">
        <v>118</v>
      </c>
      <c r="B2844" s="32">
        <v>41567</v>
      </c>
      <c r="E2844" s="4" t="s">
        <v>743</v>
      </c>
      <c r="X2844"/>
      <c r="BL2844" s="52"/>
      <c r="BM2844" s="52"/>
      <c r="BN2844" s="52"/>
      <c r="BO2844" s="52"/>
      <c r="BP2844" s="52"/>
      <c r="BQ2844" s="52"/>
      <c r="BR2844" s="52"/>
      <c r="BS2844" s="52"/>
      <c r="BT2844" s="52"/>
      <c r="BU2844" s="52"/>
      <c r="BV2844" s="52"/>
      <c r="BW2844" s="52"/>
      <c r="BX2844" s="52"/>
      <c r="BY2844" s="52">
        <v>2432.9544999999994</v>
      </c>
      <c r="BZ2844" s="52"/>
    </row>
    <row r="2845" spans="1:78" x14ac:dyDescent="0.35">
      <c r="A2845" s="13" t="s">
        <v>118</v>
      </c>
      <c r="B2845" s="32">
        <v>41577</v>
      </c>
      <c r="E2845" s="4" t="s">
        <v>743</v>
      </c>
      <c r="X2845"/>
      <c r="BL2845" s="52"/>
      <c r="BM2845" s="52"/>
      <c r="BN2845" s="52"/>
      <c r="BO2845" s="52"/>
      <c r="BP2845" s="52"/>
      <c r="BQ2845" s="52"/>
      <c r="BR2845" s="52"/>
      <c r="BS2845" s="52"/>
      <c r="BT2845" s="52"/>
      <c r="BU2845" s="52"/>
      <c r="BV2845" s="52"/>
      <c r="BW2845" s="52"/>
      <c r="BX2845" s="52"/>
      <c r="BY2845" s="52"/>
      <c r="BZ2845" s="52">
        <v>2149.25875</v>
      </c>
    </row>
    <row r="2846" spans="1:78" x14ac:dyDescent="0.35">
      <c r="A2846" s="13" t="s">
        <v>119</v>
      </c>
      <c r="B2846" s="32">
        <v>41369</v>
      </c>
      <c r="E2846" s="4" t="s">
        <v>743</v>
      </c>
      <c r="X2846"/>
      <c r="BL2846" s="52">
        <v>226.61499999999995</v>
      </c>
      <c r="BM2846" s="52"/>
      <c r="BN2846" s="52"/>
      <c r="BO2846" s="52"/>
      <c r="BP2846" s="52"/>
      <c r="BQ2846" s="52"/>
      <c r="BR2846" s="52"/>
      <c r="BS2846" s="52"/>
      <c r="BT2846" s="52"/>
      <c r="BU2846" s="52"/>
      <c r="BV2846" s="52"/>
      <c r="BW2846" s="52"/>
      <c r="BX2846" s="52"/>
      <c r="BY2846" s="52"/>
      <c r="BZ2846" s="52"/>
    </row>
    <row r="2847" spans="1:78" x14ac:dyDescent="0.35">
      <c r="A2847" s="13" t="s">
        <v>119</v>
      </c>
      <c r="B2847" s="32">
        <v>41380</v>
      </c>
      <c r="E2847" s="4" t="s">
        <v>743</v>
      </c>
      <c r="X2847"/>
      <c r="BL2847" s="52"/>
      <c r="BM2847" s="52">
        <v>413.06149999999997</v>
      </c>
      <c r="BN2847" s="52"/>
      <c r="BO2847" s="52"/>
      <c r="BP2847" s="52"/>
      <c r="BQ2847" s="52"/>
      <c r="BR2847" s="52"/>
      <c r="BS2847" s="52"/>
      <c r="BT2847" s="52"/>
      <c r="BU2847" s="52"/>
      <c r="BV2847" s="52"/>
      <c r="BW2847" s="52"/>
      <c r="BX2847" s="52"/>
      <c r="BY2847" s="52"/>
      <c r="BZ2847" s="52"/>
    </row>
    <row r="2848" spans="1:78" x14ac:dyDescent="0.35">
      <c r="A2848" s="13" t="s">
        <v>119</v>
      </c>
      <c r="B2848" s="32">
        <v>41390</v>
      </c>
      <c r="E2848" s="4" t="s">
        <v>743</v>
      </c>
      <c r="X2848"/>
      <c r="BL2848" s="52"/>
      <c r="BM2848" s="52"/>
      <c r="BN2848" s="52">
        <v>490.745</v>
      </c>
      <c r="BO2848" s="52"/>
      <c r="BP2848" s="52"/>
      <c r="BQ2848" s="52"/>
      <c r="BR2848" s="52"/>
      <c r="BS2848" s="52"/>
      <c r="BT2848" s="52"/>
      <c r="BU2848" s="52"/>
      <c r="BV2848" s="52"/>
      <c r="BW2848" s="52"/>
      <c r="BX2848" s="52"/>
      <c r="BY2848" s="52"/>
      <c r="BZ2848" s="52"/>
    </row>
    <row r="2849" spans="1:78" x14ac:dyDescent="0.35">
      <c r="A2849" s="13" t="s">
        <v>119</v>
      </c>
      <c r="B2849" s="32">
        <v>41399</v>
      </c>
      <c r="E2849" s="4" t="s">
        <v>743</v>
      </c>
      <c r="X2849"/>
      <c r="BL2849" s="52"/>
      <c r="BM2849" s="52"/>
      <c r="BN2849" s="52"/>
      <c r="BO2849" s="52">
        <v>621.46800000000007</v>
      </c>
      <c r="BP2849" s="52"/>
      <c r="BQ2849" s="52"/>
      <c r="BR2849" s="52"/>
      <c r="BS2849" s="52"/>
      <c r="BT2849" s="52"/>
      <c r="BU2849" s="52"/>
      <c r="BV2849" s="52"/>
      <c r="BW2849" s="52"/>
      <c r="BX2849" s="52"/>
      <c r="BY2849" s="52"/>
      <c r="BZ2849" s="52"/>
    </row>
    <row r="2850" spans="1:78" x14ac:dyDescent="0.35">
      <c r="A2850" s="13" t="s">
        <v>119</v>
      </c>
      <c r="B2850" s="32">
        <v>41413</v>
      </c>
      <c r="E2850" s="4" t="s">
        <v>743</v>
      </c>
      <c r="X2850"/>
      <c r="BL2850" s="52"/>
      <c r="BM2850" s="52"/>
      <c r="BN2850" s="52"/>
      <c r="BO2850" s="52"/>
      <c r="BP2850" s="52">
        <v>762.01199999999994</v>
      </c>
      <c r="BQ2850" s="52"/>
      <c r="BR2850" s="52"/>
      <c r="BS2850" s="52"/>
      <c r="BT2850" s="52"/>
      <c r="BU2850" s="52"/>
      <c r="BV2850" s="52"/>
      <c r="BW2850" s="52"/>
      <c r="BX2850" s="52"/>
      <c r="BY2850" s="52"/>
      <c r="BZ2850" s="52"/>
    </row>
    <row r="2851" spans="1:78" x14ac:dyDescent="0.35">
      <c r="A2851" s="13" t="s">
        <v>119</v>
      </c>
      <c r="B2851" s="32">
        <v>41426</v>
      </c>
      <c r="E2851" s="4" t="s">
        <v>743</v>
      </c>
      <c r="X2851"/>
      <c r="BL2851" s="52"/>
      <c r="BM2851" s="52"/>
      <c r="BN2851" s="52"/>
      <c r="BO2851" s="52"/>
      <c r="BP2851" s="52"/>
      <c r="BQ2851" s="52">
        <v>807.51799999999992</v>
      </c>
      <c r="BR2851" s="52"/>
      <c r="BS2851" s="52"/>
      <c r="BT2851" s="52"/>
      <c r="BU2851" s="52"/>
      <c r="BV2851" s="52"/>
      <c r="BW2851" s="52"/>
      <c r="BX2851" s="52"/>
      <c r="BY2851" s="52"/>
      <c r="BZ2851" s="52"/>
    </row>
    <row r="2852" spans="1:78" x14ac:dyDescent="0.35">
      <c r="A2852" s="13" t="s">
        <v>119</v>
      </c>
      <c r="B2852" s="32">
        <v>41448</v>
      </c>
      <c r="E2852" s="4" t="s">
        <v>743</v>
      </c>
      <c r="X2852"/>
      <c r="BL2852" s="52"/>
      <c r="BM2852" s="52"/>
      <c r="BN2852" s="52"/>
      <c r="BO2852" s="52"/>
      <c r="BP2852" s="52"/>
      <c r="BQ2852" s="52"/>
      <c r="BR2852" s="52">
        <v>906.1244999999999</v>
      </c>
      <c r="BS2852" s="52"/>
      <c r="BT2852" s="52"/>
      <c r="BU2852" s="52"/>
      <c r="BV2852" s="52"/>
      <c r="BW2852" s="52"/>
      <c r="BX2852" s="52"/>
      <c r="BY2852" s="52"/>
      <c r="BZ2852" s="52"/>
    </row>
    <row r="2853" spans="1:78" x14ac:dyDescent="0.35">
      <c r="A2853" s="13" t="s">
        <v>119</v>
      </c>
      <c r="B2853" s="32">
        <v>41471</v>
      </c>
      <c r="E2853" s="4" t="s">
        <v>743</v>
      </c>
      <c r="X2853"/>
      <c r="BL2853" s="52"/>
      <c r="BM2853" s="52"/>
      <c r="BN2853" s="52"/>
      <c r="BO2853" s="52"/>
      <c r="BP2853" s="52"/>
      <c r="BQ2853" s="52"/>
      <c r="BR2853" s="52"/>
      <c r="BS2853" s="52">
        <v>1029.1309999999999</v>
      </c>
      <c r="BT2853" s="52"/>
      <c r="BU2853" s="52"/>
      <c r="BV2853" s="52"/>
      <c r="BW2853" s="52"/>
      <c r="BX2853" s="52"/>
      <c r="BY2853" s="52"/>
      <c r="BZ2853" s="52"/>
    </row>
    <row r="2854" spans="1:78" x14ac:dyDescent="0.35">
      <c r="A2854" s="13" t="s">
        <v>119</v>
      </c>
      <c r="B2854" s="32">
        <v>41490</v>
      </c>
      <c r="E2854" s="4" t="s">
        <v>743</v>
      </c>
      <c r="X2854"/>
      <c r="BL2854" s="52"/>
      <c r="BM2854" s="52"/>
      <c r="BN2854" s="52"/>
      <c r="BO2854" s="52"/>
      <c r="BP2854" s="52"/>
      <c r="BQ2854" s="52"/>
      <c r="BR2854" s="52"/>
      <c r="BS2854" s="52"/>
      <c r="BT2854" s="52">
        <v>1306.5894999999998</v>
      </c>
      <c r="BU2854" s="52"/>
      <c r="BV2854" s="52"/>
      <c r="BW2854" s="52"/>
      <c r="BX2854" s="52"/>
      <c r="BY2854" s="52"/>
      <c r="BZ2854" s="52"/>
    </row>
    <row r="2855" spans="1:78" x14ac:dyDescent="0.35">
      <c r="A2855" s="13" t="s">
        <v>119</v>
      </c>
      <c r="B2855" s="32">
        <v>41507</v>
      </c>
      <c r="E2855" s="4" t="s">
        <v>743</v>
      </c>
      <c r="X2855"/>
      <c r="BL2855" s="52"/>
      <c r="BM2855" s="52"/>
      <c r="BN2855" s="52"/>
      <c r="BO2855" s="52"/>
      <c r="BP2855" s="52"/>
      <c r="BQ2855" s="52"/>
      <c r="BR2855" s="52"/>
      <c r="BS2855" s="52"/>
      <c r="BT2855" s="52"/>
      <c r="BU2855" s="52">
        <v>2021.5399999999997</v>
      </c>
      <c r="BV2855" s="52"/>
      <c r="BW2855" s="52"/>
      <c r="BX2855" s="52"/>
      <c r="BY2855" s="52"/>
      <c r="BZ2855" s="52"/>
    </row>
    <row r="2856" spans="1:78" x14ac:dyDescent="0.35">
      <c r="A2856" s="13" t="s">
        <v>119</v>
      </c>
      <c r="B2856" s="32">
        <v>41525</v>
      </c>
      <c r="E2856" s="4" t="s">
        <v>743</v>
      </c>
      <c r="X2856"/>
      <c r="BL2856" s="52"/>
      <c r="BM2856" s="52"/>
      <c r="BN2856" s="52"/>
      <c r="BO2856" s="52"/>
      <c r="BP2856" s="52"/>
      <c r="BQ2856" s="52"/>
      <c r="BR2856" s="52"/>
      <c r="BS2856" s="52"/>
      <c r="BT2856" s="52"/>
      <c r="BU2856" s="52"/>
      <c r="BV2856" s="52">
        <v>2356.4605000000001</v>
      </c>
      <c r="BW2856" s="52"/>
      <c r="BX2856" s="52"/>
      <c r="BY2856" s="52"/>
      <c r="BZ2856" s="52"/>
    </row>
    <row r="2857" spans="1:78" x14ac:dyDescent="0.35">
      <c r="A2857" s="13" t="s">
        <v>119</v>
      </c>
      <c r="B2857" s="32">
        <v>41540</v>
      </c>
      <c r="E2857" s="4" t="s">
        <v>743</v>
      </c>
      <c r="X2857"/>
      <c r="BL2857" s="52"/>
      <c r="BM2857" s="52"/>
      <c r="BN2857" s="52"/>
      <c r="BO2857" s="52"/>
      <c r="BP2857" s="52"/>
      <c r="BQ2857" s="52"/>
      <c r="BR2857" s="52"/>
      <c r="BS2857" s="52"/>
      <c r="BT2857" s="52"/>
      <c r="BU2857" s="52"/>
      <c r="BV2857" s="52"/>
      <c r="BW2857" s="52">
        <v>2301.1945000000005</v>
      </c>
      <c r="BX2857" s="52"/>
      <c r="BY2857" s="52"/>
      <c r="BZ2857" s="52"/>
    </row>
    <row r="2858" spans="1:78" x14ac:dyDescent="0.35">
      <c r="A2858" s="13" t="s">
        <v>119</v>
      </c>
      <c r="B2858" s="32">
        <v>41554</v>
      </c>
      <c r="E2858" s="4" t="s">
        <v>743</v>
      </c>
      <c r="X2858"/>
      <c r="BL2858" s="52"/>
      <c r="BM2858" s="52"/>
      <c r="BN2858" s="52"/>
      <c r="BO2858" s="52"/>
      <c r="BP2858" s="52"/>
      <c r="BQ2858" s="52"/>
      <c r="BR2858" s="52"/>
      <c r="BS2858" s="52"/>
      <c r="BT2858" s="52"/>
      <c r="BU2858" s="52"/>
      <c r="BV2858" s="52"/>
      <c r="BW2858" s="52"/>
      <c r="BX2858" s="52">
        <v>2478.4910000000004</v>
      </c>
      <c r="BY2858" s="52"/>
      <c r="BZ2858" s="52"/>
    </row>
    <row r="2859" spans="1:78" x14ac:dyDescent="0.35">
      <c r="A2859" s="13" t="s">
        <v>119</v>
      </c>
      <c r="B2859" s="32">
        <v>41567</v>
      </c>
      <c r="E2859" s="4" t="s">
        <v>743</v>
      </c>
      <c r="X2859"/>
      <c r="BL2859" s="52"/>
      <c r="BM2859" s="52"/>
      <c r="BN2859" s="52"/>
      <c r="BO2859" s="52"/>
      <c r="BP2859" s="52"/>
      <c r="BQ2859" s="52"/>
      <c r="BR2859" s="52"/>
      <c r="BS2859" s="52"/>
      <c r="BT2859" s="52"/>
      <c r="BU2859" s="52"/>
      <c r="BV2859" s="52"/>
      <c r="BW2859" s="52"/>
      <c r="BX2859" s="52"/>
      <c r="BY2859" s="52">
        <v>2406.0839999999998</v>
      </c>
      <c r="BZ2859" s="52"/>
    </row>
    <row r="2860" spans="1:78" x14ac:dyDescent="0.35">
      <c r="A2860" s="13" t="s">
        <v>119</v>
      </c>
      <c r="B2860" s="32">
        <v>41577</v>
      </c>
      <c r="E2860" s="4" t="s">
        <v>743</v>
      </c>
      <c r="X2860"/>
      <c r="BL2860" s="52"/>
      <c r="BM2860" s="52"/>
      <c r="BN2860" s="52"/>
      <c r="BO2860" s="52"/>
      <c r="BP2860" s="52"/>
      <c r="BQ2860" s="52"/>
      <c r="BR2860" s="52"/>
      <c r="BS2860" s="52"/>
      <c r="BT2860" s="52"/>
      <c r="BU2860" s="52"/>
      <c r="BV2860" s="52"/>
      <c r="BW2860" s="52"/>
      <c r="BX2860" s="52"/>
      <c r="BY2860" s="52"/>
      <c r="BZ2860" s="52">
        <v>2193.1025</v>
      </c>
    </row>
    <row r="2861" spans="1:78" x14ac:dyDescent="0.35">
      <c r="A2861" s="2" t="s">
        <v>247</v>
      </c>
      <c r="B2861" s="32">
        <v>33753</v>
      </c>
      <c r="X2861"/>
      <c r="AZ2861">
        <v>10</v>
      </c>
    </row>
    <row r="2862" spans="1:78" x14ac:dyDescent="0.35">
      <c r="A2862" s="2" t="s">
        <v>249</v>
      </c>
      <c r="B2862" s="32">
        <v>33834</v>
      </c>
      <c r="X2862"/>
      <c r="AZ2862">
        <v>10</v>
      </c>
    </row>
    <row r="2863" spans="1:78" x14ac:dyDescent="0.35">
      <c r="A2863" s="2" t="s">
        <v>247</v>
      </c>
      <c r="B2863" s="32">
        <v>33934</v>
      </c>
      <c r="X2863"/>
      <c r="AZ2863">
        <v>65</v>
      </c>
    </row>
    <row r="2864" spans="1:78" x14ac:dyDescent="0.35">
      <c r="A2864" s="2" t="s">
        <v>249</v>
      </c>
      <c r="B2864" s="32">
        <v>33950</v>
      </c>
      <c r="X2864"/>
      <c r="AZ2864">
        <v>65</v>
      </c>
    </row>
    <row r="2865" spans="1:24" x14ac:dyDescent="0.35">
      <c r="A2865" s="13" t="s">
        <v>821</v>
      </c>
      <c r="B2865" s="32">
        <v>33925</v>
      </c>
      <c r="G2865">
        <f>H2865*200+I2865*200+J2865*200+K2865*200+L2865*200+M2865*400</f>
        <v>329.34666666666669</v>
      </c>
      <c r="H2865" s="25">
        <v>0.125</v>
      </c>
      <c r="I2865" s="25">
        <v>0.18909999999999999</v>
      </c>
      <c r="J2865" s="25">
        <v>0.25033333333333335</v>
      </c>
      <c r="K2865" s="25">
        <v>0.30483333333333335</v>
      </c>
      <c r="L2865" s="25">
        <v>0.30593333333333333</v>
      </c>
      <c r="M2865" s="25">
        <v>0.23576666666666668</v>
      </c>
      <c r="X2865"/>
    </row>
    <row r="2866" spans="1:24" x14ac:dyDescent="0.35">
      <c r="A2866" s="13" t="s">
        <v>822</v>
      </c>
      <c r="B2866" s="32">
        <v>33925</v>
      </c>
      <c r="G2866">
        <f t="shared" ref="G2866:G2888" si="2">H2866*200+I2866*200+J2866*200+K2866*200+L2866*200+M2866*400</f>
        <v>333</v>
      </c>
      <c r="H2866" s="25">
        <v>0.14433333333333334</v>
      </c>
      <c r="I2866" s="25">
        <v>0.18226666666666666</v>
      </c>
      <c r="J2866" s="25">
        <v>0.24066666666666667</v>
      </c>
      <c r="K2866" s="25">
        <v>0.29089999999999999</v>
      </c>
      <c r="L2866" s="25">
        <v>0.27229999999999999</v>
      </c>
      <c r="M2866" s="25">
        <v>0.26726666666666665</v>
      </c>
      <c r="X2866"/>
    </row>
    <row r="2867" spans="1:24" x14ac:dyDescent="0.35">
      <c r="A2867" s="13" t="s">
        <v>823</v>
      </c>
      <c r="B2867" s="32">
        <v>33925</v>
      </c>
      <c r="G2867">
        <f t="shared" si="2"/>
        <v>312.7967605633803</v>
      </c>
      <c r="H2867" s="25">
        <v>0.13433333333333333</v>
      </c>
      <c r="I2867" s="25">
        <v>0.18809718309859158</v>
      </c>
      <c r="J2867" s="25">
        <v>0.21242394366197181</v>
      </c>
      <c r="K2867" s="25">
        <v>0.25487417840375587</v>
      </c>
      <c r="L2867" s="25">
        <v>0.25362558685446013</v>
      </c>
      <c r="M2867" s="25">
        <v>0.26031478873239439</v>
      </c>
      <c r="X2867"/>
    </row>
    <row r="2868" spans="1:24" x14ac:dyDescent="0.35">
      <c r="A2868" s="13" t="s">
        <v>824</v>
      </c>
      <c r="B2868" s="32">
        <v>33925</v>
      </c>
      <c r="G2868">
        <f t="shared" si="2"/>
        <v>342.20666666666671</v>
      </c>
      <c r="H2868" s="25">
        <v>0.13133333333333333</v>
      </c>
      <c r="I2868" s="25">
        <v>0.17780000000000001</v>
      </c>
      <c r="J2868" s="25">
        <v>0.22913333333333333</v>
      </c>
      <c r="K2868" s="25">
        <v>0.28050000000000003</v>
      </c>
      <c r="L2868" s="25">
        <v>0.28806666666666664</v>
      </c>
      <c r="M2868" s="25">
        <v>0.30210000000000004</v>
      </c>
      <c r="X2868"/>
    </row>
    <row r="2869" spans="1:24" x14ac:dyDescent="0.35">
      <c r="A2869" s="13" t="s">
        <v>821</v>
      </c>
      <c r="B2869" s="32">
        <v>33932</v>
      </c>
      <c r="G2869">
        <f t="shared" si="2"/>
        <v>328.01061032863851</v>
      </c>
      <c r="H2869" s="25">
        <v>0.16500000000000001</v>
      </c>
      <c r="I2869" s="25">
        <v>0.19658215962441317</v>
      </c>
      <c r="J2869" s="25">
        <v>0.24452558685446013</v>
      </c>
      <c r="K2869" s="25">
        <v>0.29990633802816907</v>
      </c>
      <c r="L2869" s="25">
        <v>0.29927605633802817</v>
      </c>
      <c r="M2869" s="25">
        <v>0.21738145539906104</v>
      </c>
      <c r="X2869"/>
    </row>
    <row r="2870" spans="1:24" x14ac:dyDescent="0.35">
      <c r="A2870" s="13" t="s">
        <v>822</v>
      </c>
      <c r="B2870" s="32">
        <v>33932</v>
      </c>
      <c r="G2870">
        <f t="shared" si="2"/>
        <v>332.81342723004695</v>
      </c>
      <c r="H2870" s="25">
        <v>0.18733333333333335</v>
      </c>
      <c r="I2870" s="25">
        <v>0.19032136150234746</v>
      </c>
      <c r="J2870" s="25">
        <v>0.23477723004694837</v>
      </c>
      <c r="K2870" s="25">
        <v>0.28024154929577466</v>
      </c>
      <c r="L2870" s="25">
        <v>0.25990446009389673</v>
      </c>
      <c r="M2870" s="25">
        <v>0.25574460093896717</v>
      </c>
      <c r="X2870"/>
    </row>
    <row r="2871" spans="1:24" x14ac:dyDescent="0.35">
      <c r="A2871" s="13" t="s">
        <v>823</v>
      </c>
      <c r="B2871" s="32">
        <v>33932</v>
      </c>
      <c r="G2871">
        <f t="shared" si="2"/>
        <v>318.36873239436625</v>
      </c>
      <c r="H2871" s="25">
        <v>0.16166666666666668</v>
      </c>
      <c r="I2871" s="25">
        <v>0.20733896713615024</v>
      </c>
      <c r="J2871" s="25">
        <v>0.2183478873239437</v>
      </c>
      <c r="K2871" s="25">
        <v>0.25637488262910801</v>
      </c>
      <c r="L2871" s="25">
        <v>0.26654342723004698</v>
      </c>
      <c r="M2871" s="25">
        <v>0.24078591549295777</v>
      </c>
      <c r="X2871"/>
    </row>
    <row r="2872" spans="1:24" x14ac:dyDescent="0.35">
      <c r="A2872" s="13" t="s">
        <v>824</v>
      </c>
      <c r="B2872" s="32">
        <v>33932</v>
      </c>
      <c r="G2872">
        <f t="shared" si="2"/>
        <v>343.1950704225352</v>
      </c>
      <c r="H2872" s="25">
        <v>0.16566666666666666</v>
      </c>
      <c r="I2872" s="25">
        <v>0.18784225352112677</v>
      </c>
      <c r="J2872" s="25">
        <v>0.22166737089201882</v>
      </c>
      <c r="K2872" s="25">
        <v>0.27015704225352116</v>
      </c>
      <c r="L2872" s="25">
        <v>0.27435892018779345</v>
      </c>
      <c r="M2872" s="25">
        <v>0.29814154929577463</v>
      </c>
      <c r="X2872"/>
    </row>
    <row r="2873" spans="1:24" x14ac:dyDescent="0.35">
      <c r="A2873" s="13" t="s">
        <v>821</v>
      </c>
      <c r="B2873" s="32">
        <v>33939</v>
      </c>
      <c r="G2873">
        <f t="shared" si="2"/>
        <v>375.62</v>
      </c>
      <c r="H2873" s="25">
        <v>0.28800000000000003</v>
      </c>
      <c r="I2873" s="25">
        <v>0.2790333333333333</v>
      </c>
      <c r="J2873" s="25">
        <v>0.27279999999999999</v>
      </c>
      <c r="K2873" s="25">
        <v>0.30649999999999999</v>
      </c>
      <c r="L2873" s="25">
        <v>0.2999</v>
      </c>
      <c r="M2873" s="25">
        <v>0.21593333333333334</v>
      </c>
      <c r="X2873"/>
    </row>
    <row r="2874" spans="1:24" x14ac:dyDescent="0.35">
      <c r="A2874" s="13" t="s">
        <v>822</v>
      </c>
      <c r="B2874" s="32">
        <v>33939</v>
      </c>
      <c r="G2874">
        <f t="shared" si="2"/>
        <v>376.38</v>
      </c>
      <c r="H2874" s="25">
        <v>0.29799999999999999</v>
      </c>
      <c r="I2874" s="25">
        <v>0.2666</v>
      </c>
      <c r="J2874" s="25">
        <v>0.26863333333333334</v>
      </c>
      <c r="K2874" s="25">
        <v>0.2888</v>
      </c>
      <c r="L2874" s="25">
        <v>0.25280000000000002</v>
      </c>
      <c r="M2874" s="25">
        <v>0.25353333333333333</v>
      </c>
      <c r="X2874"/>
    </row>
    <row r="2875" spans="1:24" x14ac:dyDescent="0.35">
      <c r="A2875" s="13" t="s">
        <v>823</v>
      </c>
      <c r="B2875" s="32">
        <v>33939</v>
      </c>
      <c r="G2875">
        <f t="shared" si="2"/>
        <v>301.13333333333333</v>
      </c>
      <c r="H2875" s="25">
        <v>0.14433333333333334</v>
      </c>
      <c r="I2875" s="25">
        <v>0.1711</v>
      </c>
      <c r="J2875" s="25">
        <v>0.20053333333333334</v>
      </c>
      <c r="K2875" s="25">
        <v>0.24156666666666665</v>
      </c>
      <c r="L2875" s="25">
        <v>0.24633333333333332</v>
      </c>
      <c r="M2875" s="25">
        <v>0.25090000000000001</v>
      </c>
      <c r="X2875"/>
    </row>
    <row r="2876" spans="1:24" x14ac:dyDescent="0.35">
      <c r="A2876" s="13" t="s">
        <v>824</v>
      </c>
      <c r="B2876" s="32">
        <v>33939</v>
      </c>
      <c r="G2876">
        <f t="shared" si="2"/>
        <v>328.71333333333337</v>
      </c>
      <c r="H2876" s="25">
        <v>0.14866666666666667</v>
      </c>
      <c r="I2876" s="25">
        <v>0.17333333333333331</v>
      </c>
      <c r="J2876" s="25">
        <v>0.2104</v>
      </c>
      <c r="K2876" s="25">
        <v>0.25730000000000003</v>
      </c>
      <c r="L2876" s="25">
        <v>0.26793333333333336</v>
      </c>
      <c r="M2876" s="25">
        <v>0.29296666666666665</v>
      </c>
      <c r="X2876"/>
    </row>
    <row r="2877" spans="1:24" x14ac:dyDescent="0.35">
      <c r="A2877" s="13" t="s">
        <v>821</v>
      </c>
      <c r="B2877" s="32">
        <v>33946</v>
      </c>
      <c r="G2877">
        <f t="shared" si="2"/>
        <v>370.87487789120041</v>
      </c>
      <c r="H2877" s="25">
        <v>0.27600000000000002</v>
      </c>
      <c r="I2877" s="25">
        <v>0.26991246069690311</v>
      </c>
      <c r="J2877" s="25">
        <v>0.27484917948055304</v>
      </c>
      <c r="K2877" s="25">
        <v>0.31045781970108111</v>
      </c>
      <c r="L2877" s="25">
        <v>0.30157756816126113</v>
      </c>
      <c r="M2877" s="25">
        <v>0.21078868070810181</v>
      </c>
      <c r="X2877"/>
    </row>
    <row r="2878" spans="1:24" x14ac:dyDescent="0.35">
      <c r="A2878" s="13" t="s">
        <v>822</v>
      </c>
      <c r="B2878" s="32">
        <v>33946</v>
      </c>
      <c r="G2878">
        <f t="shared" si="2"/>
        <v>367.747631476935</v>
      </c>
      <c r="H2878" s="25">
        <v>0.29766666666666663</v>
      </c>
      <c r="I2878" s="25">
        <v>0.26149959081707375</v>
      </c>
      <c r="J2878" s="25">
        <v>0.26275567902829822</v>
      </c>
      <c r="K2878" s="25">
        <v>0.28752690700779598</v>
      </c>
      <c r="L2878" s="25">
        <v>0.25016558556230345</v>
      </c>
      <c r="M2878" s="25">
        <v>0.23956186415126848</v>
      </c>
      <c r="X2878"/>
    </row>
    <row r="2879" spans="1:24" x14ac:dyDescent="0.35">
      <c r="A2879" s="13" t="s">
        <v>823</v>
      </c>
      <c r="B2879" s="32">
        <v>33946</v>
      </c>
      <c r="G2879">
        <f t="shared" si="2"/>
        <v>294.41687211956753</v>
      </c>
      <c r="H2879" s="25">
        <v>0.14866666666666664</v>
      </c>
      <c r="I2879" s="25">
        <v>0.17424527716759272</v>
      </c>
      <c r="J2879" s="25">
        <v>0.19627063789464613</v>
      </c>
      <c r="K2879" s="25">
        <v>0.23208375759142008</v>
      </c>
      <c r="L2879" s="25">
        <v>0.24105164319248826</v>
      </c>
      <c r="M2879" s="25">
        <v>0.23988318904251194</v>
      </c>
      <c r="X2879"/>
    </row>
    <row r="2880" spans="1:24" x14ac:dyDescent="0.35">
      <c r="A2880" s="13" t="s">
        <v>824</v>
      </c>
      <c r="B2880" s="32">
        <v>33946</v>
      </c>
      <c r="G2880">
        <f t="shared" si="2"/>
        <v>319.73415686781237</v>
      </c>
      <c r="H2880" s="25">
        <v>0.15066666666666667</v>
      </c>
      <c r="I2880" s="25">
        <v>0.17526767454882197</v>
      </c>
      <c r="J2880" s="25">
        <v>0.20731252961192229</v>
      </c>
      <c r="K2880" s="25">
        <v>0.24581309385364172</v>
      </c>
      <c r="L2880" s="25">
        <v>0.25191826678726797</v>
      </c>
      <c r="M2880" s="25">
        <v>0.28384627643537064</v>
      </c>
      <c r="X2880"/>
    </row>
    <row r="2881" spans="1:24" x14ac:dyDescent="0.35">
      <c r="A2881" s="13" t="s">
        <v>821</v>
      </c>
      <c r="B2881" s="32">
        <v>33953</v>
      </c>
      <c r="G2881">
        <f t="shared" si="2"/>
        <v>340.28000000000003</v>
      </c>
      <c r="H2881" s="25">
        <v>0.16699999999999998</v>
      </c>
      <c r="I2881" s="25">
        <v>0.2462333333333333</v>
      </c>
      <c r="J2881" s="25">
        <v>0.27006666666666668</v>
      </c>
      <c r="K2881" s="25">
        <v>0.30579999999999996</v>
      </c>
      <c r="L2881" s="25">
        <v>0.29736666666666667</v>
      </c>
      <c r="M2881" s="25">
        <v>0.20746666666666666</v>
      </c>
      <c r="X2881"/>
    </row>
    <row r="2882" spans="1:24" x14ac:dyDescent="0.35">
      <c r="A2882" s="13" t="s">
        <v>822</v>
      </c>
      <c r="B2882" s="32">
        <v>33953</v>
      </c>
      <c r="G2882">
        <f t="shared" si="2"/>
        <v>329.02666666666664</v>
      </c>
      <c r="H2882" s="25">
        <v>0.17433333333333334</v>
      </c>
      <c r="I2882" s="25">
        <v>0.22703333333333334</v>
      </c>
      <c r="J2882" s="25">
        <v>0.25513333333333338</v>
      </c>
      <c r="K2882" s="25">
        <v>0.28239999999999998</v>
      </c>
      <c r="L2882" s="25">
        <v>0.24376666666666666</v>
      </c>
      <c r="M2882" s="25">
        <v>0.23123333333333335</v>
      </c>
      <c r="X2882"/>
    </row>
    <row r="2883" spans="1:24" x14ac:dyDescent="0.35">
      <c r="A2883" s="13" t="s">
        <v>823</v>
      </c>
      <c r="B2883" s="32">
        <v>33953</v>
      </c>
      <c r="G2883">
        <f t="shared" si="2"/>
        <v>266.36</v>
      </c>
      <c r="H2883" s="25">
        <v>0.11066666666666666</v>
      </c>
      <c r="I2883" s="25">
        <v>0.14990000000000001</v>
      </c>
      <c r="J2883" s="25">
        <v>0.16830000000000001</v>
      </c>
      <c r="K2883" s="25">
        <v>0.20963333333333334</v>
      </c>
      <c r="L2883" s="25">
        <v>0.23043333333333332</v>
      </c>
      <c r="M2883" s="25">
        <v>0.2314333333333333</v>
      </c>
      <c r="X2883"/>
    </row>
    <row r="2884" spans="1:24" x14ac:dyDescent="0.35">
      <c r="A2884" s="13" t="s">
        <v>824</v>
      </c>
      <c r="B2884" s="32">
        <v>33953</v>
      </c>
      <c r="G2884">
        <f t="shared" si="2"/>
        <v>294.40666666666669</v>
      </c>
      <c r="H2884" s="25">
        <v>0.10099999999999999</v>
      </c>
      <c r="I2884" s="25">
        <v>0.1583</v>
      </c>
      <c r="J2884" s="25">
        <v>0.18846666666666667</v>
      </c>
      <c r="K2884" s="25">
        <v>0.2311</v>
      </c>
      <c r="L2884" s="25">
        <v>0.23923333333333333</v>
      </c>
      <c r="M2884" s="25">
        <v>0.27696666666666669</v>
      </c>
      <c r="X2884"/>
    </row>
    <row r="2885" spans="1:24" x14ac:dyDescent="0.35">
      <c r="A2885" s="13" t="s">
        <v>821</v>
      </c>
      <c r="B2885" s="32">
        <v>33976</v>
      </c>
      <c r="G2885">
        <f t="shared" si="2"/>
        <v>366.70666666666659</v>
      </c>
      <c r="H2885" s="25">
        <v>0.28866666666666668</v>
      </c>
      <c r="I2885" s="25">
        <v>0.25823333333333331</v>
      </c>
      <c r="J2885" s="25">
        <v>0.27293333333333331</v>
      </c>
      <c r="K2885" s="25">
        <v>0.30959999999999999</v>
      </c>
      <c r="L2885" s="25">
        <v>0.29236666666666666</v>
      </c>
      <c r="M2885" s="25">
        <v>0.20586666666666667</v>
      </c>
      <c r="X2885"/>
    </row>
    <row r="2886" spans="1:24" x14ac:dyDescent="0.35">
      <c r="A2886" s="13" t="s">
        <v>822</v>
      </c>
      <c r="B2886" s="32">
        <v>33976</v>
      </c>
      <c r="G2886">
        <f t="shared" si="2"/>
        <v>324.80666666666667</v>
      </c>
      <c r="H2886" s="25">
        <v>0.25900000000000001</v>
      </c>
      <c r="I2886" s="25">
        <v>0.20836666666666667</v>
      </c>
      <c r="J2886" s="25">
        <v>0.23923333333333333</v>
      </c>
      <c r="K2886" s="25">
        <v>0.26433333333333331</v>
      </c>
      <c r="L2886" s="25">
        <v>0.22829999999999998</v>
      </c>
      <c r="M2886" s="25">
        <v>0.21239999999999998</v>
      </c>
      <c r="X2886"/>
    </row>
    <row r="2887" spans="1:24" x14ac:dyDescent="0.35">
      <c r="A2887" s="13" t="s">
        <v>823</v>
      </c>
      <c r="B2887" s="32">
        <v>33976</v>
      </c>
      <c r="G2887">
        <f t="shared" si="2"/>
        <v>233.36666666666667</v>
      </c>
      <c r="H2887" s="25">
        <v>0.14599999999999999</v>
      </c>
      <c r="I2887" s="25">
        <v>0.13116666666666668</v>
      </c>
      <c r="J2887" s="25">
        <v>0.13223333333333331</v>
      </c>
      <c r="K2887" s="25">
        <v>0.16516666666666666</v>
      </c>
      <c r="L2887" s="25">
        <v>0.20246666666666666</v>
      </c>
      <c r="M2887" s="25">
        <v>0.19489999999999999</v>
      </c>
      <c r="X2887"/>
    </row>
    <row r="2888" spans="1:24" x14ac:dyDescent="0.35">
      <c r="A2888" s="13" t="s">
        <v>824</v>
      </c>
      <c r="B2888" s="32">
        <v>33976</v>
      </c>
      <c r="G2888">
        <f t="shared" si="2"/>
        <v>277.10000000000002</v>
      </c>
      <c r="H2888" s="25">
        <v>0.14766666666666667</v>
      </c>
      <c r="I2888" s="25">
        <v>0.15003333333333335</v>
      </c>
      <c r="J2888" s="25">
        <v>0.16833333333333333</v>
      </c>
      <c r="K2888" s="25">
        <v>0.19920000000000002</v>
      </c>
      <c r="L2888" s="25">
        <v>0.214</v>
      </c>
      <c r="M2888" s="25">
        <v>0.25313333333333332</v>
      </c>
      <c r="X2888"/>
    </row>
    <row r="2889" spans="1:24" x14ac:dyDescent="0.35">
      <c r="A2889" t="s">
        <v>824</v>
      </c>
      <c r="B2889" s="32">
        <v>33813</v>
      </c>
      <c r="X2889"/>
    </row>
    <row r="2890" spans="1:24" x14ac:dyDescent="0.35">
      <c r="A2890" t="s">
        <v>823</v>
      </c>
      <c r="B2890" s="32">
        <v>33813</v>
      </c>
      <c r="X2890"/>
    </row>
    <row r="2891" spans="1:24" x14ac:dyDescent="0.35">
      <c r="A2891" t="s">
        <v>824</v>
      </c>
      <c r="B2891" s="32">
        <v>33813</v>
      </c>
      <c r="X2891"/>
    </row>
    <row r="2892" spans="1:24" x14ac:dyDescent="0.35">
      <c r="A2892" t="s">
        <v>823</v>
      </c>
      <c r="B2892" s="32">
        <v>33813</v>
      </c>
      <c r="X2892"/>
    </row>
    <row r="2893" spans="1:24" x14ac:dyDescent="0.35">
      <c r="A2893" t="s">
        <v>824</v>
      </c>
      <c r="B2893" s="32">
        <v>33813</v>
      </c>
      <c r="X2893"/>
    </row>
    <row r="2894" spans="1:24" x14ac:dyDescent="0.35">
      <c r="A2894" t="s">
        <v>823</v>
      </c>
      <c r="B2894" s="32">
        <v>33813</v>
      </c>
      <c r="X2894"/>
    </row>
    <row r="2895" spans="1:24" x14ac:dyDescent="0.35">
      <c r="A2895" t="s">
        <v>824</v>
      </c>
      <c r="B2895" s="32">
        <v>33841</v>
      </c>
      <c r="X2895"/>
    </row>
    <row r="2896" spans="1:24" x14ac:dyDescent="0.35">
      <c r="A2896" t="s">
        <v>823</v>
      </c>
      <c r="B2896" s="32">
        <v>33841</v>
      </c>
      <c r="X2896"/>
    </row>
    <row r="2897" spans="1:24" x14ac:dyDescent="0.35">
      <c r="A2897" t="s">
        <v>824</v>
      </c>
      <c r="B2897" s="32">
        <v>33841</v>
      </c>
      <c r="X2897"/>
    </row>
    <row r="2898" spans="1:24" x14ac:dyDescent="0.35">
      <c r="A2898" t="s">
        <v>823</v>
      </c>
      <c r="B2898" s="32">
        <v>33841</v>
      </c>
      <c r="X2898"/>
    </row>
    <row r="2899" spans="1:24" x14ac:dyDescent="0.35">
      <c r="A2899" t="s">
        <v>824</v>
      </c>
      <c r="B2899" s="32">
        <v>33841</v>
      </c>
      <c r="X2899"/>
    </row>
    <row r="2900" spans="1:24" x14ac:dyDescent="0.35">
      <c r="A2900" t="s">
        <v>823</v>
      </c>
      <c r="B2900" s="32">
        <v>33841</v>
      </c>
      <c r="X2900"/>
    </row>
    <row r="2901" spans="1:24" x14ac:dyDescent="0.35">
      <c r="A2901" t="s">
        <v>824</v>
      </c>
      <c r="B2901" s="32">
        <v>33861</v>
      </c>
      <c r="X2901"/>
    </row>
    <row r="2902" spans="1:24" x14ac:dyDescent="0.35">
      <c r="A2902" t="s">
        <v>823</v>
      </c>
      <c r="B2902" s="32">
        <v>33861</v>
      </c>
      <c r="X2902"/>
    </row>
    <row r="2903" spans="1:24" x14ac:dyDescent="0.35">
      <c r="A2903" t="s">
        <v>824</v>
      </c>
      <c r="B2903" s="32">
        <v>33861</v>
      </c>
      <c r="X2903"/>
    </row>
    <row r="2904" spans="1:24" x14ac:dyDescent="0.35">
      <c r="A2904" t="s">
        <v>823</v>
      </c>
      <c r="B2904" s="32">
        <v>33861</v>
      </c>
      <c r="X2904"/>
    </row>
    <row r="2905" spans="1:24" x14ac:dyDescent="0.35">
      <c r="A2905" t="s">
        <v>824</v>
      </c>
      <c r="B2905" s="32">
        <v>33861</v>
      </c>
      <c r="X2905"/>
    </row>
    <row r="2906" spans="1:24" x14ac:dyDescent="0.35">
      <c r="A2906" t="s">
        <v>823</v>
      </c>
      <c r="B2906" s="32">
        <v>33861</v>
      </c>
      <c r="X2906"/>
    </row>
    <row r="2907" spans="1:24" x14ac:dyDescent="0.35">
      <c r="A2907" t="s">
        <v>824</v>
      </c>
      <c r="B2907" s="32">
        <v>33870</v>
      </c>
      <c r="X2907"/>
    </row>
    <row r="2908" spans="1:24" x14ac:dyDescent="0.35">
      <c r="A2908" t="s">
        <v>823</v>
      </c>
      <c r="B2908" s="32">
        <v>33870</v>
      </c>
      <c r="X2908"/>
    </row>
    <row r="2909" spans="1:24" x14ac:dyDescent="0.35">
      <c r="A2909" t="s">
        <v>824</v>
      </c>
      <c r="B2909" s="32">
        <v>33870</v>
      </c>
      <c r="X2909"/>
    </row>
    <row r="2910" spans="1:24" x14ac:dyDescent="0.35">
      <c r="A2910" t="s">
        <v>823</v>
      </c>
      <c r="B2910" s="32">
        <v>33870</v>
      </c>
      <c r="X2910"/>
    </row>
    <row r="2911" spans="1:24" x14ac:dyDescent="0.35">
      <c r="A2911" t="s">
        <v>824</v>
      </c>
      <c r="B2911" s="32">
        <v>33870</v>
      </c>
      <c r="X2911"/>
    </row>
    <row r="2912" spans="1:24" x14ac:dyDescent="0.35">
      <c r="A2912" t="s">
        <v>823</v>
      </c>
      <c r="B2912" s="32">
        <v>33870</v>
      </c>
      <c r="X2912"/>
    </row>
    <row r="2913" spans="1:24" x14ac:dyDescent="0.35">
      <c r="A2913" t="s">
        <v>824</v>
      </c>
      <c r="B2913" s="32">
        <v>33878</v>
      </c>
      <c r="X2913"/>
    </row>
    <row r="2914" spans="1:24" x14ac:dyDescent="0.35">
      <c r="A2914" t="s">
        <v>822</v>
      </c>
      <c r="B2914" s="32">
        <v>33878</v>
      </c>
      <c r="X2914"/>
    </row>
    <row r="2915" spans="1:24" x14ac:dyDescent="0.35">
      <c r="A2915" t="s">
        <v>821</v>
      </c>
      <c r="B2915" s="32">
        <v>33878</v>
      </c>
      <c r="X2915"/>
    </row>
    <row r="2916" spans="1:24" x14ac:dyDescent="0.35">
      <c r="A2916" t="s">
        <v>823</v>
      </c>
      <c r="B2916" s="32">
        <v>33878</v>
      </c>
      <c r="X2916"/>
    </row>
    <row r="2917" spans="1:24" x14ac:dyDescent="0.35">
      <c r="A2917" t="s">
        <v>822</v>
      </c>
      <c r="B2917" s="32">
        <v>33878</v>
      </c>
      <c r="X2917"/>
    </row>
    <row r="2918" spans="1:24" x14ac:dyDescent="0.35">
      <c r="A2918" t="s">
        <v>824</v>
      </c>
      <c r="B2918" s="32">
        <v>33878</v>
      </c>
      <c r="X2918"/>
    </row>
    <row r="2919" spans="1:24" x14ac:dyDescent="0.35">
      <c r="A2919" t="s">
        <v>823</v>
      </c>
      <c r="B2919" s="32">
        <v>33878</v>
      </c>
      <c r="X2919"/>
    </row>
    <row r="2920" spans="1:24" x14ac:dyDescent="0.35">
      <c r="A2920" t="s">
        <v>821</v>
      </c>
      <c r="B2920" s="32">
        <v>33878</v>
      </c>
      <c r="X2920"/>
    </row>
    <row r="2921" spans="1:24" x14ac:dyDescent="0.35">
      <c r="A2921" t="s">
        <v>824</v>
      </c>
      <c r="B2921" s="32">
        <v>33878</v>
      </c>
      <c r="X2921"/>
    </row>
    <row r="2922" spans="1:24" x14ac:dyDescent="0.35">
      <c r="A2922" t="s">
        <v>822</v>
      </c>
      <c r="B2922" s="32">
        <v>33878</v>
      </c>
      <c r="X2922"/>
    </row>
    <row r="2923" spans="1:24" x14ac:dyDescent="0.35">
      <c r="A2923" t="s">
        <v>821</v>
      </c>
      <c r="B2923" s="32">
        <v>33878</v>
      </c>
      <c r="X2923"/>
    </row>
    <row r="2924" spans="1:24" x14ac:dyDescent="0.35">
      <c r="A2924" t="s">
        <v>823</v>
      </c>
      <c r="B2924" s="32">
        <v>33878</v>
      </c>
      <c r="X2924"/>
    </row>
    <row r="2925" spans="1:24" x14ac:dyDescent="0.35">
      <c r="A2925" t="s">
        <v>824</v>
      </c>
      <c r="B2925" s="32">
        <v>33883</v>
      </c>
      <c r="X2925"/>
    </row>
    <row r="2926" spans="1:24" x14ac:dyDescent="0.35">
      <c r="A2926" t="s">
        <v>822</v>
      </c>
      <c r="B2926" s="32">
        <v>33883</v>
      </c>
      <c r="X2926"/>
    </row>
    <row r="2927" spans="1:24" x14ac:dyDescent="0.35">
      <c r="A2927" t="s">
        <v>821</v>
      </c>
      <c r="B2927" s="32">
        <v>33883</v>
      </c>
      <c r="X2927"/>
    </row>
    <row r="2928" spans="1:24" x14ac:dyDescent="0.35">
      <c r="A2928" t="s">
        <v>823</v>
      </c>
      <c r="B2928" s="32">
        <v>33883</v>
      </c>
      <c r="X2928"/>
    </row>
    <row r="2929" spans="1:24" x14ac:dyDescent="0.35">
      <c r="A2929" t="s">
        <v>822</v>
      </c>
      <c r="B2929" s="32">
        <v>33883</v>
      </c>
      <c r="X2929"/>
    </row>
    <row r="2930" spans="1:24" x14ac:dyDescent="0.35">
      <c r="A2930" t="s">
        <v>824</v>
      </c>
      <c r="B2930" s="32">
        <v>33883</v>
      </c>
      <c r="X2930"/>
    </row>
    <row r="2931" spans="1:24" x14ac:dyDescent="0.35">
      <c r="A2931" t="s">
        <v>823</v>
      </c>
      <c r="B2931" s="32">
        <v>33883</v>
      </c>
      <c r="X2931"/>
    </row>
    <row r="2932" spans="1:24" x14ac:dyDescent="0.35">
      <c r="A2932" t="s">
        <v>821</v>
      </c>
      <c r="B2932" s="32">
        <v>33883</v>
      </c>
      <c r="X2932"/>
    </row>
    <row r="2933" spans="1:24" x14ac:dyDescent="0.35">
      <c r="A2933" t="s">
        <v>824</v>
      </c>
      <c r="B2933" s="32">
        <v>33883</v>
      </c>
      <c r="X2933"/>
    </row>
    <row r="2934" spans="1:24" x14ac:dyDescent="0.35">
      <c r="A2934" t="s">
        <v>822</v>
      </c>
      <c r="B2934" s="32">
        <v>33883</v>
      </c>
      <c r="X2934"/>
    </row>
    <row r="2935" spans="1:24" x14ac:dyDescent="0.35">
      <c r="A2935" t="s">
        <v>821</v>
      </c>
      <c r="B2935" s="32">
        <v>33883</v>
      </c>
      <c r="X2935"/>
    </row>
    <row r="2936" spans="1:24" x14ac:dyDescent="0.35">
      <c r="A2936" t="s">
        <v>823</v>
      </c>
      <c r="B2936" s="32">
        <v>33883</v>
      </c>
      <c r="X2936"/>
    </row>
    <row r="2937" spans="1:24" x14ac:dyDescent="0.35">
      <c r="A2937" t="s">
        <v>824</v>
      </c>
      <c r="B2937" s="32">
        <v>33891</v>
      </c>
      <c r="X2937"/>
    </row>
    <row r="2938" spans="1:24" x14ac:dyDescent="0.35">
      <c r="A2938" t="s">
        <v>822</v>
      </c>
      <c r="B2938" s="32">
        <v>33891</v>
      </c>
      <c r="X2938"/>
    </row>
    <row r="2939" spans="1:24" x14ac:dyDescent="0.35">
      <c r="A2939" t="s">
        <v>821</v>
      </c>
      <c r="B2939" s="32">
        <v>33891</v>
      </c>
      <c r="X2939"/>
    </row>
    <row r="2940" spans="1:24" x14ac:dyDescent="0.35">
      <c r="A2940" t="s">
        <v>823</v>
      </c>
      <c r="B2940" s="32">
        <v>33891</v>
      </c>
      <c r="X2940"/>
    </row>
    <row r="2941" spans="1:24" x14ac:dyDescent="0.35">
      <c r="A2941" t="s">
        <v>822</v>
      </c>
      <c r="B2941" s="32">
        <v>33891</v>
      </c>
      <c r="X2941"/>
    </row>
    <row r="2942" spans="1:24" x14ac:dyDescent="0.35">
      <c r="A2942" t="s">
        <v>824</v>
      </c>
      <c r="B2942" s="32">
        <v>33891</v>
      </c>
      <c r="X2942"/>
    </row>
    <row r="2943" spans="1:24" x14ac:dyDescent="0.35">
      <c r="A2943" t="s">
        <v>823</v>
      </c>
      <c r="B2943" s="32">
        <v>33891</v>
      </c>
      <c r="X2943"/>
    </row>
    <row r="2944" spans="1:24" x14ac:dyDescent="0.35">
      <c r="A2944" t="s">
        <v>821</v>
      </c>
      <c r="B2944" s="32">
        <v>33891</v>
      </c>
      <c r="X2944"/>
    </row>
    <row r="2945" spans="1:24" x14ac:dyDescent="0.35">
      <c r="A2945" t="s">
        <v>824</v>
      </c>
      <c r="B2945" s="32">
        <v>33891</v>
      </c>
      <c r="X2945"/>
    </row>
    <row r="2946" spans="1:24" x14ac:dyDescent="0.35">
      <c r="A2946" t="s">
        <v>822</v>
      </c>
      <c r="B2946" s="32">
        <v>33891</v>
      </c>
      <c r="X2946"/>
    </row>
    <row r="2947" spans="1:24" x14ac:dyDescent="0.35">
      <c r="A2947" t="s">
        <v>821</v>
      </c>
      <c r="B2947" s="32">
        <v>33891</v>
      </c>
      <c r="X2947"/>
    </row>
    <row r="2948" spans="1:24" x14ac:dyDescent="0.35">
      <c r="A2948" t="s">
        <v>823</v>
      </c>
      <c r="B2948" s="32">
        <v>33891</v>
      </c>
      <c r="X2948"/>
    </row>
    <row r="2949" spans="1:24" x14ac:dyDescent="0.35">
      <c r="A2949" t="s">
        <v>824</v>
      </c>
      <c r="B2949" s="32">
        <v>33904</v>
      </c>
      <c r="X2949"/>
    </row>
    <row r="2950" spans="1:24" x14ac:dyDescent="0.35">
      <c r="A2950" t="s">
        <v>822</v>
      </c>
      <c r="B2950" s="32">
        <v>33904</v>
      </c>
      <c r="X2950"/>
    </row>
    <row r="2951" spans="1:24" x14ac:dyDescent="0.35">
      <c r="A2951" t="s">
        <v>821</v>
      </c>
      <c r="B2951" s="32">
        <v>33904</v>
      </c>
      <c r="X2951"/>
    </row>
    <row r="2952" spans="1:24" x14ac:dyDescent="0.35">
      <c r="A2952" t="s">
        <v>823</v>
      </c>
      <c r="B2952" s="32">
        <v>33904</v>
      </c>
      <c r="X2952"/>
    </row>
    <row r="2953" spans="1:24" x14ac:dyDescent="0.35">
      <c r="A2953" t="s">
        <v>822</v>
      </c>
      <c r="B2953" s="32">
        <v>33904</v>
      </c>
      <c r="X2953"/>
    </row>
    <row r="2954" spans="1:24" x14ac:dyDescent="0.35">
      <c r="A2954" t="s">
        <v>824</v>
      </c>
      <c r="B2954" s="32">
        <v>33904</v>
      </c>
      <c r="X2954"/>
    </row>
    <row r="2955" spans="1:24" x14ac:dyDescent="0.35">
      <c r="A2955" t="s">
        <v>823</v>
      </c>
      <c r="B2955" s="32">
        <v>33904</v>
      </c>
      <c r="X2955"/>
    </row>
    <row r="2956" spans="1:24" x14ac:dyDescent="0.35">
      <c r="A2956" t="s">
        <v>821</v>
      </c>
      <c r="B2956" s="32">
        <v>33904</v>
      </c>
      <c r="X2956"/>
    </row>
    <row r="2957" spans="1:24" x14ac:dyDescent="0.35">
      <c r="A2957" t="s">
        <v>824</v>
      </c>
      <c r="B2957" s="32">
        <v>33904</v>
      </c>
      <c r="X2957"/>
    </row>
    <row r="2958" spans="1:24" x14ac:dyDescent="0.35">
      <c r="A2958" t="s">
        <v>822</v>
      </c>
      <c r="B2958" s="32">
        <v>33904</v>
      </c>
      <c r="X2958"/>
    </row>
    <row r="2959" spans="1:24" x14ac:dyDescent="0.35">
      <c r="A2959" t="s">
        <v>821</v>
      </c>
      <c r="B2959" s="32">
        <v>33904</v>
      </c>
      <c r="X2959"/>
    </row>
    <row r="2960" spans="1:24" x14ac:dyDescent="0.35">
      <c r="A2960" t="s">
        <v>823</v>
      </c>
      <c r="B2960" s="32">
        <v>33904</v>
      </c>
      <c r="X2960"/>
    </row>
    <row r="2961" spans="1:24" x14ac:dyDescent="0.35">
      <c r="A2961" t="s">
        <v>824</v>
      </c>
      <c r="B2961" s="32">
        <v>33912</v>
      </c>
      <c r="X2961"/>
    </row>
    <row r="2962" spans="1:24" x14ac:dyDescent="0.35">
      <c r="A2962" t="s">
        <v>822</v>
      </c>
      <c r="B2962" s="32">
        <v>33912</v>
      </c>
      <c r="X2962"/>
    </row>
    <row r="2963" spans="1:24" x14ac:dyDescent="0.35">
      <c r="A2963" t="s">
        <v>821</v>
      </c>
      <c r="B2963" s="32">
        <v>33912</v>
      </c>
      <c r="X2963"/>
    </row>
    <row r="2964" spans="1:24" x14ac:dyDescent="0.35">
      <c r="A2964" t="s">
        <v>823</v>
      </c>
      <c r="B2964" s="32">
        <v>33912</v>
      </c>
      <c r="X2964"/>
    </row>
    <row r="2965" spans="1:24" x14ac:dyDescent="0.35">
      <c r="A2965" t="s">
        <v>822</v>
      </c>
      <c r="B2965" s="32">
        <v>33912</v>
      </c>
      <c r="X2965"/>
    </row>
    <row r="2966" spans="1:24" x14ac:dyDescent="0.35">
      <c r="A2966" t="s">
        <v>824</v>
      </c>
      <c r="B2966" s="32">
        <v>33912</v>
      </c>
      <c r="X2966"/>
    </row>
    <row r="2967" spans="1:24" x14ac:dyDescent="0.35">
      <c r="A2967" t="s">
        <v>823</v>
      </c>
      <c r="B2967" s="32">
        <v>33912</v>
      </c>
      <c r="X2967"/>
    </row>
    <row r="2968" spans="1:24" x14ac:dyDescent="0.35">
      <c r="A2968" t="s">
        <v>821</v>
      </c>
      <c r="B2968" s="32">
        <v>33912</v>
      </c>
      <c r="X2968"/>
    </row>
    <row r="2969" spans="1:24" x14ac:dyDescent="0.35">
      <c r="A2969" t="s">
        <v>824</v>
      </c>
      <c r="B2969" s="32">
        <v>33912</v>
      </c>
      <c r="X2969"/>
    </row>
    <row r="2970" spans="1:24" x14ac:dyDescent="0.35">
      <c r="A2970" t="s">
        <v>822</v>
      </c>
      <c r="B2970" s="32">
        <v>33912</v>
      </c>
      <c r="X2970"/>
    </row>
    <row r="2971" spans="1:24" x14ac:dyDescent="0.35">
      <c r="A2971" t="s">
        <v>821</v>
      </c>
      <c r="B2971" s="32">
        <v>33912</v>
      </c>
      <c r="X2971"/>
    </row>
    <row r="2972" spans="1:24" x14ac:dyDescent="0.35">
      <c r="A2972" t="s">
        <v>823</v>
      </c>
      <c r="B2972" s="32">
        <v>33912</v>
      </c>
      <c r="X2972"/>
    </row>
    <row r="2973" spans="1:24" x14ac:dyDescent="0.35">
      <c r="A2973" t="s">
        <v>824</v>
      </c>
      <c r="B2973" s="32">
        <v>33919</v>
      </c>
      <c r="X2973"/>
    </row>
    <row r="2974" spans="1:24" x14ac:dyDescent="0.35">
      <c r="A2974" t="s">
        <v>822</v>
      </c>
      <c r="B2974" s="32">
        <v>33919</v>
      </c>
      <c r="X2974"/>
    </row>
    <row r="2975" spans="1:24" x14ac:dyDescent="0.35">
      <c r="A2975" t="s">
        <v>821</v>
      </c>
      <c r="B2975" s="32">
        <v>33919</v>
      </c>
      <c r="X2975"/>
    </row>
    <row r="2976" spans="1:24" x14ac:dyDescent="0.35">
      <c r="A2976" t="s">
        <v>823</v>
      </c>
      <c r="B2976" s="32">
        <v>33919</v>
      </c>
      <c r="X2976"/>
    </row>
    <row r="2977" spans="1:24" x14ac:dyDescent="0.35">
      <c r="A2977" t="s">
        <v>822</v>
      </c>
      <c r="B2977" s="32">
        <v>33919</v>
      </c>
      <c r="X2977"/>
    </row>
    <row r="2978" spans="1:24" x14ac:dyDescent="0.35">
      <c r="A2978" t="s">
        <v>824</v>
      </c>
      <c r="B2978" s="32">
        <v>33919</v>
      </c>
      <c r="X2978"/>
    </row>
    <row r="2979" spans="1:24" x14ac:dyDescent="0.35">
      <c r="A2979" t="s">
        <v>823</v>
      </c>
      <c r="B2979" s="32">
        <v>33919</v>
      </c>
      <c r="X2979"/>
    </row>
    <row r="2980" spans="1:24" x14ac:dyDescent="0.35">
      <c r="A2980" t="s">
        <v>821</v>
      </c>
      <c r="B2980" s="32">
        <v>33919</v>
      </c>
      <c r="X2980"/>
    </row>
    <row r="2981" spans="1:24" x14ac:dyDescent="0.35">
      <c r="A2981" t="s">
        <v>824</v>
      </c>
      <c r="B2981" s="32">
        <v>33919</v>
      </c>
      <c r="X2981"/>
    </row>
    <row r="2982" spans="1:24" x14ac:dyDescent="0.35">
      <c r="A2982" t="s">
        <v>822</v>
      </c>
      <c r="B2982" s="32">
        <v>33919</v>
      </c>
      <c r="X2982"/>
    </row>
    <row r="2983" spans="1:24" x14ac:dyDescent="0.35">
      <c r="A2983" t="s">
        <v>821</v>
      </c>
      <c r="B2983" s="32">
        <v>33919</v>
      </c>
      <c r="X2983"/>
    </row>
    <row r="2984" spans="1:24" x14ac:dyDescent="0.35">
      <c r="A2984" t="s">
        <v>823</v>
      </c>
      <c r="B2984" s="32">
        <v>33919</v>
      </c>
      <c r="X2984"/>
    </row>
    <row r="2985" spans="1:24" x14ac:dyDescent="0.35">
      <c r="A2985" t="s">
        <v>824</v>
      </c>
      <c r="B2985" s="32">
        <v>33925</v>
      </c>
      <c r="X2985"/>
    </row>
    <row r="2986" spans="1:24" x14ac:dyDescent="0.35">
      <c r="A2986" t="s">
        <v>822</v>
      </c>
      <c r="B2986" s="32">
        <v>33925</v>
      </c>
      <c r="X2986"/>
    </row>
    <row r="2987" spans="1:24" x14ac:dyDescent="0.35">
      <c r="A2987" t="s">
        <v>821</v>
      </c>
      <c r="B2987" s="32">
        <v>33925</v>
      </c>
      <c r="X2987"/>
    </row>
    <row r="2988" spans="1:24" x14ac:dyDescent="0.35">
      <c r="A2988" t="s">
        <v>823</v>
      </c>
      <c r="B2988" s="32">
        <v>33925</v>
      </c>
      <c r="X2988"/>
    </row>
    <row r="2989" spans="1:24" x14ac:dyDescent="0.35">
      <c r="A2989" t="s">
        <v>822</v>
      </c>
      <c r="B2989" s="32">
        <v>33925</v>
      </c>
      <c r="X2989"/>
    </row>
    <row r="2990" spans="1:24" x14ac:dyDescent="0.35">
      <c r="A2990" t="s">
        <v>824</v>
      </c>
      <c r="B2990" s="32">
        <v>33925</v>
      </c>
      <c r="X2990"/>
    </row>
    <row r="2991" spans="1:24" x14ac:dyDescent="0.35">
      <c r="A2991" t="s">
        <v>823</v>
      </c>
      <c r="B2991" s="32">
        <v>33925</v>
      </c>
      <c r="X2991"/>
    </row>
    <row r="2992" spans="1:24" x14ac:dyDescent="0.35">
      <c r="A2992" t="s">
        <v>821</v>
      </c>
      <c r="B2992" s="32">
        <v>33925</v>
      </c>
      <c r="X2992"/>
    </row>
    <row r="2993" spans="1:62" x14ac:dyDescent="0.35">
      <c r="A2993" t="s">
        <v>824</v>
      </c>
      <c r="B2993" s="32">
        <v>33925</v>
      </c>
      <c r="X2993"/>
    </row>
    <row r="2994" spans="1:62" x14ac:dyDescent="0.35">
      <c r="A2994" t="s">
        <v>822</v>
      </c>
      <c r="B2994" s="32">
        <v>33925</v>
      </c>
      <c r="X2994"/>
    </row>
    <row r="2995" spans="1:62" x14ac:dyDescent="0.35">
      <c r="A2995" t="s">
        <v>821</v>
      </c>
      <c r="B2995" s="32">
        <v>33925</v>
      </c>
      <c r="X2995"/>
    </row>
    <row r="2996" spans="1:62" x14ac:dyDescent="0.35">
      <c r="A2996" t="s">
        <v>823</v>
      </c>
      <c r="B2996" s="32">
        <v>33925</v>
      </c>
      <c r="X2996"/>
    </row>
    <row r="2997" spans="1:62" x14ac:dyDescent="0.35">
      <c r="A2997" t="s">
        <v>822</v>
      </c>
      <c r="B2997" s="32">
        <v>33932</v>
      </c>
      <c r="X2997"/>
    </row>
    <row r="2998" spans="1:62" x14ac:dyDescent="0.35">
      <c r="A2998" t="s">
        <v>821</v>
      </c>
      <c r="B2998" s="32">
        <v>33932</v>
      </c>
      <c r="X2998"/>
    </row>
    <row r="2999" spans="1:62" x14ac:dyDescent="0.35">
      <c r="A2999" t="s">
        <v>822</v>
      </c>
      <c r="B2999" s="32">
        <v>33932</v>
      </c>
      <c r="X2999"/>
    </row>
    <row r="3000" spans="1:62" x14ac:dyDescent="0.35">
      <c r="A3000" t="s">
        <v>821</v>
      </c>
      <c r="B3000" s="32">
        <v>33932</v>
      </c>
      <c r="X3000"/>
    </row>
    <row r="3001" spans="1:62" x14ac:dyDescent="0.35">
      <c r="A3001" t="s">
        <v>822</v>
      </c>
      <c r="B3001" s="32">
        <v>33932</v>
      </c>
      <c r="X3001"/>
    </row>
    <row r="3002" spans="1:62" x14ac:dyDescent="0.35">
      <c r="A3002" t="s">
        <v>821</v>
      </c>
      <c r="B3002" s="32">
        <v>33932</v>
      </c>
      <c r="X3002"/>
    </row>
    <row r="3003" spans="1:62" x14ac:dyDescent="0.35">
      <c r="A3003" s="3" t="s">
        <v>833</v>
      </c>
      <c r="B3003" s="32">
        <v>33450</v>
      </c>
      <c r="E3003" t="s">
        <v>834</v>
      </c>
      <c r="S3003">
        <v>5.8</v>
      </c>
      <c r="T3003">
        <v>218</v>
      </c>
      <c r="X3003"/>
      <c r="BJ3003">
        <v>549</v>
      </c>
    </row>
    <row r="3004" spans="1:62" x14ac:dyDescent="0.35">
      <c r="A3004" s="3" t="s">
        <v>833</v>
      </c>
      <c r="B3004" s="32">
        <v>33533</v>
      </c>
      <c r="E3004" t="s">
        <v>834</v>
      </c>
      <c r="S3004">
        <v>8.35</v>
      </c>
      <c r="T3004">
        <v>984</v>
      </c>
      <c r="X3004"/>
      <c r="AP3004">
        <v>10</v>
      </c>
      <c r="AQ3004">
        <v>196</v>
      </c>
      <c r="AS3004" t="s">
        <v>841</v>
      </c>
      <c r="BC3004">
        <v>22.6</v>
      </c>
      <c r="BD3004">
        <v>172</v>
      </c>
      <c r="BH3004">
        <v>181.5</v>
      </c>
      <c r="BI3004">
        <v>617</v>
      </c>
      <c r="BJ3004">
        <v>377</v>
      </c>
    </row>
    <row r="3005" spans="1:62" x14ac:dyDescent="0.35">
      <c r="A3005" s="3" t="s">
        <v>833</v>
      </c>
      <c r="B3005" s="32">
        <v>33573</v>
      </c>
      <c r="E3005" t="s">
        <v>834</v>
      </c>
      <c r="S3005">
        <v>7.63</v>
      </c>
      <c r="T3005">
        <v>1086</v>
      </c>
      <c r="X3005">
        <f>Z3005/AC3005</f>
        <v>1.5504812834224599E-2</v>
      </c>
      <c r="Y3005">
        <f>AC3005/AA3005</f>
        <v>2.8549618320610686E-2</v>
      </c>
      <c r="Z3005">
        <f>S3005*0.76</f>
        <v>5.7988</v>
      </c>
      <c r="AA3005">
        <v>13100</v>
      </c>
      <c r="AB3005">
        <v>8.8000000000000007</v>
      </c>
      <c r="AC3005">
        <v>374</v>
      </c>
      <c r="AQ3005">
        <v>118</v>
      </c>
      <c r="AS3005" t="s">
        <v>831</v>
      </c>
      <c r="BD3005">
        <v>164</v>
      </c>
      <c r="BI3005">
        <v>423</v>
      </c>
      <c r="BJ3005">
        <v>372</v>
      </c>
    </row>
    <row r="3006" spans="1:62" x14ac:dyDescent="0.35">
      <c r="A3006" s="3" t="s">
        <v>835</v>
      </c>
      <c r="B3006" s="32">
        <v>33450</v>
      </c>
      <c r="E3006" t="s">
        <v>834</v>
      </c>
      <c r="S3006">
        <v>7.74</v>
      </c>
      <c r="T3006">
        <v>286</v>
      </c>
      <c r="X3006"/>
      <c r="BJ3006">
        <v>607</v>
      </c>
    </row>
    <row r="3007" spans="1:62" x14ac:dyDescent="0.35">
      <c r="A3007" s="3" t="s">
        <v>835</v>
      </c>
      <c r="B3007" s="32">
        <v>33533</v>
      </c>
      <c r="E3007" t="s">
        <v>834</v>
      </c>
      <c r="X3007"/>
    </row>
    <row r="3008" spans="1:62" x14ac:dyDescent="0.35">
      <c r="A3008" s="3" t="s">
        <v>835</v>
      </c>
      <c r="B3008" s="32">
        <v>33573</v>
      </c>
      <c r="E3008" t="s">
        <v>834</v>
      </c>
      <c r="S3008">
        <v>10.01</v>
      </c>
      <c r="T3008">
        <v>1158</v>
      </c>
      <c r="X3008">
        <f>Z3008/AC3008</f>
        <v>2.0512295081967214E-2</v>
      </c>
      <c r="Y3008">
        <f t="shared" ref="Y3008:Y3035" si="3">AC3008/AA3008</f>
        <v>2.4367509986684421E-2</v>
      </c>
      <c r="Z3008">
        <f>S3008*0.75</f>
        <v>7.5075000000000003</v>
      </c>
      <c r="AA3008">
        <v>15020</v>
      </c>
      <c r="AB3008">
        <v>11.7</v>
      </c>
      <c r="AC3008">
        <v>366</v>
      </c>
      <c r="AS3008" t="s">
        <v>831</v>
      </c>
      <c r="BJ3008">
        <v>380</v>
      </c>
    </row>
    <row r="3009" spans="1:62" x14ac:dyDescent="0.35">
      <c r="A3009" s="3" t="s">
        <v>836</v>
      </c>
      <c r="B3009" s="32">
        <v>33450</v>
      </c>
      <c r="E3009" t="s">
        <v>834</v>
      </c>
      <c r="S3009">
        <v>8.9600000000000009</v>
      </c>
      <c r="T3009">
        <v>291</v>
      </c>
      <c r="X3009"/>
      <c r="BJ3009">
        <v>618</v>
      </c>
    </row>
    <row r="3010" spans="1:62" x14ac:dyDescent="0.35">
      <c r="A3010" s="3" t="s">
        <v>836</v>
      </c>
      <c r="B3010" s="32">
        <v>33533</v>
      </c>
      <c r="E3010" t="s">
        <v>834</v>
      </c>
      <c r="S3010">
        <v>12.45</v>
      </c>
      <c r="T3010">
        <v>1075</v>
      </c>
      <c r="X3010"/>
      <c r="AP3010">
        <v>11.6</v>
      </c>
      <c r="AQ3010">
        <v>258</v>
      </c>
      <c r="BC3010">
        <v>28.5</v>
      </c>
      <c r="BD3010">
        <v>204</v>
      </c>
      <c r="BH3010">
        <v>126.4</v>
      </c>
      <c r="BI3010">
        <v>614</v>
      </c>
      <c r="BJ3010">
        <v>421</v>
      </c>
    </row>
    <row r="3011" spans="1:62" x14ac:dyDescent="0.35">
      <c r="A3011" s="3" t="s">
        <v>836</v>
      </c>
      <c r="B3011" s="32">
        <v>33573</v>
      </c>
      <c r="E3011" t="s">
        <v>834</v>
      </c>
      <c r="S3011">
        <v>11.57</v>
      </c>
      <c r="T3011">
        <v>1148</v>
      </c>
      <c r="X3011">
        <f>Z3011/AC3011</f>
        <v>2.3140000000000001E-2</v>
      </c>
      <c r="Y3011">
        <f t="shared" si="3"/>
        <v>2.2087067861715749E-2</v>
      </c>
      <c r="Z3011">
        <f>S3011*0.69</f>
        <v>7.9832999999999998</v>
      </c>
      <c r="AA3011">
        <v>15620</v>
      </c>
      <c r="AB3011">
        <v>13.1</v>
      </c>
      <c r="AC3011">
        <v>345</v>
      </c>
      <c r="AQ3011">
        <v>140</v>
      </c>
      <c r="AS3011" t="s">
        <v>831</v>
      </c>
      <c r="BD3011">
        <v>188</v>
      </c>
      <c r="BI3011">
        <v>465</v>
      </c>
      <c r="BJ3011">
        <v>382</v>
      </c>
    </row>
    <row r="3012" spans="1:62" x14ac:dyDescent="0.35">
      <c r="A3012" s="3" t="s">
        <v>837</v>
      </c>
      <c r="B3012" s="32">
        <v>33450</v>
      </c>
      <c r="E3012" t="s">
        <v>834</v>
      </c>
      <c r="S3012">
        <v>10.46</v>
      </c>
      <c r="T3012">
        <v>316</v>
      </c>
      <c r="X3012"/>
      <c r="BJ3012">
        <v>691</v>
      </c>
    </row>
    <row r="3013" spans="1:62" x14ac:dyDescent="0.35">
      <c r="A3013" s="3" t="s">
        <v>837</v>
      </c>
      <c r="B3013" s="32">
        <v>33533</v>
      </c>
      <c r="E3013" t="s">
        <v>834</v>
      </c>
      <c r="S3013">
        <v>14.14</v>
      </c>
      <c r="T3013">
        <v>1092</v>
      </c>
      <c r="X3013"/>
      <c r="AP3013">
        <v>11.9</v>
      </c>
      <c r="AQ3013">
        <v>275</v>
      </c>
      <c r="BC3013">
        <v>29.3</v>
      </c>
      <c r="BD3013">
        <v>212</v>
      </c>
      <c r="BH3013">
        <v>110.1</v>
      </c>
      <c r="BI3013">
        <v>604</v>
      </c>
      <c r="BJ3013">
        <v>416</v>
      </c>
    </row>
    <row r="3014" spans="1:62" x14ac:dyDescent="0.35">
      <c r="A3014" s="3" t="s">
        <v>837</v>
      </c>
      <c r="B3014" s="32">
        <v>33573</v>
      </c>
      <c r="E3014" t="s">
        <v>834</v>
      </c>
      <c r="S3014">
        <v>13.62</v>
      </c>
      <c r="T3014">
        <v>1163</v>
      </c>
      <c r="X3014">
        <f>Z3014/AC3014</f>
        <v>2.6990853658536585E-2</v>
      </c>
      <c r="Y3014">
        <f t="shared" si="3"/>
        <v>2.081218274111675E-2</v>
      </c>
      <c r="Z3014">
        <f>S3014*0.65</f>
        <v>8.8529999999999998</v>
      </c>
      <c r="AA3014">
        <v>15760</v>
      </c>
      <c r="AB3014">
        <v>15.5</v>
      </c>
      <c r="AC3014">
        <v>328</v>
      </c>
      <c r="AQ3014">
        <v>162</v>
      </c>
      <c r="AS3014" t="s">
        <v>831</v>
      </c>
      <c r="BD3014">
        <v>190</v>
      </c>
      <c r="BI3014">
        <v>474</v>
      </c>
      <c r="BJ3014">
        <v>376</v>
      </c>
    </row>
    <row r="3015" spans="1:62" x14ac:dyDescent="0.35">
      <c r="A3015" s="3" t="s">
        <v>838</v>
      </c>
      <c r="B3015" s="32">
        <v>33450</v>
      </c>
      <c r="E3015" t="s">
        <v>834</v>
      </c>
      <c r="X3015"/>
    </row>
    <row r="3016" spans="1:62" x14ac:dyDescent="0.35">
      <c r="A3016" s="3" t="s">
        <v>838</v>
      </c>
      <c r="B3016" s="32">
        <v>33533</v>
      </c>
      <c r="E3016" t="s">
        <v>834</v>
      </c>
      <c r="X3016"/>
    </row>
    <row r="3017" spans="1:62" x14ac:dyDescent="0.35">
      <c r="A3017" s="3" t="s">
        <v>838</v>
      </c>
      <c r="B3017" s="32">
        <v>33573</v>
      </c>
      <c r="E3017" t="s">
        <v>834</v>
      </c>
      <c r="S3017">
        <v>13.68</v>
      </c>
      <c r="T3017">
        <v>1132</v>
      </c>
      <c r="X3017">
        <f>Z3017/AC3017</f>
        <v>2.9970318021201415E-2</v>
      </c>
      <c r="Y3017">
        <f t="shared" si="3"/>
        <v>1.7490729295426454E-2</v>
      </c>
      <c r="Z3017">
        <f>S3017*0.62</f>
        <v>8.4816000000000003</v>
      </c>
      <c r="AA3017">
        <v>16180</v>
      </c>
      <c r="AB3017">
        <v>17</v>
      </c>
      <c r="AC3017">
        <v>283</v>
      </c>
      <c r="AS3017" t="s">
        <v>831</v>
      </c>
      <c r="BJ3017">
        <v>389</v>
      </c>
    </row>
    <row r="3018" spans="1:62" x14ac:dyDescent="0.35">
      <c r="A3018" s="3" t="s">
        <v>839</v>
      </c>
      <c r="B3018" s="32">
        <v>33450</v>
      </c>
      <c r="E3018" t="s">
        <v>834</v>
      </c>
      <c r="X3018"/>
    </row>
    <row r="3019" spans="1:62" x14ac:dyDescent="0.35">
      <c r="A3019" s="3" t="s">
        <v>839</v>
      </c>
      <c r="B3019" s="32">
        <v>33533</v>
      </c>
      <c r="E3019" t="s">
        <v>834</v>
      </c>
      <c r="S3019">
        <v>16.420000000000002</v>
      </c>
      <c r="T3019">
        <v>1097</v>
      </c>
      <c r="X3019"/>
      <c r="AP3019">
        <v>11.6</v>
      </c>
      <c r="AQ3019">
        <v>311</v>
      </c>
      <c r="BC3019">
        <v>28.8</v>
      </c>
      <c r="BD3019">
        <v>205</v>
      </c>
      <c r="BH3019">
        <v>82.4</v>
      </c>
      <c r="BI3019">
        <v>581</v>
      </c>
      <c r="BJ3019">
        <v>420</v>
      </c>
    </row>
    <row r="3020" spans="1:62" x14ac:dyDescent="0.35">
      <c r="A3020" s="3" t="s">
        <v>839</v>
      </c>
      <c r="B3020" s="32">
        <v>33573</v>
      </c>
      <c r="E3020" t="s">
        <v>834</v>
      </c>
      <c r="S3020">
        <v>15.5</v>
      </c>
      <c r="T3020">
        <v>1106</v>
      </c>
      <c r="X3020">
        <f>Z3020/AC3020</f>
        <v>3.110915492957746E-2</v>
      </c>
      <c r="Y3020">
        <f t="shared" si="3"/>
        <v>1.7596034696406443E-2</v>
      </c>
      <c r="Z3020">
        <f>S3020*0.57</f>
        <v>8.8349999999999991</v>
      </c>
      <c r="AA3020">
        <v>16140</v>
      </c>
      <c r="AB3020">
        <v>17.8</v>
      </c>
      <c r="AC3020">
        <v>284</v>
      </c>
      <c r="AQ3020">
        <v>159</v>
      </c>
      <c r="AS3020" t="s">
        <v>831</v>
      </c>
      <c r="BD3020">
        <v>186</v>
      </c>
      <c r="BI3020">
        <v>468</v>
      </c>
      <c r="BJ3020">
        <v>379</v>
      </c>
    </row>
    <row r="3021" spans="1:62" x14ac:dyDescent="0.35">
      <c r="A3021" t="s">
        <v>1501</v>
      </c>
      <c r="B3021" s="32">
        <v>33487</v>
      </c>
      <c r="E3021" t="s">
        <v>757</v>
      </c>
      <c r="S3021">
        <v>5.67</v>
      </c>
      <c r="T3021">
        <v>167</v>
      </c>
      <c r="X3021"/>
      <c r="BJ3021">
        <v>1056</v>
      </c>
    </row>
    <row r="3022" spans="1:62" x14ac:dyDescent="0.35">
      <c r="A3022" t="s">
        <v>1501</v>
      </c>
      <c r="B3022" s="32">
        <v>33547</v>
      </c>
      <c r="S3022">
        <v>10.28</v>
      </c>
      <c r="T3022">
        <v>986</v>
      </c>
      <c r="X3022"/>
      <c r="AP3022">
        <v>13.2</v>
      </c>
      <c r="AQ3022">
        <v>159</v>
      </c>
      <c r="BC3022">
        <v>26.4</v>
      </c>
      <c r="BD3022">
        <v>196</v>
      </c>
      <c r="BH3022">
        <v>204.7</v>
      </c>
      <c r="BI3022">
        <v>632</v>
      </c>
      <c r="BJ3022">
        <v>515</v>
      </c>
    </row>
    <row r="3023" spans="1:62" x14ac:dyDescent="0.35">
      <c r="A3023" t="s">
        <v>1501</v>
      </c>
      <c r="B3023" s="32">
        <v>33592</v>
      </c>
      <c r="E3023" t="s">
        <v>757</v>
      </c>
      <c r="S3023">
        <v>13.01</v>
      </c>
      <c r="T3023">
        <v>1366</v>
      </c>
      <c r="X3023">
        <f>Z3023/AC3023</f>
        <v>1.8432619439868202E-2</v>
      </c>
      <c r="Y3023">
        <f t="shared" si="3"/>
        <v>3.9960500329163921E-2</v>
      </c>
      <c r="Z3023">
        <f>S3023*0.86</f>
        <v>11.188599999999999</v>
      </c>
      <c r="AA3023">
        <v>15190</v>
      </c>
      <c r="AB3023">
        <v>10.4</v>
      </c>
      <c r="AC3023">
        <v>607</v>
      </c>
      <c r="AS3023" t="s">
        <v>831</v>
      </c>
      <c r="BJ3023">
        <v>500</v>
      </c>
    </row>
    <row r="3024" spans="1:62" x14ac:dyDescent="0.35">
      <c r="A3024" t="s">
        <v>1502</v>
      </c>
      <c r="B3024" s="32">
        <v>33547</v>
      </c>
      <c r="S3024">
        <v>13.66</v>
      </c>
      <c r="T3024">
        <v>1086</v>
      </c>
      <c r="X3024"/>
      <c r="AP3024">
        <v>12.8</v>
      </c>
      <c r="AQ3024">
        <v>206</v>
      </c>
      <c r="BC3024">
        <v>26.6</v>
      </c>
      <c r="BD3024">
        <v>214</v>
      </c>
      <c r="BH3024">
        <v>182.4</v>
      </c>
      <c r="BI3024">
        <v>667</v>
      </c>
      <c r="BJ3024">
        <v>603</v>
      </c>
    </row>
    <row r="3025" spans="1:62" x14ac:dyDescent="0.35">
      <c r="A3025" t="s">
        <v>1502</v>
      </c>
      <c r="B3025" s="32">
        <v>33592</v>
      </c>
      <c r="E3025" t="s">
        <v>757</v>
      </c>
      <c r="S3025">
        <v>16.22</v>
      </c>
      <c r="T3025">
        <v>1578</v>
      </c>
      <c r="X3025">
        <f>Z3025/AC3025</f>
        <v>1.9293499308437066E-2</v>
      </c>
      <c r="Y3025">
        <f t="shared" si="3"/>
        <v>3.9038876889848813E-2</v>
      </c>
      <c r="Z3025">
        <f>S3025*0.86</f>
        <v>13.949199999999999</v>
      </c>
      <c r="AA3025">
        <v>18520</v>
      </c>
      <c r="AB3025">
        <v>10.9</v>
      </c>
      <c r="AC3025">
        <v>723</v>
      </c>
      <c r="AS3025" t="s">
        <v>831</v>
      </c>
      <c r="BJ3025">
        <v>557</v>
      </c>
    </row>
    <row r="3026" spans="1:62" x14ac:dyDescent="0.35">
      <c r="A3026" t="s">
        <v>1503</v>
      </c>
      <c r="B3026" s="32">
        <v>33547</v>
      </c>
      <c r="S3026">
        <v>15.85</v>
      </c>
      <c r="T3026">
        <v>1167</v>
      </c>
      <c r="X3026"/>
      <c r="AP3026">
        <v>13.2</v>
      </c>
      <c r="AQ3026">
        <v>228</v>
      </c>
      <c r="BC3026">
        <v>28.4</v>
      </c>
      <c r="BD3026">
        <v>233</v>
      </c>
      <c r="BH3026">
        <v>185</v>
      </c>
      <c r="BI3026">
        <v>706</v>
      </c>
      <c r="BJ3026">
        <v>627</v>
      </c>
    </row>
    <row r="3027" spans="1:62" x14ac:dyDescent="0.35">
      <c r="A3027" t="s">
        <v>1503</v>
      </c>
      <c r="B3027" s="32">
        <v>33592</v>
      </c>
      <c r="E3027" t="s">
        <v>757</v>
      </c>
      <c r="S3027">
        <v>16.97</v>
      </c>
      <c r="T3027">
        <v>1615</v>
      </c>
      <c r="X3027">
        <f>Z3027/AC3027</f>
        <v>1.9553909465020572E-2</v>
      </c>
      <c r="Y3027">
        <f t="shared" si="3"/>
        <v>3.7346311475409837E-2</v>
      </c>
      <c r="Z3027">
        <f>S3027*0.84</f>
        <v>14.254799999999998</v>
      </c>
      <c r="AA3027">
        <v>19520</v>
      </c>
      <c r="AB3027">
        <v>11.2</v>
      </c>
      <c r="AC3027">
        <v>729</v>
      </c>
      <c r="AS3027" t="s">
        <v>831</v>
      </c>
      <c r="BJ3027">
        <v>606</v>
      </c>
    </row>
    <row r="3028" spans="1:62" x14ac:dyDescent="0.35">
      <c r="A3028" t="s">
        <v>1504</v>
      </c>
      <c r="B3028" s="32">
        <v>33547</v>
      </c>
      <c r="S3028">
        <v>17.02</v>
      </c>
      <c r="T3028">
        <v>1132</v>
      </c>
      <c r="X3028"/>
      <c r="AP3028">
        <v>11.7</v>
      </c>
      <c r="AQ3028">
        <v>232</v>
      </c>
      <c r="BC3028">
        <v>28.2</v>
      </c>
      <c r="BD3028">
        <v>239</v>
      </c>
      <c r="BH3028">
        <v>170</v>
      </c>
      <c r="BI3028">
        <v>662</v>
      </c>
      <c r="BJ3028">
        <v>606</v>
      </c>
    </row>
    <row r="3029" spans="1:62" x14ac:dyDescent="0.35">
      <c r="A3029" t="s">
        <v>1504</v>
      </c>
      <c r="B3029" s="32">
        <v>33592</v>
      </c>
      <c r="E3029" t="s">
        <v>757</v>
      </c>
      <c r="S3029">
        <v>19.239999999999998</v>
      </c>
      <c r="T3029">
        <v>1619</v>
      </c>
      <c r="X3029">
        <f>Z3029/AC3029</f>
        <v>2.1126274509803918E-2</v>
      </c>
      <c r="Y3029">
        <f t="shared" si="3"/>
        <v>3.6761172513214799E-2</v>
      </c>
      <c r="Z3029">
        <f>S3029*0.84</f>
        <v>16.161599999999996</v>
      </c>
      <c r="AA3029">
        <v>20810</v>
      </c>
      <c r="AB3029">
        <v>12.1</v>
      </c>
      <c r="AC3029">
        <v>765</v>
      </c>
      <c r="AS3029" t="s">
        <v>831</v>
      </c>
      <c r="BJ3029">
        <v>570</v>
      </c>
    </row>
    <row r="3030" spans="1:62" x14ac:dyDescent="0.35">
      <c r="A3030" t="s">
        <v>1505</v>
      </c>
      <c r="B3030" s="32">
        <v>33547</v>
      </c>
      <c r="S3030">
        <v>18.98</v>
      </c>
      <c r="T3030">
        <v>1163</v>
      </c>
      <c r="X3030"/>
      <c r="AP3030">
        <v>11.6</v>
      </c>
      <c r="AQ3030">
        <v>262</v>
      </c>
      <c r="BC3030">
        <v>29.6</v>
      </c>
      <c r="BD3030">
        <v>236</v>
      </c>
      <c r="BH3030">
        <v>163</v>
      </c>
      <c r="BI3030">
        <v>665</v>
      </c>
      <c r="BJ3030">
        <v>633</v>
      </c>
    </row>
    <row r="3031" spans="1:62" x14ac:dyDescent="0.35">
      <c r="A3031" t="s">
        <v>1505</v>
      </c>
      <c r="B3031" s="32">
        <v>33592</v>
      </c>
      <c r="E3031" t="s">
        <v>757</v>
      </c>
      <c r="S3031">
        <v>19.850000000000001</v>
      </c>
      <c r="T3031">
        <v>1683</v>
      </c>
      <c r="X3031">
        <f>Z3031/AC3031</f>
        <v>2.1095390524967991E-2</v>
      </c>
      <c r="Y3031">
        <f t="shared" si="3"/>
        <v>3.733269598470363E-2</v>
      </c>
      <c r="Z3031">
        <f>S3031*0.83</f>
        <v>16.4755</v>
      </c>
      <c r="AA3031">
        <v>20920</v>
      </c>
      <c r="AB3031">
        <v>12</v>
      </c>
      <c r="AC3031">
        <v>781</v>
      </c>
      <c r="AS3031" t="s">
        <v>831</v>
      </c>
      <c r="BJ3031">
        <v>604</v>
      </c>
    </row>
    <row r="3032" spans="1:62" x14ac:dyDescent="0.35">
      <c r="A3032" t="s">
        <v>1506</v>
      </c>
      <c r="B3032" s="32">
        <v>33547</v>
      </c>
      <c r="S3032">
        <v>20.149999999999999</v>
      </c>
      <c r="T3032">
        <v>1194</v>
      </c>
      <c r="X3032"/>
      <c r="AP3032">
        <v>10.3</v>
      </c>
      <c r="AQ3032">
        <v>262</v>
      </c>
      <c r="BC3032">
        <v>27.6</v>
      </c>
      <c r="BD3032">
        <v>250</v>
      </c>
      <c r="BH3032">
        <v>143.19999999999999</v>
      </c>
      <c r="BI3032">
        <v>681</v>
      </c>
      <c r="BJ3032">
        <v>646</v>
      </c>
    </row>
    <row r="3033" spans="1:62" x14ac:dyDescent="0.35">
      <c r="A3033" t="s">
        <v>1506</v>
      </c>
      <c r="B3033" s="32">
        <v>33592</v>
      </c>
      <c r="E3033" t="s">
        <v>757</v>
      </c>
      <c r="S3033">
        <v>21.08</v>
      </c>
      <c r="T3033">
        <v>1670</v>
      </c>
      <c r="X3033">
        <f>Z3033/AC3033</f>
        <v>2.2246589446589447E-2</v>
      </c>
      <c r="Y3033">
        <f t="shared" si="3"/>
        <v>3.6223776223776226E-2</v>
      </c>
      <c r="Z3033">
        <f>S3033*0.82</f>
        <v>17.285599999999999</v>
      </c>
      <c r="AA3033">
        <v>21450</v>
      </c>
      <c r="AB3033">
        <v>12.8</v>
      </c>
      <c r="AC3033">
        <v>777</v>
      </c>
      <c r="AS3033" t="s">
        <v>831</v>
      </c>
      <c r="BJ3033">
        <v>620</v>
      </c>
    </row>
    <row r="3034" spans="1:62" x14ac:dyDescent="0.35">
      <c r="A3034" t="s">
        <v>1507</v>
      </c>
      <c r="B3034" s="32">
        <v>33547</v>
      </c>
      <c r="S3034">
        <v>21.59</v>
      </c>
      <c r="T3034">
        <v>1188</v>
      </c>
      <c r="X3034"/>
      <c r="AP3034">
        <v>11.2</v>
      </c>
      <c r="AQ3034">
        <v>280</v>
      </c>
      <c r="BC3034">
        <v>27.7</v>
      </c>
      <c r="BD3034">
        <v>244</v>
      </c>
      <c r="BH3034">
        <v>133.19999999999999</v>
      </c>
      <c r="BI3034">
        <v>664</v>
      </c>
      <c r="BJ3034">
        <v>644</v>
      </c>
    </row>
    <row r="3035" spans="1:62" x14ac:dyDescent="0.35">
      <c r="A3035" t="s">
        <v>1507</v>
      </c>
      <c r="B3035" s="32">
        <v>33592</v>
      </c>
      <c r="E3035" t="s">
        <v>757</v>
      </c>
      <c r="S3035">
        <v>21.43</v>
      </c>
      <c r="T3035">
        <v>1676</v>
      </c>
      <c r="X3035">
        <f>Z3035/AC3035</f>
        <v>2.2557894736842107E-2</v>
      </c>
      <c r="Y3035">
        <f t="shared" si="3"/>
        <v>3.713355048859935E-2</v>
      </c>
      <c r="Z3035">
        <f>S3035*0.84</f>
        <v>18.001200000000001</v>
      </c>
      <c r="AA3035">
        <v>21490</v>
      </c>
      <c r="AB3035">
        <v>12.8</v>
      </c>
      <c r="AC3035">
        <v>798</v>
      </c>
      <c r="AS3035" t="s">
        <v>831</v>
      </c>
      <c r="BJ3035">
        <v>615</v>
      </c>
    </row>
    <row r="3036" spans="1:62" x14ac:dyDescent="0.35">
      <c r="A3036" t="s">
        <v>845</v>
      </c>
      <c r="B3036" s="32">
        <v>40451</v>
      </c>
      <c r="G3036">
        <v>221.89999999999998</v>
      </c>
      <c r="H3036">
        <v>0.28049999999999997</v>
      </c>
      <c r="I3036">
        <v>0.26974999999999999</v>
      </c>
      <c r="J3036">
        <v>0.10899999999999999</v>
      </c>
      <c r="K3036">
        <v>8.5250000000000006E-2</v>
      </c>
      <c r="L3036">
        <v>7.9750000000000001E-2</v>
      </c>
      <c r="M3036">
        <v>7.9000000000000001E-2</v>
      </c>
      <c r="N3036">
        <v>9.6500000000000002E-2</v>
      </c>
      <c r="O3036">
        <v>0.10975</v>
      </c>
      <c r="X3036"/>
      <c r="AE3036">
        <v>5.6793743799802371E-2</v>
      </c>
    </row>
    <row r="3037" spans="1:62" x14ac:dyDescent="0.35">
      <c r="A3037" t="s">
        <v>846</v>
      </c>
      <c r="B3037" s="32">
        <v>40451</v>
      </c>
      <c r="X3037"/>
      <c r="AE3037">
        <v>0</v>
      </c>
    </row>
    <row r="3038" spans="1:62" x14ac:dyDescent="0.35">
      <c r="A3038" t="s">
        <v>847</v>
      </c>
      <c r="B3038" s="32">
        <v>40451</v>
      </c>
      <c r="G3038">
        <v>266.39999999999998</v>
      </c>
      <c r="H3038">
        <v>0.28625</v>
      </c>
      <c r="I3038">
        <v>0.35</v>
      </c>
      <c r="J3038">
        <v>0.15175</v>
      </c>
      <c r="K3038">
        <v>0.10575</v>
      </c>
      <c r="L3038">
        <v>0.11875000000000002</v>
      </c>
      <c r="M3038">
        <v>0.11825000000000001</v>
      </c>
      <c r="N3038">
        <v>0.10300000000000001</v>
      </c>
      <c r="O3038">
        <v>9.824999999999999E-2</v>
      </c>
      <c r="X3038"/>
      <c r="AE3038">
        <v>5.0785481583436515E-2</v>
      </c>
    </row>
    <row r="3039" spans="1:62" x14ac:dyDescent="0.35">
      <c r="A3039" t="s">
        <v>848</v>
      </c>
      <c r="B3039" s="32">
        <v>40451</v>
      </c>
      <c r="X3039"/>
      <c r="AE3039">
        <v>0</v>
      </c>
    </row>
    <row r="3040" spans="1:62" x14ac:dyDescent="0.35">
      <c r="A3040" t="s">
        <v>849</v>
      </c>
      <c r="B3040" s="32">
        <v>40451</v>
      </c>
      <c r="G3040">
        <v>249.1</v>
      </c>
      <c r="H3040">
        <v>0.24374999999999999</v>
      </c>
      <c r="I3040">
        <v>0.3125</v>
      </c>
      <c r="J3040">
        <v>0.13824999999999998</v>
      </c>
      <c r="K3040">
        <v>9.8750000000000004E-2</v>
      </c>
      <c r="L3040">
        <v>0.12399999999999999</v>
      </c>
      <c r="M3040">
        <v>0.10825000000000001</v>
      </c>
      <c r="N3040">
        <v>0.10275000000000001</v>
      </c>
      <c r="O3040">
        <v>0.11724999999999999</v>
      </c>
      <c r="X3040"/>
      <c r="AE3040">
        <v>6.3565073404114325E-2</v>
      </c>
    </row>
    <row r="3041" spans="1:31" x14ac:dyDescent="0.35">
      <c r="A3041" t="s">
        <v>850</v>
      </c>
      <c r="B3041" s="32">
        <v>40451</v>
      </c>
      <c r="X3041"/>
      <c r="AE3041">
        <v>0</v>
      </c>
    </row>
    <row r="3042" spans="1:31" x14ac:dyDescent="0.35">
      <c r="A3042" t="s">
        <v>851</v>
      </c>
      <c r="B3042" s="32">
        <v>40451</v>
      </c>
      <c r="G3042">
        <v>236.95</v>
      </c>
      <c r="H3042">
        <v>0.27300000000000002</v>
      </c>
      <c r="I3042">
        <v>0.26225000000000004</v>
      </c>
      <c r="J3042">
        <v>0.1285</v>
      </c>
      <c r="K3042">
        <v>9.5250000000000001E-2</v>
      </c>
      <c r="L3042">
        <v>9.4750000000000001E-2</v>
      </c>
      <c r="M3042">
        <v>0.10725000000000001</v>
      </c>
      <c r="N3042">
        <v>0.10800000000000001</v>
      </c>
      <c r="O3042">
        <v>0.11575000000000001</v>
      </c>
      <c r="X3042"/>
      <c r="AE3042">
        <v>6.873867373320644E-2</v>
      </c>
    </row>
    <row r="3043" spans="1:31" x14ac:dyDescent="0.35">
      <c r="A3043" t="s">
        <v>852</v>
      </c>
      <c r="B3043" s="32">
        <v>40451</v>
      </c>
      <c r="X3043"/>
      <c r="AE3043">
        <v>0</v>
      </c>
    </row>
    <row r="3044" spans="1:31" x14ac:dyDescent="0.35">
      <c r="A3044" t="s">
        <v>845</v>
      </c>
      <c r="B3044" s="32">
        <v>40455</v>
      </c>
      <c r="X3044"/>
      <c r="AE3044">
        <v>8.8397338508350548E-2</v>
      </c>
    </row>
    <row r="3045" spans="1:31" x14ac:dyDescent="0.35">
      <c r="A3045" t="s">
        <v>846</v>
      </c>
      <c r="B3045" s="32">
        <v>40455</v>
      </c>
      <c r="X3045"/>
      <c r="AE3045">
        <v>0</v>
      </c>
    </row>
    <row r="3046" spans="1:31" x14ac:dyDescent="0.35">
      <c r="A3046" t="s">
        <v>847</v>
      </c>
      <c r="B3046" s="32">
        <v>40455</v>
      </c>
      <c r="X3046"/>
      <c r="AE3046">
        <v>0.11870256494063883</v>
      </c>
    </row>
    <row r="3047" spans="1:31" x14ac:dyDescent="0.35">
      <c r="A3047" t="s">
        <v>848</v>
      </c>
      <c r="B3047" s="32">
        <v>40455</v>
      </c>
      <c r="X3047"/>
      <c r="AE3047">
        <v>0</v>
      </c>
    </row>
    <row r="3048" spans="1:31" x14ac:dyDescent="0.35">
      <c r="A3048" t="s">
        <v>849</v>
      </c>
      <c r="B3048" s="32">
        <v>40455</v>
      </c>
      <c r="X3048"/>
      <c r="AE3048">
        <v>0.10768390276943077</v>
      </c>
    </row>
    <row r="3049" spans="1:31" x14ac:dyDescent="0.35">
      <c r="A3049" t="s">
        <v>850</v>
      </c>
      <c r="B3049" s="32">
        <v>40455</v>
      </c>
      <c r="X3049"/>
      <c r="AE3049">
        <v>0</v>
      </c>
    </row>
    <row r="3050" spans="1:31" x14ac:dyDescent="0.35">
      <c r="A3050" t="s">
        <v>851</v>
      </c>
      <c r="B3050" s="32">
        <v>40455</v>
      </c>
      <c r="X3050"/>
      <c r="AE3050">
        <v>0.12231553781698565</v>
      </c>
    </row>
    <row r="3051" spans="1:31" x14ac:dyDescent="0.35">
      <c r="A3051" t="s">
        <v>852</v>
      </c>
      <c r="B3051" s="32">
        <v>40455</v>
      </c>
      <c r="X3051"/>
      <c r="AE3051">
        <v>0</v>
      </c>
    </row>
    <row r="3052" spans="1:31" x14ac:dyDescent="0.35">
      <c r="A3052" t="s">
        <v>845</v>
      </c>
      <c r="B3052" s="32">
        <v>40463</v>
      </c>
      <c r="X3052"/>
      <c r="AE3052">
        <v>0.15277132182768263</v>
      </c>
    </row>
    <row r="3053" spans="1:31" x14ac:dyDescent="0.35">
      <c r="A3053" t="s">
        <v>846</v>
      </c>
      <c r="B3053" s="32">
        <v>40463</v>
      </c>
      <c r="X3053"/>
      <c r="AE3053">
        <v>1.2805860911833581E-2</v>
      </c>
    </row>
    <row r="3054" spans="1:31" x14ac:dyDescent="0.35">
      <c r="A3054" t="s">
        <v>847</v>
      </c>
      <c r="B3054" s="32">
        <v>40463</v>
      </c>
      <c r="X3054"/>
      <c r="AE3054">
        <v>0.20736665006664026</v>
      </c>
    </row>
    <row r="3055" spans="1:31" x14ac:dyDescent="0.35">
      <c r="A3055" t="s">
        <v>848</v>
      </c>
      <c r="B3055" s="32">
        <v>40463</v>
      </c>
      <c r="X3055"/>
      <c r="AE3055">
        <v>9.8642134734183429E-3</v>
      </c>
    </row>
    <row r="3056" spans="1:31" x14ac:dyDescent="0.35">
      <c r="A3056" t="s">
        <v>849</v>
      </c>
      <c r="B3056" s="32">
        <v>40463</v>
      </c>
      <c r="X3056"/>
      <c r="AE3056">
        <v>0.21796915675885917</v>
      </c>
    </row>
    <row r="3057" spans="1:31" x14ac:dyDescent="0.35">
      <c r="A3057" t="s">
        <v>850</v>
      </c>
      <c r="B3057" s="32">
        <v>40463</v>
      </c>
      <c r="X3057"/>
      <c r="AE3057">
        <v>1.3384665325941902E-2</v>
      </c>
    </row>
    <row r="3058" spans="1:31" x14ac:dyDescent="0.35">
      <c r="A3058" t="s">
        <v>851</v>
      </c>
      <c r="B3058" s="32">
        <v>40463</v>
      </c>
      <c r="X3058"/>
      <c r="AE3058">
        <v>0.20994113438717957</v>
      </c>
    </row>
    <row r="3059" spans="1:31" x14ac:dyDescent="0.35">
      <c r="A3059" t="s">
        <v>852</v>
      </c>
      <c r="B3059" s="32">
        <v>40463</v>
      </c>
      <c r="X3059"/>
      <c r="AE3059">
        <v>7.2233530383029876E-3</v>
      </c>
    </row>
    <row r="3060" spans="1:31" x14ac:dyDescent="0.35">
      <c r="A3060" t="s">
        <v>845</v>
      </c>
      <c r="B3060" s="32">
        <v>40473</v>
      </c>
      <c r="X3060"/>
      <c r="AE3060">
        <v>0.38507945523796977</v>
      </c>
    </row>
    <row r="3061" spans="1:31" x14ac:dyDescent="0.35">
      <c r="A3061" t="s">
        <v>846</v>
      </c>
      <c r="B3061" s="32">
        <v>40473</v>
      </c>
      <c r="X3061"/>
      <c r="AE3061">
        <v>5.7260433076929018E-2</v>
      </c>
    </row>
    <row r="3062" spans="1:31" x14ac:dyDescent="0.35">
      <c r="A3062" t="s">
        <v>847</v>
      </c>
      <c r="B3062" s="32">
        <v>40473</v>
      </c>
      <c r="X3062"/>
      <c r="AE3062">
        <v>0.44843006929895679</v>
      </c>
    </row>
    <row r="3063" spans="1:31" x14ac:dyDescent="0.35">
      <c r="A3063" t="s">
        <v>848</v>
      </c>
      <c r="B3063" s="32">
        <v>40473</v>
      </c>
      <c r="X3063"/>
      <c r="AE3063">
        <v>4.4218304887928703E-2</v>
      </c>
    </row>
    <row r="3064" spans="1:31" x14ac:dyDescent="0.35">
      <c r="A3064" t="s">
        <v>849</v>
      </c>
      <c r="B3064" s="32">
        <v>40473</v>
      </c>
      <c r="X3064"/>
      <c r="AE3064">
        <v>0.46254780828741787</v>
      </c>
    </row>
    <row r="3065" spans="1:31" x14ac:dyDescent="0.35">
      <c r="A3065" t="s">
        <v>850</v>
      </c>
      <c r="B3065" s="32">
        <v>40473</v>
      </c>
      <c r="X3065"/>
      <c r="AE3065">
        <v>8.0975076452538874E-2</v>
      </c>
    </row>
    <row r="3066" spans="1:31" x14ac:dyDescent="0.35">
      <c r="A3066" t="s">
        <v>851</v>
      </c>
      <c r="B3066" s="32">
        <v>40473</v>
      </c>
      <c r="X3066"/>
      <c r="AE3066">
        <v>0.44496217720639719</v>
      </c>
    </row>
    <row r="3067" spans="1:31" x14ac:dyDescent="0.35">
      <c r="A3067" t="s">
        <v>852</v>
      </c>
      <c r="B3067" s="32">
        <v>40473</v>
      </c>
      <c r="X3067"/>
      <c r="AE3067">
        <v>7.3085452802043968E-2</v>
      </c>
    </row>
    <row r="3068" spans="1:31" x14ac:dyDescent="0.35">
      <c r="A3068" t="s">
        <v>845</v>
      </c>
      <c r="B3068" s="32">
        <v>40479</v>
      </c>
      <c r="X3068"/>
      <c r="AE3068">
        <v>0.53127775203816496</v>
      </c>
    </row>
    <row r="3069" spans="1:31" x14ac:dyDescent="0.35">
      <c r="A3069" t="s">
        <v>846</v>
      </c>
      <c r="B3069" s="32">
        <v>40479</v>
      </c>
      <c r="X3069"/>
      <c r="AE3069">
        <v>0.20570889295211811</v>
      </c>
    </row>
    <row r="3070" spans="1:31" x14ac:dyDescent="0.35">
      <c r="A3070" t="s">
        <v>847</v>
      </c>
      <c r="B3070" s="32">
        <v>40479</v>
      </c>
      <c r="X3070"/>
      <c r="AE3070">
        <v>0.63063247413660928</v>
      </c>
    </row>
    <row r="3071" spans="1:31" x14ac:dyDescent="0.35">
      <c r="A3071" t="s">
        <v>848</v>
      </c>
      <c r="B3071" s="32">
        <v>40479</v>
      </c>
      <c r="X3071"/>
      <c r="AE3071">
        <v>0.13109701576113064</v>
      </c>
    </row>
    <row r="3072" spans="1:31" x14ac:dyDescent="0.35">
      <c r="A3072" t="s">
        <v>849</v>
      </c>
      <c r="B3072" s="32">
        <v>40479</v>
      </c>
      <c r="X3072"/>
      <c r="AE3072">
        <v>0.5953935673682702</v>
      </c>
    </row>
    <row r="3073" spans="1:61" x14ac:dyDescent="0.35">
      <c r="A3073" t="s">
        <v>850</v>
      </c>
      <c r="B3073" s="32">
        <v>40479</v>
      </c>
      <c r="X3073"/>
      <c r="AE3073">
        <v>0.26542988742004842</v>
      </c>
    </row>
    <row r="3074" spans="1:61" x14ac:dyDescent="0.35">
      <c r="A3074" t="s">
        <v>851</v>
      </c>
      <c r="B3074" s="32">
        <v>40479</v>
      </c>
      <c r="X3074"/>
      <c r="AE3074">
        <v>0.64512952616091956</v>
      </c>
    </row>
    <row r="3075" spans="1:61" x14ac:dyDescent="0.35">
      <c r="A3075" t="s">
        <v>852</v>
      </c>
      <c r="B3075" s="32">
        <v>40479</v>
      </c>
      <c r="X3075"/>
      <c r="AE3075">
        <v>0.19179787670772355</v>
      </c>
    </row>
    <row r="3076" spans="1:61" x14ac:dyDescent="0.35">
      <c r="A3076" t="s">
        <v>845</v>
      </c>
      <c r="B3076" s="32">
        <v>40486</v>
      </c>
      <c r="E3076" t="s">
        <v>751</v>
      </c>
      <c r="T3076" s="30">
        <v>208.8</v>
      </c>
      <c r="U3076" s="30">
        <v>0</v>
      </c>
      <c r="X3076"/>
      <c r="AE3076">
        <v>0.639234000318888</v>
      </c>
      <c r="AI3076" s="8">
        <v>0</v>
      </c>
      <c r="AO3076">
        <v>121.27803116210332</v>
      </c>
      <c r="BI3076" s="30">
        <v>87.521968837896665</v>
      </c>
    </row>
    <row r="3077" spans="1:61" x14ac:dyDescent="0.35">
      <c r="A3077" t="s">
        <v>846</v>
      </c>
      <c r="B3077" s="32">
        <v>40486</v>
      </c>
      <c r="E3077" t="s">
        <v>751</v>
      </c>
      <c r="T3077" s="30">
        <v>0</v>
      </c>
      <c r="U3077" s="30">
        <v>0</v>
      </c>
      <c r="X3077"/>
      <c r="AE3077">
        <v>0.38646605102673637</v>
      </c>
      <c r="AI3077" s="8">
        <v>0</v>
      </c>
      <c r="AO3077">
        <v>0</v>
      </c>
      <c r="BI3077" s="30">
        <v>0</v>
      </c>
    </row>
    <row r="3078" spans="1:61" x14ac:dyDescent="0.35">
      <c r="A3078" t="s">
        <v>847</v>
      </c>
      <c r="B3078" s="32">
        <v>40486</v>
      </c>
      <c r="E3078" t="s">
        <v>751</v>
      </c>
      <c r="T3078" s="30">
        <v>162.67500000000001</v>
      </c>
      <c r="U3078" s="30">
        <v>0</v>
      </c>
      <c r="X3078"/>
      <c r="AE3078">
        <v>0.72308689677112847</v>
      </c>
      <c r="AI3078" s="8">
        <v>0</v>
      </c>
      <c r="AO3078">
        <v>100.99104358984255</v>
      </c>
      <c r="BI3078" s="30">
        <v>61.68395641015745</v>
      </c>
    </row>
    <row r="3079" spans="1:61" x14ac:dyDescent="0.35">
      <c r="A3079" t="s">
        <v>848</v>
      </c>
      <c r="B3079" s="32">
        <v>40486</v>
      </c>
      <c r="E3079" t="s">
        <v>751</v>
      </c>
      <c r="T3079" s="30">
        <v>0</v>
      </c>
      <c r="U3079" s="30">
        <v>0</v>
      </c>
      <c r="X3079"/>
      <c r="AE3079">
        <v>0.36721080558366237</v>
      </c>
      <c r="AI3079" s="8">
        <v>0</v>
      </c>
      <c r="AO3079">
        <v>0</v>
      </c>
      <c r="BI3079" s="30">
        <v>0</v>
      </c>
    </row>
    <row r="3080" spans="1:61" x14ac:dyDescent="0.35">
      <c r="A3080" t="s">
        <v>849</v>
      </c>
      <c r="B3080" s="32">
        <v>40486</v>
      </c>
      <c r="E3080" t="s">
        <v>751</v>
      </c>
      <c r="T3080" s="30">
        <v>183.88749999999999</v>
      </c>
      <c r="U3080" s="30">
        <v>0</v>
      </c>
      <c r="X3080"/>
      <c r="AE3080">
        <v>0.71051168257975084</v>
      </c>
      <c r="AI3080" s="8">
        <v>0</v>
      </c>
      <c r="AO3080">
        <v>112.94404711193427</v>
      </c>
      <c r="BI3080" s="30">
        <v>70.943452888065707</v>
      </c>
    </row>
    <row r="3081" spans="1:61" x14ac:dyDescent="0.35">
      <c r="A3081" t="s">
        <v>850</v>
      </c>
      <c r="B3081" s="32">
        <v>40486</v>
      </c>
      <c r="E3081" t="s">
        <v>751</v>
      </c>
      <c r="T3081" s="30">
        <v>0</v>
      </c>
      <c r="U3081" s="30">
        <v>0</v>
      </c>
      <c r="X3081"/>
      <c r="AE3081">
        <v>0.37280670861574444</v>
      </c>
      <c r="AI3081" s="8">
        <v>0</v>
      </c>
      <c r="AO3081">
        <v>0</v>
      </c>
      <c r="BI3081" s="30">
        <v>0</v>
      </c>
    </row>
    <row r="3082" spans="1:61" x14ac:dyDescent="0.35">
      <c r="A3082" t="s">
        <v>851</v>
      </c>
      <c r="B3082" s="32">
        <v>40486</v>
      </c>
      <c r="E3082" t="s">
        <v>751</v>
      </c>
      <c r="T3082" s="30">
        <v>210.08750000000001</v>
      </c>
      <c r="U3082" s="30">
        <v>0</v>
      </c>
      <c r="X3082"/>
      <c r="AE3082">
        <v>0.76836798890973934</v>
      </c>
      <c r="AI3082" s="8">
        <v>0</v>
      </c>
      <c r="AO3082">
        <v>128.71573154609786</v>
      </c>
      <c r="BI3082" s="30">
        <v>81.371768453902135</v>
      </c>
    </row>
    <row r="3083" spans="1:61" x14ac:dyDescent="0.35">
      <c r="A3083" t="s">
        <v>852</v>
      </c>
      <c r="B3083" s="32">
        <v>40486</v>
      </c>
      <c r="E3083" t="s">
        <v>751</v>
      </c>
      <c r="T3083" s="30">
        <v>0</v>
      </c>
      <c r="U3083" s="30">
        <v>0</v>
      </c>
      <c r="X3083"/>
      <c r="AE3083">
        <v>0.4524650698544847</v>
      </c>
      <c r="AI3083" s="8">
        <v>0</v>
      </c>
      <c r="AO3083">
        <v>0</v>
      </c>
      <c r="BI3083" s="30">
        <v>0</v>
      </c>
    </row>
    <row r="3084" spans="1:61" x14ac:dyDescent="0.35">
      <c r="A3084" t="s">
        <v>845</v>
      </c>
      <c r="B3084" s="32">
        <v>40492</v>
      </c>
      <c r="T3084" s="30"/>
      <c r="U3084" s="30"/>
      <c r="X3084"/>
      <c r="AE3084">
        <v>0.6164838373988839</v>
      </c>
      <c r="AI3084" s="8"/>
      <c r="BI3084" s="30"/>
    </row>
    <row r="3085" spans="1:61" x14ac:dyDescent="0.35">
      <c r="A3085" t="s">
        <v>846</v>
      </c>
      <c r="B3085" s="32">
        <v>40492</v>
      </c>
      <c r="T3085" s="30"/>
      <c r="U3085" s="30"/>
      <c r="X3085"/>
      <c r="AE3085">
        <v>0.57742155190731559</v>
      </c>
      <c r="AI3085" s="8"/>
      <c r="BI3085" s="30"/>
    </row>
    <row r="3086" spans="1:61" x14ac:dyDescent="0.35">
      <c r="A3086" t="s">
        <v>847</v>
      </c>
      <c r="B3086" s="32">
        <v>40492</v>
      </c>
      <c r="T3086" s="30"/>
      <c r="U3086" s="30"/>
      <c r="X3086"/>
      <c r="AE3086">
        <v>0.7053449168036704</v>
      </c>
      <c r="AI3086" s="8"/>
      <c r="BI3086" s="30"/>
    </row>
    <row r="3087" spans="1:61" x14ac:dyDescent="0.35">
      <c r="A3087" t="s">
        <v>848</v>
      </c>
      <c r="B3087" s="32">
        <v>40492</v>
      </c>
      <c r="T3087" s="30"/>
      <c r="U3087" s="30"/>
      <c r="X3087"/>
      <c r="AE3087">
        <v>0.48895155303131593</v>
      </c>
      <c r="AI3087" s="8"/>
      <c r="BI3087" s="30"/>
    </row>
    <row r="3088" spans="1:61" x14ac:dyDescent="0.35">
      <c r="A3088" t="s">
        <v>849</v>
      </c>
      <c r="B3088" s="32">
        <v>40492</v>
      </c>
      <c r="T3088" s="30"/>
      <c r="U3088" s="30"/>
      <c r="X3088"/>
      <c r="AE3088">
        <v>0.68190506744853352</v>
      </c>
      <c r="AI3088" s="8"/>
      <c r="BI3088" s="30"/>
    </row>
    <row r="3089" spans="1:61" x14ac:dyDescent="0.35">
      <c r="A3089" t="s">
        <v>850</v>
      </c>
      <c r="B3089" s="32">
        <v>40492</v>
      </c>
      <c r="T3089" s="30"/>
      <c r="U3089" s="30"/>
      <c r="X3089"/>
      <c r="AE3089">
        <v>0.47737675171142913</v>
      </c>
      <c r="AI3089" s="8"/>
      <c r="BI3089" s="30"/>
    </row>
    <row r="3090" spans="1:61" x14ac:dyDescent="0.35">
      <c r="A3090" t="s">
        <v>851</v>
      </c>
      <c r="B3090" s="32">
        <v>40492</v>
      </c>
      <c r="T3090" s="30"/>
      <c r="U3090" s="30"/>
      <c r="X3090"/>
      <c r="AE3090">
        <v>0.74642788129475657</v>
      </c>
      <c r="AI3090" s="8"/>
      <c r="BI3090" s="30"/>
    </row>
    <row r="3091" spans="1:61" x14ac:dyDescent="0.35">
      <c r="A3091" t="s">
        <v>852</v>
      </c>
      <c r="B3091" s="32">
        <v>40492</v>
      </c>
      <c r="T3091" s="30"/>
      <c r="U3091" s="30"/>
      <c r="X3091"/>
      <c r="AE3091">
        <v>0.62383694044850979</v>
      </c>
      <c r="AI3091" s="8"/>
      <c r="BI3091" s="30"/>
    </row>
    <row r="3092" spans="1:61" x14ac:dyDescent="0.35">
      <c r="A3092" t="s">
        <v>845</v>
      </c>
      <c r="B3092" s="32">
        <v>40506</v>
      </c>
      <c r="E3092" t="s">
        <v>751</v>
      </c>
      <c r="G3092">
        <v>200.2</v>
      </c>
      <c r="H3092">
        <v>0.24075000000000002</v>
      </c>
      <c r="I3092">
        <v>0.23750000000000004</v>
      </c>
      <c r="J3092">
        <v>9.799999999999999E-2</v>
      </c>
      <c r="K3092">
        <v>8.0250000000000002E-2</v>
      </c>
      <c r="L3092">
        <v>7.5999999999999998E-2</v>
      </c>
      <c r="M3092">
        <v>7.6249999999999998E-2</v>
      </c>
      <c r="N3092">
        <v>9.0499999999999983E-2</v>
      </c>
      <c r="O3092">
        <v>0.10175000000000001</v>
      </c>
      <c r="T3092" s="30">
        <v>601.78750000000002</v>
      </c>
      <c r="U3092" s="30">
        <v>63.803081605772562</v>
      </c>
      <c r="X3092"/>
      <c r="AE3092">
        <v>0.70653707284167666</v>
      </c>
      <c r="AI3092" s="8">
        <v>0</v>
      </c>
      <c r="AO3092">
        <v>84.434170340215275</v>
      </c>
      <c r="BI3092" s="30">
        <v>242.8245719264018</v>
      </c>
    </row>
    <row r="3093" spans="1:61" x14ac:dyDescent="0.35">
      <c r="A3093" t="s">
        <v>846</v>
      </c>
      <c r="B3093" s="32">
        <v>40506</v>
      </c>
      <c r="E3093" t="s">
        <v>751</v>
      </c>
      <c r="G3093">
        <v>265.8</v>
      </c>
      <c r="H3093">
        <v>0.28499999999999998</v>
      </c>
      <c r="I3093">
        <v>0.32400000000000001</v>
      </c>
      <c r="J3093">
        <v>0.15833333333333333</v>
      </c>
      <c r="K3093">
        <v>9.6000000000000002E-2</v>
      </c>
      <c r="L3093">
        <v>0.12533333333333332</v>
      </c>
      <c r="M3093">
        <v>0.157</v>
      </c>
      <c r="N3093">
        <v>0.12033333333333332</v>
      </c>
      <c r="O3093">
        <v>6.3E-2</v>
      </c>
      <c r="T3093" s="30">
        <v>346.83333333333337</v>
      </c>
      <c r="U3093" s="30">
        <v>0</v>
      </c>
      <c r="X3093"/>
      <c r="AE3093">
        <v>0.85563660190519586</v>
      </c>
      <c r="AI3093" s="8">
        <v>0</v>
      </c>
      <c r="AO3093">
        <v>182.28818381096158</v>
      </c>
      <c r="BI3093" s="30">
        <v>164.54514952237176</v>
      </c>
    </row>
    <row r="3094" spans="1:61" x14ac:dyDescent="0.35">
      <c r="A3094" t="s">
        <v>847</v>
      </c>
      <c r="B3094" s="32">
        <v>40506</v>
      </c>
      <c r="E3094" t="s">
        <v>751</v>
      </c>
      <c r="G3094">
        <v>219.75</v>
      </c>
      <c r="H3094">
        <v>0.22275000000000003</v>
      </c>
      <c r="I3094">
        <v>0.26049999999999995</v>
      </c>
      <c r="J3094">
        <v>0.12125</v>
      </c>
      <c r="K3094">
        <v>0.09</v>
      </c>
      <c r="L3094">
        <v>0.106</v>
      </c>
      <c r="M3094">
        <v>0.10925000000000001</v>
      </c>
      <c r="N3094">
        <v>9.5249999999999987E-2</v>
      </c>
      <c r="O3094">
        <v>9.375E-2</v>
      </c>
      <c r="T3094" s="30">
        <v>610.85</v>
      </c>
      <c r="U3094" s="30">
        <v>58.43960034333675</v>
      </c>
      <c r="X3094"/>
      <c r="AE3094">
        <v>0.82244268066187032</v>
      </c>
      <c r="AI3094" s="8">
        <v>0</v>
      </c>
      <c r="AO3094">
        <v>105.0635484213179</v>
      </c>
      <c r="BI3094" s="30">
        <v>270.08310053786744</v>
      </c>
    </row>
    <row r="3095" spans="1:61" x14ac:dyDescent="0.35">
      <c r="A3095" t="s">
        <v>848</v>
      </c>
      <c r="B3095" s="32">
        <v>40506</v>
      </c>
      <c r="E3095" t="s">
        <v>751</v>
      </c>
      <c r="G3095">
        <v>209.4666666666667</v>
      </c>
      <c r="H3095">
        <v>0.20233333333333331</v>
      </c>
      <c r="I3095">
        <v>0.25600000000000001</v>
      </c>
      <c r="J3095">
        <v>0.13233333333333333</v>
      </c>
      <c r="K3095">
        <v>9.0333333333333335E-2</v>
      </c>
      <c r="L3095">
        <v>8.7999999999999995E-2</v>
      </c>
      <c r="M3095">
        <v>9.7333333333333341E-2</v>
      </c>
      <c r="N3095">
        <v>0.11533333333333333</v>
      </c>
      <c r="O3095">
        <v>6.5666666666666665E-2</v>
      </c>
      <c r="T3095" s="30">
        <v>339.45</v>
      </c>
      <c r="U3095" s="30">
        <v>0</v>
      </c>
      <c r="X3095"/>
      <c r="AE3095">
        <v>0.76254426817713494</v>
      </c>
      <c r="AI3095" s="8">
        <v>0</v>
      </c>
      <c r="AO3095">
        <v>169.26399778205268</v>
      </c>
      <c r="BI3095" s="30">
        <v>170.1860022179473</v>
      </c>
    </row>
    <row r="3096" spans="1:61" x14ac:dyDescent="0.35">
      <c r="A3096" t="s">
        <v>849</v>
      </c>
      <c r="B3096" s="32">
        <v>40506</v>
      </c>
      <c r="E3096" t="s">
        <v>751</v>
      </c>
      <c r="G3096">
        <v>204.09999999999997</v>
      </c>
      <c r="H3096">
        <v>0.15049999999999999</v>
      </c>
      <c r="I3096">
        <v>0.23649999999999999</v>
      </c>
      <c r="J3096">
        <v>0.11625000000000001</v>
      </c>
      <c r="K3096">
        <v>9.0999999999999998E-2</v>
      </c>
      <c r="L3096">
        <v>0.11550000000000001</v>
      </c>
      <c r="M3096">
        <v>0.1</v>
      </c>
      <c r="N3096">
        <v>9.799999999999999E-2</v>
      </c>
      <c r="O3096">
        <v>0.11275000000000002</v>
      </c>
      <c r="T3096" s="30">
        <v>607.73749999999995</v>
      </c>
      <c r="U3096" s="30">
        <v>59.895946594760531</v>
      </c>
      <c r="X3096"/>
      <c r="AE3096">
        <v>0.74074963368730617</v>
      </c>
      <c r="AI3096" s="8">
        <v>0</v>
      </c>
      <c r="AO3096">
        <v>106.32011801982367</v>
      </c>
      <c r="BI3096" s="30">
        <v>250.03854022778128</v>
      </c>
    </row>
    <row r="3097" spans="1:61" x14ac:dyDescent="0.35">
      <c r="A3097" t="s">
        <v>850</v>
      </c>
      <c r="B3097" s="32">
        <v>40506</v>
      </c>
      <c r="E3097" t="s">
        <v>751</v>
      </c>
      <c r="G3097">
        <v>256</v>
      </c>
      <c r="H3097">
        <v>0.252</v>
      </c>
      <c r="I3097">
        <v>0.31299999999999994</v>
      </c>
      <c r="J3097">
        <v>0.15600000000000003</v>
      </c>
      <c r="K3097">
        <v>8.900000000000001E-2</v>
      </c>
      <c r="L3097">
        <v>9.6000000000000002E-2</v>
      </c>
      <c r="M3097">
        <v>0.11349999999999999</v>
      </c>
      <c r="N3097">
        <v>0.125</v>
      </c>
      <c r="O3097">
        <v>0.13550000000000001</v>
      </c>
      <c r="T3097" s="30">
        <v>349.07499999999999</v>
      </c>
      <c r="U3097" s="30">
        <v>0</v>
      </c>
      <c r="X3097"/>
      <c r="AE3097">
        <v>0.78059866699901703</v>
      </c>
      <c r="AI3097" s="8">
        <v>0</v>
      </c>
      <c r="AO3097">
        <v>184.44500498623518</v>
      </c>
      <c r="BI3097" s="30">
        <v>164.62999501376481</v>
      </c>
    </row>
    <row r="3098" spans="1:61" x14ac:dyDescent="0.35">
      <c r="A3098" t="s">
        <v>851</v>
      </c>
      <c r="B3098" s="32">
        <v>40506</v>
      </c>
      <c r="E3098" t="s">
        <v>751</v>
      </c>
      <c r="G3098">
        <v>168.2</v>
      </c>
      <c r="H3098">
        <v>0.12625</v>
      </c>
      <c r="I3098">
        <v>0.14899999999999999</v>
      </c>
      <c r="J3098">
        <v>9.3250000000000013E-2</v>
      </c>
      <c r="K3098">
        <v>8.0250000000000002E-2</v>
      </c>
      <c r="L3098">
        <v>8.5499999999999993E-2</v>
      </c>
      <c r="M3098">
        <v>9.9250000000000005E-2</v>
      </c>
      <c r="N3098">
        <v>0.10149999999999998</v>
      </c>
      <c r="O3098">
        <v>0.10600000000000001</v>
      </c>
      <c r="T3098" s="30">
        <v>618.27499999999998</v>
      </c>
      <c r="U3098" s="30">
        <v>75.29714815741923</v>
      </c>
      <c r="X3098"/>
      <c r="AE3098">
        <v>0.75370080296630082</v>
      </c>
      <c r="AI3098" s="8">
        <v>0</v>
      </c>
      <c r="AO3098">
        <v>87.981725848246896</v>
      </c>
      <c r="BI3098" s="30">
        <v>218.9745223635708</v>
      </c>
    </row>
    <row r="3099" spans="1:61" x14ac:dyDescent="0.35">
      <c r="A3099" t="s">
        <v>852</v>
      </c>
      <c r="B3099" s="32">
        <v>40506</v>
      </c>
      <c r="E3099" t="s">
        <v>751</v>
      </c>
      <c r="G3099">
        <v>218.8</v>
      </c>
      <c r="H3099">
        <v>0.16300000000000001</v>
      </c>
      <c r="I3099">
        <v>0.21950000000000003</v>
      </c>
      <c r="J3099">
        <v>0.161</v>
      </c>
      <c r="K3099">
        <v>0.10850000000000001</v>
      </c>
      <c r="L3099">
        <v>8.5000000000000006E-2</v>
      </c>
      <c r="M3099">
        <v>0.10825</v>
      </c>
      <c r="N3099">
        <v>0.12175000000000001</v>
      </c>
      <c r="O3099">
        <v>0.127</v>
      </c>
      <c r="T3099" s="30">
        <v>358.13749999999999</v>
      </c>
      <c r="U3099" s="30">
        <v>0</v>
      </c>
      <c r="X3099"/>
      <c r="AE3099">
        <v>0.81455308926787007</v>
      </c>
      <c r="AI3099" s="8">
        <v>0</v>
      </c>
      <c r="AO3099">
        <v>171.33865988475887</v>
      </c>
      <c r="BI3099" s="30">
        <v>186.79884011524115</v>
      </c>
    </row>
    <row r="3100" spans="1:61" x14ac:dyDescent="0.35">
      <c r="A3100" t="s">
        <v>845</v>
      </c>
      <c r="B3100" s="32">
        <v>40515</v>
      </c>
      <c r="T3100" s="30"/>
      <c r="U3100" s="30"/>
      <c r="X3100"/>
      <c r="AE3100">
        <v>0.75247017292471841</v>
      </c>
      <c r="AI3100" s="8"/>
      <c r="BI3100" s="30"/>
    </row>
    <row r="3101" spans="1:61" x14ac:dyDescent="0.35">
      <c r="A3101" t="s">
        <v>846</v>
      </c>
      <c r="B3101" s="32">
        <v>40515</v>
      </c>
      <c r="T3101" s="30"/>
      <c r="U3101" s="30"/>
      <c r="X3101"/>
      <c r="AE3101">
        <v>0.8492942242942243</v>
      </c>
      <c r="AI3101" s="8"/>
      <c r="BI3101" s="30"/>
    </row>
    <row r="3102" spans="1:61" x14ac:dyDescent="0.35">
      <c r="A3102" t="s">
        <v>847</v>
      </c>
      <c r="B3102" s="32">
        <v>40515</v>
      </c>
      <c r="T3102" s="30"/>
      <c r="U3102" s="30"/>
      <c r="X3102"/>
      <c r="AE3102">
        <v>0.81508411622047983</v>
      </c>
      <c r="AI3102" s="8"/>
      <c r="BI3102" s="30"/>
    </row>
    <row r="3103" spans="1:61" x14ac:dyDescent="0.35">
      <c r="A3103" t="s">
        <v>848</v>
      </c>
      <c r="B3103" s="32">
        <v>40515</v>
      </c>
      <c r="T3103" s="30"/>
      <c r="U3103" s="30"/>
      <c r="X3103"/>
      <c r="AE3103">
        <v>0.77380847267210895</v>
      </c>
      <c r="AI3103" s="8"/>
      <c r="BI3103" s="30"/>
    </row>
    <row r="3104" spans="1:61" x14ac:dyDescent="0.35">
      <c r="A3104" t="s">
        <v>849</v>
      </c>
      <c r="B3104" s="32">
        <v>40515</v>
      </c>
      <c r="T3104" s="30"/>
      <c r="U3104" s="30"/>
      <c r="X3104"/>
      <c r="AE3104">
        <v>0.79712354144172326</v>
      </c>
      <c r="AI3104" s="8"/>
      <c r="BI3104" s="30"/>
    </row>
    <row r="3105" spans="1:61" x14ac:dyDescent="0.35">
      <c r="A3105" t="s">
        <v>850</v>
      </c>
      <c r="B3105" s="32">
        <v>40515</v>
      </c>
      <c r="T3105" s="30"/>
      <c r="U3105" s="30"/>
      <c r="X3105"/>
      <c r="AE3105">
        <v>0.78896482305573212</v>
      </c>
      <c r="AI3105" s="8"/>
      <c r="BI3105" s="30"/>
    </row>
    <row r="3106" spans="1:61" x14ac:dyDescent="0.35">
      <c r="A3106" t="s">
        <v>851</v>
      </c>
      <c r="B3106" s="32">
        <v>40515</v>
      </c>
      <c r="T3106" s="30"/>
      <c r="U3106" s="30"/>
      <c r="X3106"/>
      <c r="AE3106">
        <v>0.69311130788403519</v>
      </c>
      <c r="AI3106" s="8"/>
      <c r="BI3106" s="30"/>
    </row>
    <row r="3107" spans="1:61" x14ac:dyDescent="0.35">
      <c r="A3107" t="s">
        <v>852</v>
      </c>
      <c r="B3107" s="32">
        <v>40515</v>
      </c>
      <c r="T3107" s="30"/>
      <c r="U3107" s="30"/>
      <c r="X3107"/>
      <c r="AE3107">
        <v>0.79544386589841143</v>
      </c>
      <c r="AI3107" s="8"/>
      <c r="BI3107" s="30"/>
    </row>
    <row r="3108" spans="1:61" x14ac:dyDescent="0.35">
      <c r="A3108" t="s">
        <v>845</v>
      </c>
      <c r="B3108" s="32">
        <v>40521</v>
      </c>
      <c r="E3108" t="s">
        <v>751</v>
      </c>
      <c r="T3108" s="30">
        <v>800.73749999999995</v>
      </c>
      <c r="U3108" s="30">
        <v>199.94571411905582</v>
      </c>
      <c r="X3108"/>
      <c r="AI3108" s="8">
        <v>7.7973699929199798</v>
      </c>
      <c r="AL3108">
        <v>1.6326141584213723</v>
      </c>
      <c r="AO3108">
        <v>95.758676409698936</v>
      </c>
      <c r="BI3108" s="30">
        <v>497.2357394783254</v>
      </c>
    </row>
    <row r="3109" spans="1:61" x14ac:dyDescent="0.35">
      <c r="A3109" t="s">
        <v>846</v>
      </c>
      <c r="B3109" s="32">
        <v>40521</v>
      </c>
      <c r="E3109" t="s">
        <v>751</v>
      </c>
      <c r="T3109" s="30">
        <v>959.63333333333344</v>
      </c>
      <c r="U3109" s="30">
        <v>196.6865915954557</v>
      </c>
      <c r="X3109"/>
      <c r="AI3109" s="8">
        <v>14.895517901984466</v>
      </c>
      <c r="AL3109">
        <v>4.3232652358941586</v>
      </c>
      <c r="AO3109">
        <v>211.17077395304392</v>
      </c>
      <c r="BI3109" s="30">
        <v>536.88044988284923</v>
      </c>
    </row>
    <row r="3110" spans="1:61" x14ac:dyDescent="0.35">
      <c r="A3110" t="s">
        <v>847</v>
      </c>
      <c r="B3110" s="32">
        <v>40521</v>
      </c>
      <c r="E3110" t="s">
        <v>751</v>
      </c>
      <c r="T3110" s="30">
        <v>1020.3125</v>
      </c>
      <c r="U3110" s="30">
        <v>268.92639187501703</v>
      </c>
      <c r="X3110"/>
      <c r="AI3110" s="8">
        <v>16.132074851652355</v>
      </c>
      <c r="AL3110">
        <v>2.3244238518077047</v>
      </c>
      <c r="AO3110">
        <v>141.2240717701799</v>
      </c>
      <c r="BI3110" s="30">
        <v>594.02996150315062</v>
      </c>
    </row>
    <row r="3111" spans="1:61" x14ac:dyDescent="0.35">
      <c r="A3111" t="s">
        <v>848</v>
      </c>
      <c r="B3111" s="32">
        <v>40521</v>
      </c>
      <c r="E3111" t="s">
        <v>751</v>
      </c>
      <c r="T3111" s="30">
        <v>643.75</v>
      </c>
      <c r="U3111" s="30">
        <v>149.74980868584882</v>
      </c>
      <c r="X3111"/>
      <c r="AI3111" s="8">
        <v>16.585932220355012</v>
      </c>
      <c r="AL3111">
        <v>2.4930872315809229</v>
      </c>
      <c r="AO3111">
        <v>134.21254827471992</v>
      </c>
      <c r="BI3111" s="30">
        <v>343.20171081907631</v>
      </c>
    </row>
    <row r="3112" spans="1:61" x14ac:dyDescent="0.35">
      <c r="A3112" t="s">
        <v>849</v>
      </c>
      <c r="B3112" s="32">
        <v>40521</v>
      </c>
      <c r="E3112" t="s">
        <v>751</v>
      </c>
      <c r="T3112" s="30">
        <v>974.52499999999998</v>
      </c>
      <c r="U3112" s="30">
        <v>273.27793872622368</v>
      </c>
      <c r="X3112"/>
      <c r="AI3112" s="8">
        <v>24.601326760186659</v>
      </c>
      <c r="AL3112">
        <v>1.9574019121599044</v>
      </c>
      <c r="AO3112">
        <v>119.30157421140862</v>
      </c>
      <c r="BI3112" s="30">
        <v>557.34416030218108</v>
      </c>
    </row>
    <row r="3113" spans="1:61" x14ac:dyDescent="0.35">
      <c r="A3113" t="s">
        <v>850</v>
      </c>
      <c r="B3113" s="32">
        <v>40521</v>
      </c>
      <c r="E3113" t="s">
        <v>751</v>
      </c>
      <c r="T3113" s="30">
        <v>698.7</v>
      </c>
      <c r="U3113" s="30">
        <v>134.82893271064827</v>
      </c>
      <c r="X3113"/>
      <c r="AI3113" s="8">
        <v>23.609749879321573</v>
      </c>
      <c r="AL3113">
        <v>2.8518439761431642</v>
      </c>
      <c r="AO3113">
        <v>154.23012274050154</v>
      </c>
      <c r="BI3113" s="30">
        <v>386.03119466952853</v>
      </c>
    </row>
    <row r="3114" spans="1:61" x14ac:dyDescent="0.35">
      <c r="A3114" t="s">
        <v>851</v>
      </c>
      <c r="B3114" s="32">
        <v>40521</v>
      </c>
      <c r="E3114" t="s">
        <v>751</v>
      </c>
      <c r="T3114" s="30">
        <v>772.38750000000005</v>
      </c>
      <c r="U3114" s="30">
        <v>239.40958156271455</v>
      </c>
      <c r="X3114"/>
      <c r="AI3114" s="8">
        <v>28.403485033883051</v>
      </c>
      <c r="AL3114">
        <v>0.93147608756514755</v>
      </c>
      <c r="AO3114">
        <v>88.79689933052812</v>
      </c>
      <c r="BI3114" s="30">
        <v>415.77753407287418</v>
      </c>
    </row>
    <row r="3115" spans="1:61" x14ac:dyDescent="0.35">
      <c r="A3115" t="s">
        <v>852</v>
      </c>
      <c r="B3115" s="32">
        <v>40521</v>
      </c>
      <c r="E3115" t="s">
        <v>751</v>
      </c>
      <c r="T3115" s="30">
        <v>768.13750000000005</v>
      </c>
      <c r="U3115" s="30">
        <v>184.19967643695057</v>
      </c>
      <c r="X3115"/>
      <c r="AI3115" s="8">
        <v>30.034441516289217</v>
      </c>
      <c r="AL3115">
        <v>2.2627142141301211</v>
      </c>
      <c r="AO3115">
        <v>149.11772999507974</v>
      </c>
      <c r="BI3115" s="30">
        <v>404.78565205168042</v>
      </c>
    </row>
    <row r="3116" spans="1:61" x14ac:dyDescent="0.35">
      <c r="A3116" t="s">
        <v>845</v>
      </c>
      <c r="B3116" s="32">
        <v>40534</v>
      </c>
      <c r="E3116" t="s">
        <v>751</v>
      </c>
      <c r="G3116">
        <v>175.60000000000002</v>
      </c>
      <c r="H3116">
        <v>0.15000000000000002</v>
      </c>
      <c r="I3116">
        <v>0.20824999999999996</v>
      </c>
      <c r="J3116">
        <v>9.6250000000000002E-2</v>
      </c>
      <c r="K3116">
        <v>8.1500000000000003E-2</v>
      </c>
      <c r="L3116">
        <v>7.6999999999999999E-2</v>
      </c>
      <c r="M3116">
        <v>7.4999999999999997E-2</v>
      </c>
      <c r="N3116">
        <v>8.8999999999999982E-2</v>
      </c>
      <c r="O3116">
        <v>0.10099999999999999</v>
      </c>
      <c r="T3116" s="30">
        <v>1194</v>
      </c>
      <c r="U3116" s="30">
        <v>399.46376275791221</v>
      </c>
      <c r="X3116"/>
      <c r="AE3116" s="29">
        <v>0.84845974889715026</v>
      </c>
      <c r="AF3116" s="29"/>
      <c r="AI3116" s="8">
        <v>5.1369822704644363</v>
      </c>
      <c r="AL3116">
        <v>1.1686860025541463</v>
      </c>
      <c r="AO3116">
        <v>72.86294069100046</v>
      </c>
      <c r="BI3116" s="30">
        <v>459.33582980232177</v>
      </c>
    </row>
    <row r="3117" spans="1:61" x14ac:dyDescent="0.35">
      <c r="A3117" t="s">
        <v>846</v>
      </c>
      <c r="B3117" s="32">
        <v>40534</v>
      </c>
      <c r="E3117" t="s">
        <v>751</v>
      </c>
      <c r="G3117">
        <v>222.6</v>
      </c>
      <c r="H3117">
        <v>0.17766666666666667</v>
      </c>
      <c r="I3117">
        <v>0.25466666666666671</v>
      </c>
      <c r="J3117">
        <v>0.13666666666666666</v>
      </c>
      <c r="K3117">
        <v>8.9666666666666672E-2</v>
      </c>
      <c r="L3117">
        <v>0.11866666666666667</v>
      </c>
      <c r="M3117">
        <v>0.15633333333333332</v>
      </c>
      <c r="N3117">
        <v>0.11766666666666666</v>
      </c>
      <c r="O3117">
        <v>6.1666666666666654E-2</v>
      </c>
      <c r="T3117" s="30">
        <v>1130.4833333333333</v>
      </c>
      <c r="U3117" s="30">
        <v>243.76718432711147</v>
      </c>
      <c r="X3117"/>
      <c r="AE3117" s="29">
        <v>0.9029804827166078</v>
      </c>
      <c r="AF3117" s="29"/>
      <c r="AI3117" s="8">
        <v>19.857088958692085</v>
      </c>
      <c r="AL3117">
        <v>1.8929837846063442</v>
      </c>
      <c r="AO3117">
        <v>101.03592701116681</v>
      </c>
      <c r="BI3117" s="30">
        <v>447.44895473914619</v>
      </c>
    </row>
    <row r="3118" spans="1:61" x14ac:dyDescent="0.35">
      <c r="A3118" t="s">
        <v>847</v>
      </c>
      <c r="B3118" s="32">
        <v>40534</v>
      </c>
      <c r="E3118" t="s">
        <v>751</v>
      </c>
      <c r="G3118">
        <v>195.04999999999998</v>
      </c>
      <c r="H3118">
        <v>0.1245</v>
      </c>
      <c r="I3118">
        <v>0.23600000000000002</v>
      </c>
      <c r="J3118">
        <v>0.1125</v>
      </c>
      <c r="K3118">
        <v>9.2249999999999999E-2</v>
      </c>
      <c r="L3118">
        <v>0.10875</v>
      </c>
      <c r="M3118">
        <v>0.1105</v>
      </c>
      <c r="N3118">
        <v>9.8000000000000004E-2</v>
      </c>
      <c r="O3118">
        <v>9.2749999999999999E-2</v>
      </c>
      <c r="T3118" s="30">
        <v>1379.5875000000001</v>
      </c>
      <c r="U3118" s="30">
        <v>494.97712228481453</v>
      </c>
      <c r="X3118"/>
      <c r="AE3118" s="29">
        <v>0.71193529131289068</v>
      </c>
      <c r="AF3118" s="29"/>
      <c r="AI3118" s="8">
        <v>35.374459927487877</v>
      </c>
      <c r="AL3118">
        <v>0.53914597347216209</v>
      </c>
      <c r="AO3118">
        <v>66.1061503597127</v>
      </c>
      <c r="BI3118" s="30">
        <v>460.78496364431459</v>
      </c>
    </row>
    <row r="3119" spans="1:61" x14ac:dyDescent="0.35">
      <c r="A3119" t="s">
        <v>848</v>
      </c>
      <c r="B3119" s="32">
        <v>40534</v>
      </c>
      <c r="E3119" t="s">
        <v>751</v>
      </c>
      <c r="G3119">
        <v>153.73333333333332</v>
      </c>
      <c r="H3119">
        <v>6.8666666666666668E-2</v>
      </c>
      <c r="I3119">
        <v>0.13799999999999998</v>
      </c>
      <c r="J3119">
        <v>8.7666666666666671E-2</v>
      </c>
      <c r="K3119">
        <v>7.6999999999999999E-2</v>
      </c>
      <c r="L3119">
        <v>8.1333333333333327E-2</v>
      </c>
      <c r="M3119">
        <v>9.2666666666666675E-2</v>
      </c>
      <c r="N3119">
        <v>0.11</v>
      </c>
      <c r="O3119">
        <v>0.11333333333333334</v>
      </c>
      <c r="T3119" s="30">
        <v>1032.8</v>
      </c>
      <c r="U3119" s="30">
        <v>250.87508327819856</v>
      </c>
      <c r="X3119"/>
      <c r="AE3119" s="29">
        <v>0.59785117443227298</v>
      </c>
      <c r="AF3119" s="29"/>
      <c r="AI3119" s="8">
        <v>20.140775462768275</v>
      </c>
      <c r="AL3119">
        <v>0.88199698507243107</v>
      </c>
      <c r="AO3119">
        <v>81.87826937892666</v>
      </c>
      <c r="BI3119" s="30">
        <v>368.42085765194884</v>
      </c>
    </row>
    <row r="3120" spans="1:61" x14ac:dyDescent="0.35">
      <c r="A3120" t="s">
        <v>849</v>
      </c>
      <c r="B3120" s="32">
        <v>40534</v>
      </c>
      <c r="E3120" t="s">
        <v>751</v>
      </c>
      <c r="G3120">
        <v>151.54999999999998</v>
      </c>
      <c r="H3120">
        <v>5.4749999999999993E-2</v>
      </c>
      <c r="I3120">
        <v>0.13824999999999998</v>
      </c>
      <c r="J3120">
        <v>8.6500000000000007E-2</v>
      </c>
      <c r="K3120">
        <v>7.5749999999999998E-2</v>
      </c>
      <c r="L3120">
        <v>0.10324999999999999</v>
      </c>
      <c r="M3120">
        <v>9.6499999999999989E-2</v>
      </c>
      <c r="N3120">
        <v>9.4499999999999987E-2</v>
      </c>
      <c r="O3120">
        <v>0.10825</v>
      </c>
      <c r="T3120" s="30">
        <v>1114.2625</v>
      </c>
      <c r="U3120" s="30">
        <v>424.8493770137361</v>
      </c>
      <c r="X3120"/>
      <c r="AE3120" s="29">
        <v>0.54097887946303269</v>
      </c>
      <c r="AF3120" s="29"/>
      <c r="AI3120" s="8">
        <v>39.982291855115918</v>
      </c>
      <c r="AL3120">
        <v>0.2594812341639553</v>
      </c>
      <c r="AO3120">
        <v>35.103542707465152</v>
      </c>
      <c r="BI3120" s="30">
        <v>349.45065685332696</v>
      </c>
    </row>
    <row r="3121" spans="1:61" x14ac:dyDescent="0.35">
      <c r="A3121" t="s">
        <v>850</v>
      </c>
      <c r="B3121" s="32">
        <v>40534</v>
      </c>
      <c r="E3121" t="s">
        <v>751</v>
      </c>
      <c r="G3121">
        <v>174.3</v>
      </c>
      <c r="H3121">
        <v>7.5499999999999998E-2</v>
      </c>
      <c r="I3121">
        <v>0.158</v>
      </c>
      <c r="J3121">
        <v>0.10300000000000001</v>
      </c>
      <c r="K3121">
        <v>7.6499999999999999E-2</v>
      </c>
      <c r="L3121">
        <v>9.4499999999999987E-2</v>
      </c>
      <c r="M3121">
        <v>0.111</v>
      </c>
      <c r="N3121">
        <v>0.12050000000000001</v>
      </c>
      <c r="O3121">
        <v>0.13250000000000001</v>
      </c>
      <c r="T3121" s="30">
        <v>1083.75</v>
      </c>
      <c r="U3121" s="30">
        <v>272.0668544912395</v>
      </c>
      <c r="X3121"/>
      <c r="AE3121" s="29">
        <v>0.71714739759340362</v>
      </c>
      <c r="AF3121" s="29"/>
      <c r="AI3121" s="8">
        <v>17.782946814017226</v>
      </c>
      <c r="AL3121">
        <v>0.9517123443144806</v>
      </c>
      <c r="AO3121">
        <v>91.224864138244129</v>
      </c>
      <c r="BI3121" s="30">
        <v>392.62531578429088</v>
      </c>
    </row>
    <row r="3122" spans="1:61" x14ac:dyDescent="0.35">
      <c r="A3122" t="s">
        <v>851</v>
      </c>
      <c r="B3122" s="32">
        <v>40534</v>
      </c>
      <c r="E3122" t="s">
        <v>751</v>
      </c>
      <c r="G3122">
        <v>136.4</v>
      </c>
      <c r="H3122">
        <v>5.425E-2</v>
      </c>
      <c r="I3122">
        <v>0.10150000000000001</v>
      </c>
      <c r="J3122">
        <v>7.7249999999999999E-2</v>
      </c>
      <c r="K3122">
        <v>7.2249999999999995E-2</v>
      </c>
      <c r="L3122">
        <v>7.7249999999999999E-2</v>
      </c>
      <c r="M3122">
        <v>9.5500000000000002E-2</v>
      </c>
      <c r="N3122">
        <v>9.9000000000000005E-2</v>
      </c>
      <c r="O3122">
        <v>0.105</v>
      </c>
      <c r="T3122" s="30">
        <v>956.5</v>
      </c>
      <c r="U3122" s="30">
        <v>390.47883679749259</v>
      </c>
      <c r="X3122"/>
      <c r="AE3122" s="29">
        <v>0.26764191797176168</v>
      </c>
      <c r="AF3122" s="29"/>
      <c r="AI3122" s="8">
        <v>57.353192407903819</v>
      </c>
      <c r="AL3122">
        <v>1.7118628702652482E-2</v>
      </c>
      <c r="AO3122">
        <v>3.6764439769310329</v>
      </c>
      <c r="BI3122" s="30">
        <v>249.02682424461764</v>
      </c>
    </row>
    <row r="3123" spans="1:61" x14ac:dyDescent="0.35">
      <c r="A3123" t="s">
        <v>852</v>
      </c>
      <c r="B3123" s="32">
        <v>40534</v>
      </c>
      <c r="E3123" t="s">
        <v>751</v>
      </c>
      <c r="G3123">
        <v>179.35000000000002</v>
      </c>
      <c r="H3123">
        <v>7.3499999999999996E-2</v>
      </c>
      <c r="I3123">
        <v>0.15000000000000002</v>
      </c>
      <c r="J3123">
        <v>0.13225000000000001</v>
      </c>
      <c r="K3123">
        <v>9.8500000000000018E-2</v>
      </c>
      <c r="L3123">
        <v>8.199999999999999E-2</v>
      </c>
      <c r="M3123">
        <v>0.10774999999999998</v>
      </c>
      <c r="N3123">
        <v>0.12325000000000001</v>
      </c>
      <c r="O3123">
        <v>0.1295</v>
      </c>
      <c r="T3123" s="30">
        <v>803.9375</v>
      </c>
      <c r="U3123" s="30">
        <v>214.80151468787099</v>
      </c>
      <c r="X3123"/>
      <c r="AE3123" s="29">
        <v>0.42903442582562035</v>
      </c>
      <c r="AF3123" s="29"/>
      <c r="AI3123" s="8">
        <v>21.160392285795144</v>
      </c>
      <c r="AL3123">
        <v>0.39657261079406697</v>
      </c>
      <c r="AO3123">
        <v>55.329223897560993</v>
      </c>
      <c r="BI3123" s="30">
        <v>283.45778654125877</v>
      </c>
    </row>
    <row r="3124" spans="1:61" x14ac:dyDescent="0.35">
      <c r="A3124" t="s">
        <v>845</v>
      </c>
      <c r="B3124" s="32">
        <v>40542</v>
      </c>
      <c r="E3124" t="s">
        <v>751</v>
      </c>
      <c r="T3124" s="30">
        <v>1350.2874999999999</v>
      </c>
      <c r="U3124" s="30">
        <v>605.61701941390243</v>
      </c>
      <c r="X3124"/>
      <c r="AE3124" s="29">
        <v>0.78336020028076492</v>
      </c>
      <c r="AF3124" s="29"/>
      <c r="AI3124" s="8">
        <v>25.383210920477147</v>
      </c>
      <c r="AO3124">
        <v>45.2487850230834</v>
      </c>
      <c r="BI3124" s="30">
        <v>399.49190819999131</v>
      </c>
    </row>
    <row r="3125" spans="1:61" x14ac:dyDescent="0.35">
      <c r="A3125" t="s">
        <v>846</v>
      </c>
      <c r="B3125" s="32">
        <v>40542</v>
      </c>
      <c r="E3125" t="s">
        <v>751</v>
      </c>
      <c r="T3125" s="30">
        <v>1291.1166666666666</v>
      </c>
      <c r="U3125" s="30">
        <v>382.31742261965934</v>
      </c>
      <c r="X3125"/>
      <c r="AE3125" s="29">
        <v>0.92077111332736716</v>
      </c>
      <c r="AF3125" s="29"/>
      <c r="AI3125" s="8">
        <v>22.046805382634364</v>
      </c>
      <c r="AO3125">
        <v>95.283989125352221</v>
      </c>
      <c r="BI3125" s="30">
        <v>450.57699380992278</v>
      </c>
    </row>
    <row r="3126" spans="1:61" x14ac:dyDescent="0.35">
      <c r="A3126" t="s">
        <v>847</v>
      </c>
      <c r="B3126" s="32">
        <v>40542</v>
      </c>
      <c r="E3126" t="s">
        <v>751</v>
      </c>
      <c r="T3126" s="30">
        <v>1328.325</v>
      </c>
      <c r="U3126" s="30">
        <v>614.55352123943987</v>
      </c>
      <c r="X3126"/>
      <c r="AE3126" s="29">
        <v>0.46559103139755775</v>
      </c>
      <c r="AF3126" s="29"/>
      <c r="AI3126" s="8">
        <v>70.337264125430593</v>
      </c>
      <c r="AO3126">
        <v>13.216665493121383</v>
      </c>
      <c r="BI3126" s="30">
        <v>324.49929909696039</v>
      </c>
    </row>
    <row r="3127" spans="1:61" x14ac:dyDescent="0.35">
      <c r="A3127" t="s">
        <v>848</v>
      </c>
      <c r="B3127" s="32">
        <v>40542</v>
      </c>
      <c r="E3127" t="s">
        <v>751</v>
      </c>
      <c r="T3127" s="30">
        <v>1008.65</v>
      </c>
      <c r="U3127" s="30">
        <v>375.5554117748585</v>
      </c>
      <c r="X3127"/>
      <c r="AE3127" s="29">
        <v>0.72281369829262543</v>
      </c>
      <c r="AF3127" s="29"/>
      <c r="AI3127" s="8">
        <v>26.104292726623207</v>
      </c>
      <c r="AO3127">
        <v>52.661589578945225</v>
      </c>
      <c r="BI3127" s="30">
        <v>293.9600292817189</v>
      </c>
    </row>
    <row r="3128" spans="1:61" x14ac:dyDescent="0.35">
      <c r="A3128" t="s">
        <v>849</v>
      </c>
      <c r="B3128" s="32">
        <v>40542</v>
      </c>
      <c r="E3128" t="s">
        <v>751</v>
      </c>
      <c r="T3128" s="30">
        <v>1135.1875</v>
      </c>
      <c r="U3128" s="30">
        <v>527.08764469119365</v>
      </c>
      <c r="X3128"/>
      <c r="AE3128" s="29">
        <v>0.39674948337570543</v>
      </c>
      <c r="AF3128" s="29"/>
      <c r="AI3128" s="8">
        <v>57.558119322611972</v>
      </c>
      <c r="AO3128">
        <v>9.4026365125319931</v>
      </c>
      <c r="BI3128" s="30">
        <v>267.59958345233292</v>
      </c>
    </row>
    <row r="3129" spans="1:61" x14ac:dyDescent="0.35">
      <c r="A3129" t="s">
        <v>850</v>
      </c>
      <c r="B3129" s="32">
        <v>40542</v>
      </c>
      <c r="E3129" t="s">
        <v>751</v>
      </c>
      <c r="T3129" s="30">
        <v>1047.5999999999999</v>
      </c>
      <c r="U3129" s="30">
        <v>381.61636369445995</v>
      </c>
      <c r="X3129"/>
      <c r="AE3129" s="29">
        <v>0.69143366220561731</v>
      </c>
      <c r="AF3129" s="29"/>
      <c r="AI3129" s="8">
        <v>31.756628814286195</v>
      </c>
      <c r="AO3129">
        <v>58.833912210152278</v>
      </c>
      <c r="BI3129" s="30">
        <v>306.3300354440247</v>
      </c>
    </row>
    <row r="3130" spans="1:61" x14ac:dyDescent="0.35">
      <c r="A3130" t="s">
        <v>851</v>
      </c>
      <c r="B3130" s="32">
        <v>40542</v>
      </c>
      <c r="E3130" t="s">
        <v>751</v>
      </c>
      <c r="T3130" s="30">
        <v>798.42499999999995</v>
      </c>
      <c r="U3130" s="30">
        <v>360.61962074876459</v>
      </c>
      <c r="X3130"/>
      <c r="AE3130" s="29">
        <v>0.19594898313919873</v>
      </c>
      <c r="AF3130" s="29"/>
      <c r="AI3130" s="8">
        <v>51.084079103042903</v>
      </c>
      <c r="AO3130">
        <v>0</v>
      </c>
      <c r="BI3130" s="30">
        <v>177.99792016377404</v>
      </c>
    </row>
    <row r="3131" spans="1:61" x14ac:dyDescent="0.35">
      <c r="A3131" t="s">
        <v>852</v>
      </c>
      <c r="B3131" s="32">
        <v>40542</v>
      </c>
      <c r="E3131" t="s">
        <v>751</v>
      </c>
      <c r="T3131" s="30">
        <v>777.17499999999995</v>
      </c>
      <c r="U3131" s="30">
        <v>297.0462890048467</v>
      </c>
      <c r="X3131"/>
      <c r="AE3131" s="29">
        <v>0.30854840929818228</v>
      </c>
      <c r="AF3131" s="29"/>
      <c r="AI3131" s="8">
        <v>52.889321366824198</v>
      </c>
      <c r="AO3131">
        <v>2.4790199971710196</v>
      </c>
      <c r="BI3131" s="30">
        <v>195.37579061284106</v>
      </c>
    </row>
    <row r="3132" spans="1:61" x14ac:dyDescent="0.35">
      <c r="A3132" t="s">
        <v>845</v>
      </c>
      <c r="B3132" s="32">
        <v>40550</v>
      </c>
      <c r="E3132" t="s">
        <v>751</v>
      </c>
      <c r="T3132" s="30">
        <v>1321.35</v>
      </c>
      <c r="U3132" s="30">
        <v>626.5781649233968</v>
      </c>
      <c r="X3132"/>
      <c r="AI3132" s="8">
        <v>57.734555003350316</v>
      </c>
      <c r="AL3132">
        <v>7.1953262232337278E-2</v>
      </c>
      <c r="AO3132">
        <v>5.144981062128358</v>
      </c>
      <c r="BI3132" s="30">
        <v>344.28802585002029</v>
      </c>
    </row>
    <row r="3133" spans="1:61" x14ac:dyDescent="0.35">
      <c r="A3133" t="s">
        <v>846</v>
      </c>
      <c r="B3133" s="32">
        <v>40550</v>
      </c>
      <c r="E3133" t="s">
        <v>751</v>
      </c>
      <c r="T3133" s="30">
        <v>1463.3666666666666</v>
      </c>
      <c r="U3133" s="30">
        <v>654.78787829344833</v>
      </c>
      <c r="X3133"/>
      <c r="AI3133" s="8">
        <v>26.44140091782895</v>
      </c>
      <c r="AL3133">
        <v>1.3666635293641101</v>
      </c>
      <c r="AO3133">
        <v>75.335103402963611</v>
      </c>
      <c r="BI3133" s="30">
        <v>402.65002756080958</v>
      </c>
    </row>
    <row r="3134" spans="1:61" x14ac:dyDescent="0.35">
      <c r="A3134" t="s">
        <v>847</v>
      </c>
      <c r="B3134" s="32">
        <v>40550</v>
      </c>
      <c r="E3134" t="s">
        <v>751</v>
      </c>
      <c r="T3134" s="30">
        <v>1328.2</v>
      </c>
      <c r="U3134" s="30">
        <v>685.18988124667817</v>
      </c>
      <c r="X3134"/>
      <c r="AI3134" s="8">
        <v>62.590610945214088</v>
      </c>
      <c r="AL3134">
        <v>0</v>
      </c>
      <c r="AO3134">
        <v>0</v>
      </c>
      <c r="BI3134" s="30">
        <v>286.18009183385124</v>
      </c>
    </row>
    <row r="3135" spans="1:61" x14ac:dyDescent="0.35">
      <c r="A3135" t="s">
        <v>848</v>
      </c>
      <c r="B3135" s="32">
        <v>40550</v>
      </c>
      <c r="E3135" t="s">
        <v>751</v>
      </c>
      <c r="T3135" s="30">
        <v>1250.4000000000001</v>
      </c>
      <c r="U3135" s="30">
        <v>601.81031202683994</v>
      </c>
      <c r="X3135"/>
      <c r="AI3135" s="8">
        <v>59.237052352129453</v>
      </c>
      <c r="AL3135">
        <v>0.21985412838626781</v>
      </c>
      <c r="AO3135">
        <v>17.756230855734398</v>
      </c>
      <c r="BI3135" s="30">
        <v>281.45314028458739</v>
      </c>
    </row>
    <row r="3136" spans="1:61" x14ac:dyDescent="0.35">
      <c r="A3136" t="s">
        <v>849</v>
      </c>
      <c r="B3136" s="32">
        <v>40550</v>
      </c>
      <c r="E3136" t="s">
        <v>751</v>
      </c>
      <c r="T3136" s="30">
        <v>1112.1500000000001</v>
      </c>
      <c r="U3136" s="30">
        <v>554.9892376885025</v>
      </c>
      <c r="X3136"/>
      <c r="AI3136" s="8">
        <v>52.800748259492103</v>
      </c>
      <c r="AL3136">
        <v>0</v>
      </c>
      <c r="AO3136">
        <v>0</v>
      </c>
      <c r="BI3136" s="30">
        <v>240.45605087617636</v>
      </c>
    </row>
    <row r="3137" spans="1:61" x14ac:dyDescent="0.35">
      <c r="A3137" t="s">
        <v>850</v>
      </c>
      <c r="B3137" s="32">
        <v>40550</v>
      </c>
      <c r="E3137" t="s">
        <v>751</v>
      </c>
      <c r="T3137" s="30">
        <v>1137.625</v>
      </c>
      <c r="U3137" s="30">
        <v>537.74116534141854</v>
      </c>
      <c r="X3137"/>
      <c r="AI3137" s="8">
        <v>65.341434449246236</v>
      </c>
      <c r="AL3137">
        <v>7.9722739507800469E-2</v>
      </c>
      <c r="AO3137">
        <v>11.414178202592833</v>
      </c>
      <c r="BI3137" s="30">
        <v>259.81041820343478</v>
      </c>
    </row>
    <row r="3138" spans="1:61" x14ac:dyDescent="0.35">
      <c r="A3138" t="s">
        <v>851</v>
      </c>
      <c r="B3138" s="32">
        <v>40550</v>
      </c>
      <c r="E3138" t="s">
        <v>751</v>
      </c>
      <c r="T3138" s="30">
        <v>815.9</v>
      </c>
      <c r="U3138" s="30">
        <v>404.59820423352511</v>
      </c>
      <c r="X3138"/>
      <c r="AI3138" s="8">
        <v>39.988777526239694</v>
      </c>
      <c r="AL3138">
        <v>0</v>
      </c>
      <c r="AO3138">
        <v>0</v>
      </c>
      <c r="BI3138" s="30">
        <v>169.52820256552482</v>
      </c>
    </row>
    <row r="3139" spans="1:61" x14ac:dyDescent="0.35">
      <c r="A3139" t="s">
        <v>852</v>
      </c>
      <c r="B3139" s="32">
        <v>40550</v>
      </c>
      <c r="E3139" t="s">
        <v>751</v>
      </c>
      <c r="T3139" s="30">
        <v>921.05</v>
      </c>
      <c r="U3139" s="30">
        <v>432.70696729385207</v>
      </c>
      <c r="X3139"/>
      <c r="AI3139" s="8">
        <v>58.295324330448771</v>
      </c>
      <c r="AL3139">
        <v>0</v>
      </c>
      <c r="AO3139">
        <v>0</v>
      </c>
      <c r="BI3139" s="30">
        <v>195.51518032893046</v>
      </c>
    </row>
    <row r="3140" spans="1:61" x14ac:dyDescent="0.35">
      <c r="A3140" t="s">
        <v>845</v>
      </c>
      <c r="B3140" s="32">
        <v>40557</v>
      </c>
      <c r="E3140" t="s">
        <v>751</v>
      </c>
      <c r="T3140" s="30">
        <v>1222.4875</v>
      </c>
      <c r="U3140" s="30">
        <v>574.5886269391101</v>
      </c>
      <c r="X3140"/>
      <c r="AE3140" s="29">
        <v>0.2451230675450185</v>
      </c>
      <c r="AF3140" s="29"/>
      <c r="AI3140" s="8">
        <v>55.835104862448986</v>
      </c>
      <c r="AL3140">
        <v>1.1757648305084746E-2</v>
      </c>
      <c r="AO3140">
        <v>0.23930084745762711</v>
      </c>
      <c r="BI3140" s="30">
        <v>317.5678416904791</v>
      </c>
    </row>
    <row r="3141" spans="1:61" x14ac:dyDescent="0.35">
      <c r="A3141" t="s">
        <v>846</v>
      </c>
      <c r="B3141" s="32">
        <v>40557</v>
      </c>
      <c r="E3141" t="s">
        <v>751</v>
      </c>
      <c r="T3141" s="30">
        <v>1735.75</v>
      </c>
      <c r="U3141" s="30">
        <v>805.71287909780119</v>
      </c>
      <c r="X3141"/>
      <c r="AE3141" s="29">
        <v>0.68346814423888902</v>
      </c>
      <c r="AF3141" s="29"/>
      <c r="AI3141" s="8">
        <v>62.968820178764133</v>
      </c>
      <c r="AL3141">
        <v>0.59428751866307339</v>
      </c>
      <c r="AO3141">
        <v>34.359241753094558</v>
      </c>
      <c r="BI3141" s="30">
        <v>466.32578412114918</v>
      </c>
    </row>
    <row r="3142" spans="1:61" x14ac:dyDescent="0.35">
      <c r="A3142" t="s">
        <v>847</v>
      </c>
      <c r="B3142" s="32">
        <v>40557</v>
      </c>
      <c r="E3142" t="s">
        <v>751</v>
      </c>
      <c r="T3142" s="30">
        <v>1215.5</v>
      </c>
      <c r="U3142" s="30">
        <v>606.28736085524451</v>
      </c>
      <c r="X3142"/>
      <c r="AE3142" s="29">
        <v>0.26339480268212467</v>
      </c>
      <c r="AF3142" s="29"/>
      <c r="AI3142" s="8">
        <v>58.905943942453142</v>
      </c>
      <c r="AL3142">
        <v>5.8028175519630486E-2</v>
      </c>
      <c r="AO3142">
        <v>2.6064665127020783</v>
      </c>
      <c r="BI3142" s="30">
        <v>271.3127133199431</v>
      </c>
    </row>
    <row r="3143" spans="1:61" x14ac:dyDescent="0.35">
      <c r="A3143" t="s">
        <v>848</v>
      </c>
      <c r="B3143" s="32">
        <v>40557</v>
      </c>
      <c r="E3143" t="s">
        <v>751</v>
      </c>
      <c r="T3143" s="30">
        <v>1386.8833333333334</v>
      </c>
      <c r="U3143" s="30">
        <v>711.68548703586066</v>
      </c>
      <c r="X3143"/>
      <c r="AE3143" s="29">
        <v>0.26204318737997523</v>
      </c>
      <c r="AF3143" s="29"/>
      <c r="AI3143" s="8">
        <v>74.761935003868018</v>
      </c>
      <c r="AL3143">
        <v>1.9076363636363638E-2</v>
      </c>
      <c r="AO3143">
        <v>1.8484848484848484</v>
      </c>
      <c r="BI3143" s="30">
        <v>286.54483899148659</v>
      </c>
    </row>
    <row r="3144" spans="1:61" x14ac:dyDescent="0.35">
      <c r="A3144" t="s">
        <v>849</v>
      </c>
      <c r="B3144" s="32">
        <v>40557</v>
      </c>
      <c r="E3144" t="s">
        <v>751</v>
      </c>
      <c r="T3144" s="30">
        <v>1143.5875000000001</v>
      </c>
      <c r="U3144" s="30">
        <v>599.5396222746931</v>
      </c>
      <c r="X3144"/>
      <c r="AE3144" s="29">
        <v>0.19649724255085083</v>
      </c>
      <c r="AF3144" s="29"/>
      <c r="AI3144" s="8">
        <v>51.028717760989892</v>
      </c>
      <c r="AL3144">
        <v>0</v>
      </c>
      <c r="AO3144">
        <v>0</v>
      </c>
      <c r="BI3144" s="30">
        <v>243.30016482092205</v>
      </c>
    </row>
    <row r="3145" spans="1:61" x14ac:dyDescent="0.35">
      <c r="A3145" t="s">
        <v>850</v>
      </c>
      <c r="B3145" s="32">
        <v>40557</v>
      </c>
      <c r="E3145" t="s">
        <v>751</v>
      </c>
      <c r="T3145" s="30">
        <v>1392.5749999999998</v>
      </c>
      <c r="U3145" s="30">
        <v>661.12356527679731</v>
      </c>
      <c r="X3145"/>
      <c r="AE3145" s="29">
        <v>0.17950614260195649</v>
      </c>
      <c r="AF3145" s="29"/>
      <c r="AI3145" s="8">
        <v>87.108637059549693</v>
      </c>
      <c r="AL3145">
        <v>0</v>
      </c>
      <c r="AO3145">
        <v>0</v>
      </c>
      <c r="BI3145" s="30">
        <v>316.26623106335603</v>
      </c>
    </row>
    <row r="3146" spans="1:61" x14ac:dyDescent="0.35">
      <c r="A3146" t="s">
        <v>851</v>
      </c>
      <c r="B3146" s="32">
        <v>40557</v>
      </c>
      <c r="E3146" t="s">
        <v>751</v>
      </c>
      <c r="T3146" s="30">
        <v>933.625</v>
      </c>
      <c r="U3146" s="30">
        <v>444.71458666223555</v>
      </c>
      <c r="X3146"/>
      <c r="AE3146" s="29">
        <v>0.17854910831873252</v>
      </c>
      <c r="AF3146" s="29"/>
      <c r="AI3146" s="8">
        <v>50.717108332610543</v>
      </c>
      <c r="AL3146">
        <v>0</v>
      </c>
      <c r="AO3146">
        <v>0</v>
      </c>
      <c r="BI3146" s="30">
        <v>196.04592193164183</v>
      </c>
    </row>
    <row r="3147" spans="1:61" x14ac:dyDescent="0.35">
      <c r="A3147" t="s">
        <v>852</v>
      </c>
      <c r="B3147" s="32">
        <v>40557</v>
      </c>
      <c r="E3147" t="s">
        <v>751</v>
      </c>
      <c r="T3147" s="30">
        <v>967.6875</v>
      </c>
      <c r="U3147" s="30">
        <v>447.3399239307011</v>
      </c>
      <c r="X3147"/>
      <c r="AE3147" s="29">
        <v>0.13632987999400686</v>
      </c>
      <c r="AF3147" s="29"/>
      <c r="AI3147" s="8">
        <v>60.01786235937459</v>
      </c>
      <c r="AL3147">
        <v>0</v>
      </c>
      <c r="AO3147">
        <v>0</v>
      </c>
      <c r="BI3147" s="30">
        <v>200.56021169812431</v>
      </c>
    </row>
    <row r="3148" spans="1:61" x14ac:dyDescent="0.35">
      <c r="A3148" t="s">
        <v>845</v>
      </c>
      <c r="B3148" s="32">
        <v>40563</v>
      </c>
      <c r="E3148" t="s">
        <v>751</v>
      </c>
      <c r="T3148" s="30">
        <v>1127.175</v>
      </c>
      <c r="U3148" s="30">
        <v>508.10211165076464</v>
      </c>
      <c r="X3148"/>
      <c r="AI3148" s="8">
        <v>48.530889642869447</v>
      </c>
      <c r="AO3148">
        <v>0</v>
      </c>
      <c r="BI3148" s="30">
        <v>288.57481251621726</v>
      </c>
    </row>
    <row r="3149" spans="1:61" x14ac:dyDescent="0.35">
      <c r="A3149" t="s">
        <v>846</v>
      </c>
      <c r="B3149" s="32">
        <v>40563</v>
      </c>
      <c r="E3149" t="s">
        <v>751</v>
      </c>
      <c r="T3149" s="30">
        <v>1202.3</v>
      </c>
      <c r="U3149" s="30">
        <v>501.75753287389927</v>
      </c>
      <c r="X3149"/>
      <c r="AI3149" s="8">
        <v>62.910052339655849</v>
      </c>
      <c r="AO3149">
        <v>9.2212192160943456</v>
      </c>
      <c r="BI3149" s="30">
        <v>321.99600116568593</v>
      </c>
    </row>
    <row r="3150" spans="1:61" x14ac:dyDescent="0.35">
      <c r="A3150" t="s">
        <v>847</v>
      </c>
      <c r="B3150" s="32">
        <v>40563</v>
      </c>
      <c r="E3150" t="s">
        <v>751</v>
      </c>
      <c r="T3150" s="30">
        <v>1232.7125000000001</v>
      </c>
      <c r="U3150" s="30">
        <v>644.01378157799957</v>
      </c>
      <c r="X3150"/>
      <c r="AI3150" s="8">
        <v>50.106891307162087</v>
      </c>
      <c r="AO3150">
        <v>0</v>
      </c>
      <c r="BI3150" s="30">
        <v>256.37921034842338</v>
      </c>
    </row>
    <row r="3151" spans="1:61" x14ac:dyDescent="0.35">
      <c r="A3151" t="s">
        <v>848</v>
      </c>
      <c r="B3151" s="32">
        <v>40563</v>
      </c>
      <c r="E3151" t="s">
        <v>751</v>
      </c>
      <c r="T3151" s="30">
        <v>1155.8499999999999</v>
      </c>
      <c r="U3151" s="30">
        <v>586.58532286682066</v>
      </c>
      <c r="X3151"/>
      <c r="AI3151" s="8">
        <v>58.918952837624943</v>
      </c>
      <c r="AO3151">
        <v>0</v>
      </c>
      <c r="BI3151" s="30">
        <v>237.58049884288417</v>
      </c>
    </row>
    <row r="3152" spans="1:61" x14ac:dyDescent="0.35">
      <c r="A3152" t="s">
        <v>849</v>
      </c>
      <c r="B3152" s="32">
        <v>40563</v>
      </c>
      <c r="E3152" t="s">
        <v>751</v>
      </c>
      <c r="T3152" s="30">
        <v>1230.2375</v>
      </c>
      <c r="U3152" s="30">
        <v>641.65856782110586</v>
      </c>
      <c r="X3152"/>
      <c r="AI3152" s="8">
        <v>51.85876793650165</v>
      </c>
      <c r="AO3152">
        <v>0</v>
      </c>
      <c r="BI3152" s="30">
        <v>262.96336110739787</v>
      </c>
    </row>
    <row r="3153" spans="1:62" x14ac:dyDescent="0.35">
      <c r="A3153" t="s">
        <v>850</v>
      </c>
      <c r="B3153" s="32">
        <v>40563</v>
      </c>
      <c r="E3153" t="s">
        <v>751</v>
      </c>
      <c r="T3153" s="30">
        <v>1121.325</v>
      </c>
      <c r="U3153" s="30">
        <v>580.49208188423268</v>
      </c>
      <c r="X3153"/>
      <c r="AI3153" s="8">
        <v>57.01595590860493</v>
      </c>
      <c r="AO3153">
        <v>0</v>
      </c>
      <c r="BI3153" s="30">
        <v>225.11186789350768</v>
      </c>
    </row>
    <row r="3154" spans="1:62" x14ac:dyDescent="0.35">
      <c r="A3154" t="s">
        <v>851</v>
      </c>
      <c r="B3154" s="32">
        <v>40563</v>
      </c>
      <c r="E3154" t="s">
        <v>751</v>
      </c>
      <c r="T3154" s="30">
        <v>920.23749999999995</v>
      </c>
      <c r="U3154" s="30">
        <v>433.3887207254478</v>
      </c>
      <c r="X3154"/>
      <c r="AI3154" s="8">
        <v>43.020802778954007</v>
      </c>
      <c r="AO3154">
        <v>0</v>
      </c>
      <c r="BI3154" s="30">
        <v>191.35409934382841</v>
      </c>
    </row>
    <row r="3155" spans="1:62" x14ac:dyDescent="0.35">
      <c r="A3155" t="s">
        <v>852</v>
      </c>
      <c r="B3155" s="32">
        <v>40563</v>
      </c>
      <c r="E3155" t="s">
        <v>751</v>
      </c>
      <c r="T3155" s="30">
        <v>853.22500000000002</v>
      </c>
      <c r="U3155" s="30">
        <v>410.70905842342637</v>
      </c>
      <c r="X3155"/>
      <c r="AI3155" s="8">
        <v>41.128682344960019</v>
      </c>
      <c r="AO3155">
        <v>0</v>
      </c>
      <c r="BI3155" s="30">
        <v>168.85650323668338</v>
      </c>
    </row>
    <row r="3156" spans="1:62" x14ac:dyDescent="0.35">
      <c r="A3156" t="s">
        <v>845</v>
      </c>
      <c r="B3156" s="32">
        <v>40571</v>
      </c>
      <c r="E3156" t="s">
        <v>751</v>
      </c>
      <c r="T3156" s="30">
        <v>1163.4375</v>
      </c>
      <c r="U3156" s="30">
        <v>517.15890662617699</v>
      </c>
      <c r="X3156"/>
      <c r="AI3156" s="8">
        <v>49.711540100902646</v>
      </c>
      <c r="AO3156">
        <v>0</v>
      </c>
      <c r="BI3156" s="30">
        <v>301.95463971644938</v>
      </c>
    </row>
    <row r="3157" spans="1:62" x14ac:dyDescent="0.35">
      <c r="A3157" t="s">
        <v>846</v>
      </c>
      <c r="B3157" s="32">
        <v>40571</v>
      </c>
      <c r="E3157" t="s">
        <v>751</v>
      </c>
      <c r="T3157" s="30">
        <v>924.81666666666661</v>
      </c>
      <c r="U3157" s="30">
        <v>283.62059271014351</v>
      </c>
      <c r="X3157"/>
      <c r="AI3157" s="8">
        <v>60.263955302359285</v>
      </c>
      <c r="AO3157">
        <v>0</v>
      </c>
      <c r="BI3157" s="30">
        <v>315.76092629508565</v>
      </c>
    </row>
    <row r="3158" spans="1:62" x14ac:dyDescent="0.35">
      <c r="A3158" t="s">
        <v>847</v>
      </c>
      <c r="B3158" s="32">
        <v>40571</v>
      </c>
      <c r="E3158" t="s">
        <v>751</v>
      </c>
      <c r="T3158" s="30">
        <v>1195.4875</v>
      </c>
      <c r="U3158" s="30">
        <v>612.13923845603836</v>
      </c>
      <c r="X3158"/>
      <c r="AI3158" s="8">
        <v>48.571584430321366</v>
      </c>
      <c r="AO3158">
        <v>0</v>
      </c>
      <c r="BI3158" s="30">
        <v>257.35450505693746</v>
      </c>
    </row>
    <row r="3159" spans="1:62" x14ac:dyDescent="0.35">
      <c r="A3159" t="s">
        <v>848</v>
      </c>
      <c r="B3159" s="32">
        <v>40571</v>
      </c>
      <c r="E3159" t="s">
        <v>751</v>
      </c>
      <c r="T3159" s="30">
        <v>1100.2666666666667</v>
      </c>
      <c r="U3159" s="30">
        <v>559.17740240736521</v>
      </c>
      <c r="X3159"/>
      <c r="AI3159" s="8">
        <v>53.205556450667906</v>
      </c>
      <c r="AO3159">
        <v>0</v>
      </c>
      <c r="BI3159" s="30">
        <v>227.19270370498239</v>
      </c>
    </row>
    <row r="3160" spans="1:62" x14ac:dyDescent="0.35">
      <c r="A3160" t="s">
        <v>849</v>
      </c>
      <c r="B3160" s="32">
        <v>40571</v>
      </c>
      <c r="E3160" t="s">
        <v>751</v>
      </c>
      <c r="T3160" s="30">
        <v>1230</v>
      </c>
      <c r="U3160" s="30">
        <v>641.70369720372162</v>
      </c>
      <c r="X3160"/>
      <c r="AI3160" s="8">
        <v>49.512476826386475</v>
      </c>
      <c r="AO3160">
        <v>0</v>
      </c>
      <c r="BI3160" s="30">
        <v>249.33791036870508</v>
      </c>
    </row>
    <row r="3161" spans="1:62" x14ac:dyDescent="0.35">
      <c r="A3161" t="s">
        <v>850</v>
      </c>
      <c r="B3161" s="32">
        <v>40571</v>
      </c>
      <c r="E3161" t="s">
        <v>751</v>
      </c>
      <c r="T3161" s="30">
        <v>1271.0250000000001</v>
      </c>
      <c r="U3161" s="30">
        <v>634.64639199645444</v>
      </c>
      <c r="X3161"/>
      <c r="AI3161" s="8">
        <v>64.099206321501967</v>
      </c>
      <c r="AO3161">
        <v>0</v>
      </c>
      <c r="BI3161" s="30">
        <v>254.9655849751814</v>
      </c>
    </row>
    <row r="3162" spans="1:62" x14ac:dyDescent="0.35">
      <c r="A3162" t="s">
        <v>851</v>
      </c>
      <c r="B3162" s="32">
        <v>40571</v>
      </c>
      <c r="E3162" t="s">
        <v>751</v>
      </c>
      <c r="T3162" s="30">
        <v>818.46249999999998</v>
      </c>
      <c r="U3162" s="30">
        <v>391.8592828960858</v>
      </c>
      <c r="X3162"/>
      <c r="AI3162" s="8">
        <v>35.145748482433625</v>
      </c>
      <c r="AO3162">
        <v>0</v>
      </c>
      <c r="BI3162" s="30">
        <v>168.30107008813189</v>
      </c>
    </row>
    <row r="3163" spans="1:62" x14ac:dyDescent="0.35">
      <c r="A3163" t="s">
        <v>852</v>
      </c>
      <c r="B3163" s="32">
        <v>40571</v>
      </c>
      <c r="E3163" t="s">
        <v>751</v>
      </c>
      <c r="T3163" s="30">
        <v>865.58749999999998</v>
      </c>
      <c r="U3163" s="30">
        <v>411.4457870852026</v>
      </c>
      <c r="X3163"/>
      <c r="AI3163" s="8">
        <v>41.690095690004398</v>
      </c>
      <c r="AO3163">
        <v>0</v>
      </c>
      <c r="BI3163" s="30">
        <v>169.37502502592605</v>
      </c>
    </row>
    <row r="3164" spans="1:62" x14ac:dyDescent="0.35">
      <c r="A3164" s="3" t="s">
        <v>845</v>
      </c>
      <c r="B3164" s="32">
        <v>40584</v>
      </c>
      <c r="E3164" t="s">
        <v>751</v>
      </c>
      <c r="T3164" s="30">
        <v>1271.8435750000001</v>
      </c>
      <c r="U3164" s="30">
        <f t="shared" ref="U3164:U3171" si="4">AC3164+BD3164</f>
        <v>826.1069161133513</v>
      </c>
      <c r="X3164"/>
      <c r="Y3164" s="25">
        <v>3.6890119999999998E-2</v>
      </c>
      <c r="AA3164" s="30">
        <v>16760.055378257723</v>
      </c>
      <c r="AC3164" s="30">
        <v>618.10357500000009</v>
      </c>
      <c r="AI3164" s="8">
        <v>55.817239787941411</v>
      </c>
      <c r="AS3164" t="s">
        <v>831</v>
      </c>
      <c r="BD3164">
        <v>208.00334111335124</v>
      </c>
      <c r="BI3164" s="30">
        <v>389.91941909870735</v>
      </c>
      <c r="BJ3164">
        <v>298.1971966186627</v>
      </c>
    </row>
    <row r="3165" spans="1:62" x14ac:dyDescent="0.35">
      <c r="A3165" s="3" t="s">
        <v>846</v>
      </c>
      <c r="B3165" s="32">
        <v>40584</v>
      </c>
      <c r="E3165" t="s">
        <v>751</v>
      </c>
      <c r="T3165" s="30">
        <v>1514.4055133333334</v>
      </c>
      <c r="U3165" s="30">
        <f t="shared" si="4"/>
        <v>961.08950397901197</v>
      </c>
      <c r="X3165"/>
      <c r="Y3165" s="25">
        <v>3.4655983333333334E-2</v>
      </c>
      <c r="AA3165" s="30">
        <v>20959.300308607475</v>
      </c>
      <c r="AC3165" s="30">
        <v>725.36551333333352</v>
      </c>
      <c r="AI3165" s="8">
        <v>78.482316585919293</v>
      </c>
      <c r="AS3165" t="s">
        <v>831</v>
      </c>
      <c r="BD3165">
        <v>235.72399064567847</v>
      </c>
      <c r="BI3165" s="30">
        <v>474.8336927684021</v>
      </c>
      <c r="BJ3165">
        <v>368.9267340085234</v>
      </c>
    </row>
    <row r="3166" spans="1:62" x14ac:dyDescent="0.35">
      <c r="A3166" s="3" t="s">
        <v>847</v>
      </c>
      <c r="B3166" s="32">
        <v>40584</v>
      </c>
      <c r="E3166" t="s">
        <v>751</v>
      </c>
      <c r="T3166" s="30">
        <v>1273.7605850000002</v>
      </c>
      <c r="U3166" s="30">
        <f t="shared" si="4"/>
        <v>825.30529927452289</v>
      </c>
      <c r="X3166"/>
      <c r="Y3166" s="25">
        <v>3.3655285E-2</v>
      </c>
      <c r="AA3166" s="30">
        <v>18157.54217645937</v>
      </c>
      <c r="AC3166" s="30">
        <v>612.57558500000005</v>
      </c>
      <c r="AI3166" s="8">
        <v>68.988775531062757</v>
      </c>
      <c r="AS3166" t="s">
        <v>831</v>
      </c>
      <c r="BD3166">
        <v>212.72971427452282</v>
      </c>
      <c r="BI3166" s="30">
        <v>379.46651019441441</v>
      </c>
      <c r="BJ3166">
        <v>314.83873910825014</v>
      </c>
    </row>
    <row r="3167" spans="1:62" x14ac:dyDescent="0.35">
      <c r="A3167" s="3" t="s">
        <v>848</v>
      </c>
      <c r="B3167" s="32">
        <v>40584</v>
      </c>
      <c r="E3167" t="s">
        <v>751</v>
      </c>
      <c r="T3167" s="30">
        <v>1031.5346299999999</v>
      </c>
      <c r="U3167" s="30">
        <f t="shared" si="4"/>
        <v>688.20615527600228</v>
      </c>
      <c r="X3167"/>
      <c r="Y3167" s="25">
        <v>3.1566394999999997E-2</v>
      </c>
      <c r="AA3167" s="30">
        <v>16029.199370266451</v>
      </c>
      <c r="AC3167" s="30">
        <v>503.01463000000001</v>
      </c>
      <c r="AI3167" s="8">
        <v>55.417565296339333</v>
      </c>
      <c r="AS3167" t="s">
        <v>831</v>
      </c>
      <c r="BD3167">
        <v>185.19152527600227</v>
      </c>
      <c r="BI3167" s="30">
        <v>287.91090942765834</v>
      </c>
      <c r="BJ3167">
        <v>286.12562592489945</v>
      </c>
    </row>
    <row r="3168" spans="1:62" x14ac:dyDescent="0.35">
      <c r="A3168" s="3" t="s">
        <v>849</v>
      </c>
      <c r="B3168" s="32">
        <v>40584</v>
      </c>
      <c r="E3168" t="s">
        <v>751</v>
      </c>
      <c r="T3168" s="30">
        <v>1068.20544</v>
      </c>
      <c r="U3168" s="30">
        <f t="shared" si="4"/>
        <v>670.47536252285613</v>
      </c>
      <c r="X3168"/>
      <c r="Y3168" s="25">
        <v>3.1522135E-2</v>
      </c>
      <c r="AA3168" s="30">
        <v>15446.105473549673</v>
      </c>
      <c r="AC3168" s="30">
        <v>480.36544000000009</v>
      </c>
      <c r="AI3168" s="8">
        <v>59.955724396996047</v>
      </c>
      <c r="AS3168" t="s">
        <v>831</v>
      </c>
      <c r="BD3168">
        <v>190.10992252285598</v>
      </c>
      <c r="BI3168" s="30">
        <v>337.77435308014793</v>
      </c>
      <c r="BJ3168">
        <v>313.55133822027318</v>
      </c>
    </row>
    <row r="3169" spans="1:62" x14ac:dyDescent="0.35">
      <c r="A3169" s="3" t="s">
        <v>850</v>
      </c>
      <c r="B3169" s="32">
        <v>40584</v>
      </c>
      <c r="E3169" t="s">
        <v>751</v>
      </c>
      <c r="T3169" s="30">
        <v>1172.1070666666667</v>
      </c>
      <c r="U3169" s="30">
        <f t="shared" si="4"/>
        <v>751.41103043911835</v>
      </c>
      <c r="X3169"/>
      <c r="Y3169" s="25">
        <v>2.988023666666666E-2</v>
      </c>
      <c r="AA3169" s="30">
        <v>18000.268821240825</v>
      </c>
      <c r="AC3169" s="30">
        <v>536.18040000000008</v>
      </c>
      <c r="AI3169" s="8">
        <v>72.633031292259702</v>
      </c>
      <c r="AS3169" t="s">
        <v>831</v>
      </c>
      <c r="BD3169">
        <v>215.23063043911833</v>
      </c>
      <c r="BI3169" s="30">
        <v>348.06300493528875</v>
      </c>
      <c r="BJ3169">
        <v>331.2265781643045</v>
      </c>
    </row>
    <row r="3170" spans="1:62" x14ac:dyDescent="0.35">
      <c r="A3170" s="3" t="s">
        <v>851</v>
      </c>
      <c r="B3170" s="32">
        <v>40584</v>
      </c>
      <c r="E3170" t="s">
        <v>751</v>
      </c>
      <c r="T3170" s="30">
        <v>762.52902500000005</v>
      </c>
      <c r="U3170" s="30">
        <f t="shared" si="4"/>
        <v>458.26986996049965</v>
      </c>
      <c r="X3170"/>
      <c r="Y3170" s="25">
        <v>2.7162307499999996E-2</v>
      </c>
      <c r="AA3170" s="30">
        <v>11248.817212233764</v>
      </c>
      <c r="AC3170" s="30">
        <v>305.32402500000001</v>
      </c>
      <c r="AI3170" s="8">
        <v>50.96966870551195</v>
      </c>
      <c r="AS3170" t="s">
        <v>831</v>
      </c>
      <c r="BD3170">
        <v>152.94584496049964</v>
      </c>
      <c r="BI3170" s="30">
        <v>253.28948633398844</v>
      </c>
      <c r="BJ3170">
        <v>258.19691025801148</v>
      </c>
    </row>
    <row r="3171" spans="1:62" x14ac:dyDescent="0.35">
      <c r="A3171" s="3" t="s">
        <v>852</v>
      </c>
      <c r="B3171" s="32">
        <v>40584</v>
      </c>
      <c r="E3171" t="s">
        <v>751</v>
      </c>
      <c r="T3171" s="30">
        <v>689.22597499999995</v>
      </c>
      <c r="U3171" s="30">
        <f t="shared" si="4"/>
        <v>436.37624550618204</v>
      </c>
      <c r="X3171"/>
      <c r="Y3171" s="25">
        <v>2.9502827499999999E-2</v>
      </c>
      <c r="AA3171" s="30">
        <v>10253.021251753436</v>
      </c>
      <c r="AC3171" s="30">
        <v>302.02097499999996</v>
      </c>
      <c r="AI3171" s="8">
        <v>47.746652892903228</v>
      </c>
      <c r="AS3171" t="s">
        <v>831</v>
      </c>
      <c r="BD3171">
        <v>134.35527050618205</v>
      </c>
      <c r="BI3171" s="30">
        <v>205.1030766009147</v>
      </c>
      <c r="BJ3171">
        <v>233.47490469431264</v>
      </c>
    </row>
    <row r="3172" spans="1:62" x14ac:dyDescent="0.35">
      <c r="A3172" t="s">
        <v>845</v>
      </c>
      <c r="B3172" s="32">
        <v>40484</v>
      </c>
      <c r="G3172">
        <v>180.95</v>
      </c>
      <c r="H3172">
        <v>0.17224999999999999</v>
      </c>
      <c r="I3172">
        <v>0.221</v>
      </c>
      <c r="J3172">
        <v>9.375E-2</v>
      </c>
      <c r="K3172">
        <v>7.8249999999999986E-2</v>
      </c>
      <c r="L3172">
        <v>7.2999999999999995E-2</v>
      </c>
      <c r="M3172">
        <v>7.4999999999999997E-2</v>
      </c>
      <c r="N3172">
        <v>8.8499999999999995E-2</v>
      </c>
      <c r="O3172">
        <v>0.10300000000000001</v>
      </c>
      <c r="X3172"/>
    </row>
    <row r="3173" spans="1:62" x14ac:dyDescent="0.35">
      <c r="A3173" t="s">
        <v>846</v>
      </c>
      <c r="B3173" s="32">
        <v>40484</v>
      </c>
      <c r="X3173"/>
    </row>
    <row r="3174" spans="1:62" x14ac:dyDescent="0.35">
      <c r="A3174" t="s">
        <v>847</v>
      </c>
      <c r="B3174" s="32">
        <v>40484</v>
      </c>
      <c r="G3174">
        <v>217.55</v>
      </c>
      <c r="H3174">
        <v>0.1865</v>
      </c>
      <c r="I3174">
        <v>0.27200000000000002</v>
      </c>
      <c r="J3174">
        <v>0.12774999999999997</v>
      </c>
      <c r="K3174">
        <v>9.2749999999999999E-2</v>
      </c>
      <c r="L3174">
        <v>0.10775000000000003</v>
      </c>
      <c r="M3174">
        <v>0.11024999999999999</v>
      </c>
      <c r="N3174">
        <v>9.824999999999999E-2</v>
      </c>
      <c r="O3174">
        <v>9.2499999999999999E-2</v>
      </c>
      <c r="X3174"/>
    </row>
    <row r="3175" spans="1:62" x14ac:dyDescent="0.35">
      <c r="A3175" t="s">
        <v>848</v>
      </c>
      <c r="B3175" s="32">
        <v>40484</v>
      </c>
      <c r="X3175"/>
    </row>
    <row r="3176" spans="1:62" x14ac:dyDescent="0.35">
      <c r="A3176" t="s">
        <v>849</v>
      </c>
      <c r="B3176" s="32">
        <v>40484</v>
      </c>
      <c r="G3176">
        <v>201.3</v>
      </c>
      <c r="H3176">
        <v>0.12899999999999998</v>
      </c>
      <c r="I3176">
        <v>0.24525</v>
      </c>
      <c r="J3176">
        <v>0.12050000000000001</v>
      </c>
      <c r="K3176">
        <v>9.0249999999999997E-2</v>
      </c>
      <c r="L3176">
        <v>0.11125</v>
      </c>
      <c r="M3176">
        <v>0.10125000000000002</v>
      </c>
      <c r="N3176">
        <v>9.6999999999999989E-2</v>
      </c>
      <c r="O3176">
        <v>0.11200000000000002</v>
      </c>
      <c r="X3176"/>
    </row>
    <row r="3177" spans="1:62" x14ac:dyDescent="0.35">
      <c r="A3177" t="s">
        <v>850</v>
      </c>
      <c r="B3177" s="32">
        <v>40484</v>
      </c>
      <c r="X3177"/>
    </row>
    <row r="3178" spans="1:62" x14ac:dyDescent="0.35">
      <c r="A3178" t="s">
        <v>851</v>
      </c>
      <c r="B3178" s="32">
        <v>40484</v>
      </c>
      <c r="G3178">
        <v>188.95</v>
      </c>
      <c r="H3178">
        <v>0.14650000000000002</v>
      </c>
      <c r="I3178">
        <v>0.19925000000000001</v>
      </c>
      <c r="J3178">
        <v>0.11074999999999999</v>
      </c>
      <c r="K3178">
        <v>8.8249999999999995E-2</v>
      </c>
      <c r="L3178">
        <v>8.8499999999999995E-2</v>
      </c>
      <c r="M3178">
        <v>0.10150000000000001</v>
      </c>
      <c r="N3178">
        <v>0.10175000000000001</v>
      </c>
      <c r="O3178">
        <v>0.10825000000000001</v>
      </c>
      <c r="X3178"/>
    </row>
    <row r="3179" spans="1:62" x14ac:dyDescent="0.35">
      <c r="A3179" t="s">
        <v>852</v>
      </c>
      <c r="B3179" s="32">
        <v>40484</v>
      </c>
      <c r="X3179"/>
    </row>
    <row r="3180" spans="1:62" x14ac:dyDescent="0.35">
      <c r="A3180" t="s">
        <v>845</v>
      </c>
      <c r="B3180" s="32">
        <v>40490</v>
      </c>
      <c r="G3180">
        <v>214.95</v>
      </c>
      <c r="H3180">
        <v>0.27825</v>
      </c>
      <c r="I3180">
        <v>0.26974999999999999</v>
      </c>
      <c r="J3180">
        <v>0.10674999999999998</v>
      </c>
      <c r="K3180">
        <v>8.0250000000000002E-2</v>
      </c>
      <c r="L3180">
        <v>7.2999999999999995E-2</v>
      </c>
      <c r="M3180">
        <v>7.5499999999999998E-2</v>
      </c>
      <c r="N3180">
        <v>8.925000000000001E-2</v>
      </c>
      <c r="O3180">
        <v>0.10200000000000001</v>
      </c>
      <c r="X3180"/>
    </row>
    <row r="3181" spans="1:62" x14ac:dyDescent="0.35">
      <c r="A3181" t="s">
        <v>846</v>
      </c>
      <c r="B3181" s="32">
        <v>40490</v>
      </c>
      <c r="X3181"/>
    </row>
    <row r="3182" spans="1:62" x14ac:dyDescent="0.35">
      <c r="A3182" t="s">
        <v>847</v>
      </c>
      <c r="B3182" s="32">
        <v>40490</v>
      </c>
      <c r="G3182">
        <v>256.14999999999998</v>
      </c>
      <c r="H3182">
        <v>0.29199999999999998</v>
      </c>
      <c r="I3182">
        <v>0.34424999999999994</v>
      </c>
      <c r="J3182">
        <v>0.14200000000000002</v>
      </c>
      <c r="K3182">
        <v>9.4E-2</v>
      </c>
      <c r="L3182">
        <v>0.10850000000000001</v>
      </c>
      <c r="M3182">
        <v>0.10949999999999999</v>
      </c>
      <c r="N3182">
        <v>9.7500000000000003E-2</v>
      </c>
      <c r="O3182">
        <v>9.3000000000000013E-2</v>
      </c>
      <c r="X3182"/>
    </row>
    <row r="3183" spans="1:62" x14ac:dyDescent="0.35">
      <c r="A3183" t="s">
        <v>848</v>
      </c>
      <c r="B3183" s="32">
        <v>40490</v>
      </c>
      <c r="X3183"/>
    </row>
    <row r="3184" spans="1:62" x14ac:dyDescent="0.35">
      <c r="A3184" t="s">
        <v>849</v>
      </c>
      <c r="B3184" s="32">
        <v>40490</v>
      </c>
      <c r="G3184">
        <v>246.5</v>
      </c>
      <c r="H3184">
        <v>0.25874999999999998</v>
      </c>
      <c r="I3184">
        <v>0.30824999999999997</v>
      </c>
      <c r="J3184">
        <v>0.13225000000000001</v>
      </c>
      <c r="K3184">
        <v>9.6749999999999989E-2</v>
      </c>
      <c r="L3184">
        <v>0.12475</v>
      </c>
      <c r="M3184">
        <v>0.10250000000000002</v>
      </c>
      <c r="N3184">
        <v>9.6749999999999989E-2</v>
      </c>
      <c r="O3184">
        <v>0.1125</v>
      </c>
      <c r="X3184"/>
    </row>
    <row r="3185" spans="1:24" x14ac:dyDescent="0.35">
      <c r="A3185" t="s">
        <v>850</v>
      </c>
      <c r="B3185" s="32">
        <v>40490</v>
      </c>
      <c r="X3185"/>
    </row>
    <row r="3186" spans="1:24" x14ac:dyDescent="0.35">
      <c r="A3186" t="s">
        <v>851</v>
      </c>
      <c r="B3186" s="32">
        <v>40490</v>
      </c>
      <c r="G3186">
        <v>209.89999999999998</v>
      </c>
      <c r="H3186">
        <v>0.23274999999999998</v>
      </c>
      <c r="I3186">
        <v>0.21724999999999997</v>
      </c>
      <c r="J3186">
        <v>0.11024999999999999</v>
      </c>
      <c r="K3186">
        <v>8.950000000000001E-2</v>
      </c>
      <c r="L3186">
        <v>8.900000000000001E-2</v>
      </c>
      <c r="M3186">
        <v>0.10050000000000001</v>
      </c>
      <c r="N3186">
        <v>0.10175000000000001</v>
      </c>
      <c r="O3186">
        <v>0.10849999999999999</v>
      </c>
      <c r="X3186"/>
    </row>
    <row r="3187" spans="1:24" x14ac:dyDescent="0.35">
      <c r="A3187" t="s">
        <v>852</v>
      </c>
      <c r="B3187" s="32">
        <v>40490</v>
      </c>
      <c r="X3187"/>
    </row>
    <row r="3188" spans="1:24" x14ac:dyDescent="0.35">
      <c r="A3188" s="3" t="s">
        <v>845</v>
      </c>
      <c r="B3188" s="32">
        <v>40497</v>
      </c>
      <c r="G3188">
        <v>183.2</v>
      </c>
      <c r="H3188">
        <v>0.16900000000000001</v>
      </c>
      <c r="I3188">
        <v>0.22800000000000001</v>
      </c>
      <c r="J3188">
        <v>9.7500000000000017E-2</v>
      </c>
      <c r="K3188">
        <v>0.08</v>
      </c>
      <c r="L3188">
        <v>7.4749999999999997E-2</v>
      </c>
      <c r="M3188">
        <v>7.4249999999999997E-2</v>
      </c>
      <c r="N3188">
        <v>9.0500000000000011E-2</v>
      </c>
      <c r="O3188">
        <v>0.10199999999999999</v>
      </c>
      <c r="X3188"/>
    </row>
    <row r="3189" spans="1:24" x14ac:dyDescent="0.35">
      <c r="A3189" s="3" t="s">
        <v>846</v>
      </c>
      <c r="B3189" s="32">
        <v>40497</v>
      </c>
      <c r="X3189"/>
    </row>
    <row r="3190" spans="1:24" x14ac:dyDescent="0.35">
      <c r="A3190" s="3" t="s">
        <v>847</v>
      </c>
      <c r="B3190" s="32">
        <v>40497</v>
      </c>
      <c r="G3190">
        <v>220.45</v>
      </c>
      <c r="H3190">
        <v>0.1895</v>
      </c>
      <c r="I3190">
        <v>0.28699999999999998</v>
      </c>
      <c r="J3190">
        <v>0.13125000000000001</v>
      </c>
      <c r="K3190">
        <v>8.9249999999999996E-2</v>
      </c>
      <c r="L3190">
        <v>0.10925000000000001</v>
      </c>
      <c r="M3190">
        <v>0.10800000000000001</v>
      </c>
      <c r="N3190">
        <v>9.6500000000000002E-2</v>
      </c>
      <c r="O3190">
        <v>9.1499999999999998E-2</v>
      </c>
      <c r="X3190"/>
    </row>
    <row r="3191" spans="1:24" x14ac:dyDescent="0.35">
      <c r="A3191" s="3" t="s">
        <v>848</v>
      </c>
      <c r="B3191" s="32">
        <v>40497</v>
      </c>
      <c r="X3191"/>
    </row>
    <row r="3192" spans="1:24" x14ac:dyDescent="0.35">
      <c r="A3192" s="3" t="s">
        <v>849</v>
      </c>
      <c r="B3192" s="32">
        <v>40497</v>
      </c>
      <c r="G3192">
        <v>208.4</v>
      </c>
      <c r="H3192">
        <v>0.13750000000000001</v>
      </c>
      <c r="I3192">
        <v>0.26</v>
      </c>
      <c r="J3192">
        <v>0.12375</v>
      </c>
      <c r="K3192">
        <v>9.1249999999999998E-2</v>
      </c>
      <c r="L3192">
        <v>0.12</v>
      </c>
      <c r="M3192">
        <v>0.10199999999999999</v>
      </c>
      <c r="N3192">
        <v>9.6750000000000003E-2</v>
      </c>
      <c r="O3192">
        <v>0.11074999999999999</v>
      </c>
      <c r="X3192"/>
    </row>
    <row r="3193" spans="1:24" x14ac:dyDescent="0.35">
      <c r="A3193" s="3" t="s">
        <v>850</v>
      </c>
      <c r="B3193" s="32">
        <v>40497</v>
      </c>
      <c r="X3193"/>
    </row>
    <row r="3194" spans="1:24" x14ac:dyDescent="0.35">
      <c r="A3194" s="3" t="s">
        <v>851</v>
      </c>
      <c r="B3194" s="32">
        <v>40497</v>
      </c>
      <c r="G3194">
        <v>176.15</v>
      </c>
      <c r="H3194">
        <v>0.12025000000000001</v>
      </c>
      <c r="I3194">
        <v>0.17624999999999999</v>
      </c>
      <c r="J3194">
        <v>0.10050000000000001</v>
      </c>
      <c r="K3194">
        <v>8.5250000000000006E-2</v>
      </c>
      <c r="L3194">
        <v>8.8250000000000009E-2</v>
      </c>
      <c r="M3194">
        <v>0.10099999999999999</v>
      </c>
      <c r="N3194">
        <v>0.10125000000000001</v>
      </c>
      <c r="O3194">
        <v>0.10799999999999998</v>
      </c>
      <c r="X3194"/>
    </row>
    <row r="3195" spans="1:24" x14ac:dyDescent="0.35">
      <c r="A3195" s="3" t="s">
        <v>852</v>
      </c>
      <c r="B3195" s="32">
        <v>40497</v>
      </c>
      <c r="X3195"/>
    </row>
    <row r="3196" spans="1:24" x14ac:dyDescent="0.35">
      <c r="A3196" t="s">
        <v>845</v>
      </c>
      <c r="B3196" s="32">
        <v>40513</v>
      </c>
      <c r="G3196">
        <v>180.04999999999998</v>
      </c>
      <c r="H3196">
        <v>0.16675000000000001</v>
      </c>
      <c r="I3196">
        <v>0.21899999999999997</v>
      </c>
      <c r="J3196">
        <v>9.4249999999999987E-2</v>
      </c>
      <c r="K3196">
        <v>7.775E-2</v>
      </c>
      <c r="L3196">
        <v>7.5000000000000011E-2</v>
      </c>
      <c r="M3196">
        <v>7.4749999999999997E-2</v>
      </c>
      <c r="N3196">
        <v>8.9749999999999996E-2</v>
      </c>
      <c r="O3196">
        <v>0.10300000000000001</v>
      </c>
      <c r="X3196"/>
    </row>
    <row r="3197" spans="1:24" x14ac:dyDescent="0.35">
      <c r="A3197" t="s">
        <v>846</v>
      </c>
      <c r="B3197" s="32">
        <v>40513</v>
      </c>
      <c r="G3197">
        <v>234.20000000000005</v>
      </c>
      <c r="H3197">
        <v>0.20899999999999999</v>
      </c>
      <c r="I3197">
        <v>0.18099999999999997</v>
      </c>
      <c r="J3197">
        <v>0.15333333333333335</v>
      </c>
      <c r="K3197">
        <v>9.5666666666666678E-2</v>
      </c>
      <c r="L3197">
        <v>0.12433333333333332</v>
      </c>
      <c r="M3197">
        <v>0.159</v>
      </c>
      <c r="N3197">
        <v>0.11933333333333332</v>
      </c>
      <c r="O3197">
        <v>0.12933333333333336</v>
      </c>
      <c r="X3197"/>
    </row>
    <row r="3198" spans="1:24" x14ac:dyDescent="0.35">
      <c r="A3198" t="s">
        <v>847</v>
      </c>
      <c r="B3198" s="32">
        <v>40513</v>
      </c>
      <c r="G3198">
        <v>183.3</v>
      </c>
      <c r="H3198">
        <v>0.12575</v>
      </c>
      <c r="I3198">
        <v>0.20324999999999999</v>
      </c>
      <c r="J3198">
        <v>0.10550000000000001</v>
      </c>
      <c r="K3198">
        <v>8.4000000000000005E-2</v>
      </c>
      <c r="L3198">
        <v>0.10524999999999998</v>
      </c>
      <c r="M3198">
        <v>0.10775</v>
      </c>
      <c r="N3198">
        <v>9.425E-2</v>
      </c>
      <c r="O3198">
        <v>9.0750000000000011E-2</v>
      </c>
      <c r="X3198"/>
    </row>
    <row r="3199" spans="1:24" x14ac:dyDescent="0.35">
      <c r="A3199" t="s">
        <v>848</v>
      </c>
      <c r="B3199" s="32">
        <v>40513</v>
      </c>
      <c r="G3199">
        <v>184.46666666666667</v>
      </c>
      <c r="H3199">
        <v>0.10966666666666666</v>
      </c>
      <c r="I3199">
        <v>0.19733333333333333</v>
      </c>
      <c r="J3199">
        <v>0.115</v>
      </c>
      <c r="K3199">
        <v>8.7666666666666671E-2</v>
      </c>
      <c r="L3199">
        <v>8.5666666666666683E-2</v>
      </c>
      <c r="M3199">
        <v>9.6000000000000002E-2</v>
      </c>
      <c r="N3199">
        <v>0.11333333333333334</v>
      </c>
      <c r="O3199">
        <v>0.11766666666666666</v>
      </c>
      <c r="X3199"/>
    </row>
    <row r="3200" spans="1:24" x14ac:dyDescent="0.35">
      <c r="A3200" t="s">
        <v>849</v>
      </c>
      <c r="B3200" s="32">
        <v>40513</v>
      </c>
      <c r="G3200">
        <v>176.29999999999998</v>
      </c>
      <c r="H3200">
        <v>8.4749999999999992E-2</v>
      </c>
      <c r="I3200">
        <v>0.18700000000000003</v>
      </c>
      <c r="J3200">
        <v>0.10224999999999999</v>
      </c>
      <c r="K3200">
        <v>8.6750000000000008E-2</v>
      </c>
      <c r="L3200">
        <v>0.11325000000000002</v>
      </c>
      <c r="M3200">
        <v>9.9499999999999991E-2</v>
      </c>
      <c r="N3200">
        <v>9.6500000000000002E-2</v>
      </c>
      <c r="O3200">
        <v>0.11149999999999999</v>
      </c>
      <c r="X3200"/>
    </row>
    <row r="3201" spans="1:24" x14ac:dyDescent="0.35">
      <c r="A3201" t="s">
        <v>850</v>
      </c>
      <c r="B3201" s="32">
        <v>40513</v>
      </c>
      <c r="G3201">
        <v>211.9</v>
      </c>
      <c r="H3201">
        <v>0.13300000000000001</v>
      </c>
      <c r="I3201">
        <v>0.23800000000000002</v>
      </c>
      <c r="J3201">
        <v>0.13600000000000001</v>
      </c>
      <c r="K3201">
        <v>8.649999999999998E-2</v>
      </c>
      <c r="L3201">
        <v>9.6999999999999989E-2</v>
      </c>
      <c r="M3201">
        <v>0.11350000000000002</v>
      </c>
      <c r="N3201">
        <v>0.1225</v>
      </c>
      <c r="O3201">
        <v>0.13300000000000001</v>
      </c>
      <c r="X3201"/>
    </row>
    <row r="3202" spans="1:24" x14ac:dyDescent="0.35">
      <c r="A3202" t="s">
        <v>851</v>
      </c>
      <c r="B3202" s="32">
        <v>40513</v>
      </c>
      <c r="G3202">
        <v>151.25</v>
      </c>
      <c r="H3202">
        <v>7.2000000000000008E-2</v>
      </c>
      <c r="I3202">
        <v>0.1265</v>
      </c>
      <c r="J3202">
        <v>8.7750000000000009E-2</v>
      </c>
      <c r="K3202">
        <v>7.775E-2</v>
      </c>
      <c r="L3202">
        <v>8.4250000000000005E-2</v>
      </c>
      <c r="M3202">
        <v>9.9499999999999991E-2</v>
      </c>
      <c r="N3202">
        <v>0.10125000000000001</v>
      </c>
      <c r="O3202">
        <v>0.10725</v>
      </c>
      <c r="X3202"/>
    </row>
    <row r="3203" spans="1:24" x14ac:dyDescent="0.35">
      <c r="A3203" t="s">
        <v>852</v>
      </c>
      <c r="B3203" s="32">
        <v>40513</v>
      </c>
      <c r="G3203">
        <v>197.6</v>
      </c>
      <c r="H3203">
        <v>0.10325000000000001</v>
      </c>
      <c r="I3203">
        <v>0.17899999999999999</v>
      </c>
      <c r="J3203">
        <v>0.1535</v>
      </c>
      <c r="K3203">
        <v>0.1085</v>
      </c>
      <c r="L3203">
        <v>8.5250000000000006E-2</v>
      </c>
      <c r="M3203">
        <v>0.10800000000000001</v>
      </c>
      <c r="N3203">
        <v>0.12225000000000001</v>
      </c>
      <c r="O3203">
        <v>0.12825</v>
      </c>
      <c r="X3203"/>
    </row>
    <row r="3204" spans="1:24" x14ac:dyDescent="0.35">
      <c r="A3204" t="s">
        <v>845</v>
      </c>
      <c r="B3204" s="32">
        <v>40520</v>
      </c>
      <c r="G3204">
        <v>188.09999999999997</v>
      </c>
      <c r="H3204">
        <v>0.187</v>
      </c>
      <c r="I3204">
        <v>0.22800000000000001</v>
      </c>
      <c r="J3204">
        <v>9.849999999999999E-2</v>
      </c>
      <c r="K3204">
        <v>8.1000000000000003E-2</v>
      </c>
      <c r="L3204">
        <v>7.5999999999999998E-2</v>
      </c>
      <c r="M3204">
        <v>7.6249999999999998E-2</v>
      </c>
      <c r="N3204">
        <v>9.0749999999999997E-2</v>
      </c>
      <c r="O3204">
        <v>0.10299999999999999</v>
      </c>
      <c r="X3204"/>
    </row>
    <row r="3205" spans="1:24" x14ac:dyDescent="0.35">
      <c r="A3205" t="s">
        <v>846</v>
      </c>
      <c r="B3205" s="32">
        <v>40520</v>
      </c>
      <c r="G3205">
        <v>248.13333333333335</v>
      </c>
      <c r="H3205">
        <v>0.22266666666666668</v>
      </c>
      <c r="I3205">
        <v>0.30233333333333334</v>
      </c>
      <c r="J3205">
        <v>0.15499999999999997</v>
      </c>
      <c r="K3205">
        <v>9.6666666666666665E-2</v>
      </c>
      <c r="L3205">
        <v>0.12433333333333332</v>
      </c>
      <c r="M3205">
        <v>0.15933333333333333</v>
      </c>
      <c r="N3205">
        <v>0.11766666666666666</v>
      </c>
      <c r="O3205">
        <v>6.2666666666666662E-2</v>
      </c>
      <c r="X3205"/>
    </row>
    <row r="3206" spans="1:24" x14ac:dyDescent="0.35">
      <c r="A3206" t="s">
        <v>847</v>
      </c>
      <c r="B3206" s="32">
        <v>40520</v>
      </c>
      <c r="G3206">
        <v>189.09999999999997</v>
      </c>
      <c r="H3206">
        <v>0.13900000000000001</v>
      </c>
      <c r="I3206">
        <v>0.22274999999999998</v>
      </c>
      <c r="J3206">
        <v>0.10499999999999998</v>
      </c>
      <c r="K3206">
        <v>8.1499999999999989E-2</v>
      </c>
      <c r="L3206">
        <v>0.10525000000000001</v>
      </c>
      <c r="M3206">
        <v>0.10775</v>
      </c>
      <c r="N3206">
        <v>9.375E-2</v>
      </c>
      <c r="O3206">
        <v>9.0500000000000011E-2</v>
      </c>
      <c r="X3206"/>
    </row>
    <row r="3207" spans="1:24" x14ac:dyDescent="0.35">
      <c r="A3207" t="s">
        <v>848</v>
      </c>
      <c r="B3207" s="32">
        <v>40520</v>
      </c>
      <c r="G3207">
        <v>162.53333333333333</v>
      </c>
      <c r="H3207">
        <v>9.6666666666666665E-2</v>
      </c>
      <c r="I3207">
        <v>0.17366666666666666</v>
      </c>
      <c r="J3207">
        <v>0.10133333333333333</v>
      </c>
      <c r="K3207">
        <v>8.266666666666668E-2</v>
      </c>
      <c r="L3207">
        <v>8.4666666666666668E-2</v>
      </c>
      <c r="M3207">
        <v>9.5666666666666678E-2</v>
      </c>
      <c r="N3207">
        <v>0.11566666666666668</v>
      </c>
      <c r="O3207">
        <v>6.2333333333333331E-2</v>
      </c>
      <c r="X3207"/>
    </row>
    <row r="3208" spans="1:24" x14ac:dyDescent="0.35">
      <c r="A3208" t="s">
        <v>849</v>
      </c>
      <c r="B3208" s="32">
        <v>40520</v>
      </c>
      <c r="G3208">
        <v>169.15</v>
      </c>
      <c r="H3208">
        <v>7.6999999999999999E-2</v>
      </c>
      <c r="I3208">
        <v>0.16925000000000001</v>
      </c>
      <c r="J3208">
        <v>9.9000000000000005E-2</v>
      </c>
      <c r="K3208">
        <v>8.2750000000000004E-2</v>
      </c>
      <c r="L3208">
        <v>0.11024999999999999</v>
      </c>
      <c r="M3208">
        <v>9.9000000000000005E-2</v>
      </c>
      <c r="N3208">
        <v>9.824999999999999E-2</v>
      </c>
      <c r="O3208">
        <v>0.11024999999999999</v>
      </c>
      <c r="X3208"/>
    </row>
    <row r="3209" spans="1:24" x14ac:dyDescent="0.35">
      <c r="A3209" t="s">
        <v>850</v>
      </c>
      <c r="B3209" s="32">
        <v>40520</v>
      </c>
      <c r="G3209">
        <v>199.1</v>
      </c>
      <c r="H3209">
        <v>0.11699999999999999</v>
      </c>
      <c r="I3209">
        <v>0.21299999999999999</v>
      </c>
      <c r="J3209">
        <v>0.12100000000000001</v>
      </c>
      <c r="K3209">
        <v>8.4000000000000005E-2</v>
      </c>
      <c r="L3209">
        <v>9.8999999999999991E-2</v>
      </c>
      <c r="M3209">
        <v>0.1125</v>
      </c>
      <c r="N3209">
        <v>0.121</v>
      </c>
      <c r="O3209">
        <v>0.128</v>
      </c>
      <c r="X3209"/>
    </row>
    <row r="3210" spans="1:24" x14ac:dyDescent="0.35">
      <c r="A3210" t="s">
        <v>851</v>
      </c>
      <c r="B3210" s="32">
        <v>40520</v>
      </c>
      <c r="G3210">
        <v>145.15000000000003</v>
      </c>
      <c r="H3210">
        <v>6.4000000000000001E-2</v>
      </c>
      <c r="I3210">
        <v>0.11425</v>
      </c>
      <c r="J3210">
        <v>8.3000000000000004E-2</v>
      </c>
      <c r="K3210">
        <v>7.5749999999999998E-2</v>
      </c>
      <c r="L3210">
        <v>8.3750000000000005E-2</v>
      </c>
      <c r="M3210">
        <v>9.8500000000000018E-2</v>
      </c>
      <c r="N3210">
        <v>0.10024999999999999</v>
      </c>
      <c r="O3210">
        <v>0.10625</v>
      </c>
      <c r="X3210"/>
    </row>
    <row r="3211" spans="1:24" x14ac:dyDescent="0.35">
      <c r="A3211" t="s">
        <v>852</v>
      </c>
      <c r="B3211" s="32">
        <v>40520</v>
      </c>
      <c r="G3211">
        <v>187.05</v>
      </c>
      <c r="H3211">
        <v>8.8749999999999996E-2</v>
      </c>
      <c r="I3211">
        <v>0.15825</v>
      </c>
      <c r="J3211">
        <v>0.13975000000000001</v>
      </c>
      <c r="K3211">
        <v>0.10525000000000001</v>
      </c>
      <c r="L3211">
        <v>8.5500000000000007E-2</v>
      </c>
      <c r="M3211">
        <v>0.10649999999999998</v>
      </c>
      <c r="N3211">
        <v>0.12350000000000001</v>
      </c>
      <c r="O3211">
        <v>0.12775</v>
      </c>
      <c r="X3211"/>
    </row>
    <row r="3212" spans="1:24" x14ac:dyDescent="0.35">
      <c r="A3212" s="3" t="s">
        <v>845</v>
      </c>
      <c r="B3212" s="32">
        <v>40527</v>
      </c>
      <c r="G3212">
        <v>175.25</v>
      </c>
      <c r="H3212">
        <v>0.14675000000000002</v>
      </c>
      <c r="I3212">
        <v>0.21</v>
      </c>
      <c r="J3212">
        <v>9.5500000000000002E-2</v>
      </c>
      <c r="K3212">
        <v>8.0250000000000002E-2</v>
      </c>
      <c r="L3212">
        <v>7.5749999999999998E-2</v>
      </c>
      <c r="M3212">
        <v>7.5749999999999998E-2</v>
      </c>
      <c r="N3212">
        <v>8.9499999999999996E-2</v>
      </c>
      <c r="O3212">
        <v>0.10275000000000001</v>
      </c>
      <c r="X3212"/>
    </row>
    <row r="3213" spans="1:24" x14ac:dyDescent="0.35">
      <c r="A3213" s="3" t="s">
        <v>846</v>
      </c>
      <c r="B3213" s="32">
        <v>40527</v>
      </c>
      <c r="G3213">
        <v>228.66666666666666</v>
      </c>
      <c r="H3213">
        <v>0.185</v>
      </c>
      <c r="I3213">
        <v>0.26466666666666666</v>
      </c>
      <c r="J3213">
        <v>0.14266666666666666</v>
      </c>
      <c r="K3213">
        <v>9.2666666666666675E-2</v>
      </c>
      <c r="L3213">
        <v>0.12033333333333333</v>
      </c>
      <c r="M3213">
        <v>0.15866666666666668</v>
      </c>
      <c r="N3213">
        <v>0.11733333333333335</v>
      </c>
      <c r="O3213">
        <v>6.1999999999999993E-2</v>
      </c>
      <c r="X3213"/>
    </row>
    <row r="3214" spans="1:24" x14ac:dyDescent="0.35">
      <c r="A3214" s="3" t="s">
        <v>847</v>
      </c>
      <c r="B3214" s="32">
        <v>40527</v>
      </c>
      <c r="G3214">
        <v>172.6</v>
      </c>
      <c r="H3214">
        <v>0.10550000000000001</v>
      </c>
      <c r="I3214">
        <v>0.1925</v>
      </c>
      <c r="J3214">
        <v>9.6000000000000016E-2</v>
      </c>
      <c r="K3214">
        <v>7.5499999999999984E-2</v>
      </c>
      <c r="L3214">
        <v>0.10149999999999998</v>
      </c>
      <c r="M3214">
        <v>0.10575</v>
      </c>
      <c r="N3214">
        <v>9.5499999999999988E-2</v>
      </c>
      <c r="O3214">
        <v>9.0749999999999997E-2</v>
      </c>
      <c r="X3214"/>
    </row>
    <row r="3215" spans="1:24" x14ac:dyDescent="0.35">
      <c r="A3215" s="3" t="s">
        <v>848</v>
      </c>
      <c r="B3215" s="32">
        <v>40527</v>
      </c>
      <c r="G3215">
        <v>156.46666666666667</v>
      </c>
      <c r="H3215">
        <v>6.8666666666666668E-2</v>
      </c>
      <c r="I3215">
        <v>0.14166666666666666</v>
      </c>
      <c r="J3215">
        <v>9.1333333333333322E-2</v>
      </c>
      <c r="K3215">
        <v>7.7666666666666662E-2</v>
      </c>
      <c r="L3215">
        <v>8.299999999999999E-2</v>
      </c>
      <c r="M3215">
        <v>9.3666666666666648E-2</v>
      </c>
      <c r="N3215">
        <v>0.111</v>
      </c>
      <c r="O3215">
        <v>0.11533333333333333</v>
      </c>
      <c r="X3215"/>
    </row>
    <row r="3216" spans="1:24" x14ac:dyDescent="0.35">
      <c r="A3216" s="3" t="s">
        <v>849</v>
      </c>
      <c r="B3216" s="32">
        <v>40527</v>
      </c>
      <c r="G3216">
        <v>153.6</v>
      </c>
      <c r="H3216">
        <v>5.3749999999999999E-2</v>
      </c>
      <c r="I3216">
        <v>0.13900000000000001</v>
      </c>
      <c r="J3216">
        <v>8.6750000000000008E-2</v>
      </c>
      <c r="K3216">
        <v>7.8E-2</v>
      </c>
      <c r="L3216">
        <v>0.10649999999999998</v>
      </c>
      <c r="M3216">
        <v>9.8500000000000018E-2</v>
      </c>
      <c r="N3216">
        <v>9.5500000000000002E-2</v>
      </c>
      <c r="O3216">
        <v>0.11</v>
      </c>
      <c r="X3216"/>
    </row>
    <row r="3217" spans="1:24" x14ac:dyDescent="0.35">
      <c r="A3217" s="3" t="s">
        <v>850</v>
      </c>
      <c r="B3217" s="32">
        <v>40527</v>
      </c>
      <c r="G3217">
        <v>176</v>
      </c>
      <c r="H3217">
        <v>7.6499999999999999E-2</v>
      </c>
      <c r="I3217">
        <v>0.16600000000000001</v>
      </c>
      <c r="J3217">
        <v>0.105</v>
      </c>
      <c r="K3217">
        <v>7.7499999999999999E-2</v>
      </c>
      <c r="L3217">
        <v>9.35E-2</v>
      </c>
      <c r="M3217">
        <v>0.111</v>
      </c>
      <c r="N3217">
        <v>0.12050000000000001</v>
      </c>
      <c r="O3217">
        <v>0.13</v>
      </c>
      <c r="X3217"/>
    </row>
    <row r="3218" spans="1:24" x14ac:dyDescent="0.35">
      <c r="A3218" s="3" t="s">
        <v>851</v>
      </c>
      <c r="B3218" s="32">
        <v>40527</v>
      </c>
      <c r="G3218">
        <v>138.44999999999999</v>
      </c>
      <c r="H3218">
        <v>5.3249999999999992E-2</v>
      </c>
      <c r="I3218">
        <v>0.105</v>
      </c>
      <c r="J3218">
        <v>7.8750000000000001E-2</v>
      </c>
      <c r="K3218">
        <v>7.4249999999999997E-2</v>
      </c>
      <c r="L3218">
        <v>0.08</v>
      </c>
      <c r="M3218">
        <v>9.7250000000000017E-2</v>
      </c>
      <c r="N3218">
        <v>9.8750000000000004E-2</v>
      </c>
      <c r="O3218">
        <v>0.105</v>
      </c>
      <c r="X3218"/>
    </row>
    <row r="3219" spans="1:24" x14ac:dyDescent="0.35">
      <c r="A3219" s="3" t="s">
        <v>852</v>
      </c>
      <c r="B3219" s="32">
        <v>40527</v>
      </c>
      <c r="G3219">
        <v>174.85000000000002</v>
      </c>
      <c r="H3219">
        <v>6.8999999999999992E-2</v>
      </c>
      <c r="I3219">
        <v>0.13750000000000001</v>
      </c>
      <c r="J3219">
        <v>0.12649999999999997</v>
      </c>
      <c r="K3219">
        <v>9.824999999999999E-2</v>
      </c>
      <c r="L3219">
        <v>8.4500000000000006E-2</v>
      </c>
      <c r="M3219">
        <v>0.1075</v>
      </c>
      <c r="N3219">
        <v>0.12175000000000001</v>
      </c>
      <c r="O3219">
        <v>0.12925</v>
      </c>
      <c r="X3219"/>
    </row>
    <row r="3220" spans="1:24" x14ac:dyDescent="0.35">
      <c r="A3220" t="s">
        <v>845</v>
      </c>
      <c r="B3220" s="34">
        <v>40541</v>
      </c>
      <c r="C3220" s="34"/>
      <c r="D3220" s="34"/>
      <c r="G3220">
        <v>191.35000000000002</v>
      </c>
      <c r="H3220">
        <v>0.21975</v>
      </c>
      <c r="I3220">
        <v>0.21600000000000003</v>
      </c>
      <c r="J3220">
        <v>9.6250000000000002E-2</v>
      </c>
      <c r="K3220">
        <v>8.1750000000000003E-2</v>
      </c>
      <c r="L3220">
        <v>7.6249999999999998E-2</v>
      </c>
      <c r="M3220">
        <v>7.5999999999999998E-2</v>
      </c>
      <c r="N3220">
        <v>8.8500000000000009E-2</v>
      </c>
      <c r="O3220">
        <v>0.10224999999999999</v>
      </c>
      <c r="X3220"/>
    </row>
    <row r="3221" spans="1:24" x14ac:dyDescent="0.35">
      <c r="A3221" t="s">
        <v>846</v>
      </c>
      <c r="B3221" s="34">
        <v>40541</v>
      </c>
      <c r="C3221" s="34"/>
      <c r="D3221" s="34"/>
      <c r="G3221">
        <v>234.4</v>
      </c>
      <c r="H3221">
        <v>0.255</v>
      </c>
      <c r="I3221">
        <v>0.2533333333333333</v>
      </c>
      <c r="J3221">
        <v>0.12933333333333333</v>
      </c>
      <c r="K3221">
        <v>8.433333333333333E-2</v>
      </c>
      <c r="L3221">
        <v>0.11699999999999998</v>
      </c>
      <c r="M3221">
        <v>0.155</v>
      </c>
      <c r="N3221">
        <v>0.11566666666666668</v>
      </c>
      <c r="O3221">
        <v>6.2333333333333331E-2</v>
      </c>
      <c r="X3221"/>
    </row>
    <row r="3222" spans="1:24" x14ac:dyDescent="0.35">
      <c r="A3222" t="s">
        <v>847</v>
      </c>
      <c r="B3222" s="34">
        <v>40541</v>
      </c>
      <c r="C3222" s="34"/>
      <c r="D3222" s="34"/>
      <c r="G3222">
        <v>199.95000000000002</v>
      </c>
      <c r="H3222">
        <v>0.18825</v>
      </c>
      <c r="I3222">
        <v>0.2235</v>
      </c>
      <c r="J3222">
        <v>0.10349999999999999</v>
      </c>
      <c r="K3222">
        <v>8.4250000000000005E-2</v>
      </c>
      <c r="L3222">
        <v>0.10224999999999999</v>
      </c>
      <c r="M3222">
        <v>0.107</v>
      </c>
      <c r="N3222">
        <v>9.7750000000000004E-2</v>
      </c>
      <c r="O3222">
        <v>9.325E-2</v>
      </c>
      <c r="X3222"/>
    </row>
    <row r="3223" spans="1:24" x14ac:dyDescent="0.35">
      <c r="A3223" t="s">
        <v>848</v>
      </c>
      <c r="B3223" s="34">
        <v>40541</v>
      </c>
      <c r="C3223" s="34"/>
      <c r="D3223" s="34"/>
      <c r="G3223">
        <v>156.33333333333334</v>
      </c>
      <c r="H3223">
        <v>0.13400000000000001</v>
      </c>
      <c r="I3223">
        <v>0.14799999999999999</v>
      </c>
      <c r="J3223">
        <v>8.533333333333333E-2</v>
      </c>
      <c r="K3223">
        <v>7.3333333333333334E-2</v>
      </c>
      <c r="L3223">
        <v>7.6999999999999999E-2</v>
      </c>
      <c r="M3223">
        <v>9.166666666666666E-2</v>
      </c>
      <c r="N3223">
        <v>0.111</v>
      </c>
      <c r="O3223">
        <v>6.133333333333333E-2</v>
      </c>
      <c r="X3223"/>
    </row>
    <row r="3224" spans="1:24" x14ac:dyDescent="0.35">
      <c r="A3224" t="s">
        <v>849</v>
      </c>
      <c r="B3224" s="34">
        <v>40541</v>
      </c>
      <c r="C3224" s="34"/>
      <c r="D3224" s="34"/>
      <c r="G3224">
        <v>157.6</v>
      </c>
      <c r="H3224">
        <v>9.0999999999999998E-2</v>
      </c>
      <c r="I3224">
        <v>0.13300000000000001</v>
      </c>
      <c r="J3224">
        <v>8.5999999999999993E-2</v>
      </c>
      <c r="K3224">
        <v>9.4E-2</v>
      </c>
      <c r="L3224">
        <v>9.0999999999999998E-2</v>
      </c>
      <c r="M3224">
        <v>8.9249999999999996E-2</v>
      </c>
      <c r="N3224">
        <v>9.5000000000000001E-2</v>
      </c>
      <c r="O3224">
        <v>0.10874999999999999</v>
      </c>
      <c r="X3224"/>
    </row>
    <row r="3225" spans="1:24" x14ac:dyDescent="0.35">
      <c r="A3225" t="s">
        <v>850</v>
      </c>
      <c r="B3225" s="34">
        <v>40541</v>
      </c>
      <c r="C3225" s="34"/>
      <c r="D3225" s="34"/>
      <c r="G3225">
        <v>189.39999999999998</v>
      </c>
      <c r="H3225">
        <v>0.1575</v>
      </c>
      <c r="I3225">
        <v>0.16750000000000001</v>
      </c>
      <c r="J3225">
        <v>9.35E-2</v>
      </c>
      <c r="K3225">
        <v>7.400000000000001E-2</v>
      </c>
      <c r="L3225">
        <v>9.3000000000000013E-2</v>
      </c>
      <c r="M3225">
        <v>0.11</v>
      </c>
      <c r="N3225">
        <v>0.121</v>
      </c>
      <c r="O3225">
        <v>0.1305</v>
      </c>
      <c r="X3225"/>
    </row>
    <row r="3226" spans="1:24" x14ac:dyDescent="0.35">
      <c r="A3226" t="s">
        <v>851</v>
      </c>
      <c r="B3226" s="34">
        <v>40541</v>
      </c>
      <c r="C3226" s="34"/>
      <c r="D3226" s="34"/>
      <c r="G3226">
        <v>150.19999999999999</v>
      </c>
      <c r="H3226">
        <v>0.11225000000000002</v>
      </c>
      <c r="I3226">
        <v>0.115</v>
      </c>
      <c r="J3226">
        <v>7.6999999999999999E-2</v>
      </c>
      <c r="K3226">
        <v>7.0500000000000007E-2</v>
      </c>
      <c r="L3226">
        <v>7.8249999999999986E-2</v>
      </c>
      <c r="M3226">
        <v>9.5250000000000001E-2</v>
      </c>
      <c r="N3226">
        <v>9.7250000000000017E-2</v>
      </c>
      <c r="O3226">
        <v>0.10550000000000001</v>
      </c>
      <c r="X3226"/>
    </row>
    <row r="3227" spans="1:24" x14ac:dyDescent="0.35">
      <c r="A3227" t="s">
        <v>852</v>
      </c>
      <c r="B3227" s="34">
        <v>40541</v>
      </c>
      <c r="C3227" s="34"/>
      <c r="D3227" s="34"/>
      <c r="G3227">
        <v>168.4</v>
      </c>
      <c r="H3227">
        <v>0.13100000000000001</v>
      </c>
      <c r="I3227">
        <v>0.13750000000000001</v>
      </c>
      <c r="J3227">
        <v>0.1195</v>
      </c>
      <c r="K3227">
        <v>9.2249999999999999E-2</v>
      </c>
      <c r="L3227">
        <v>8.1500000000000003E-2</v>
      </c>
      <c r="M3227">
        <v>0.10850000000000001</v>
      </c>
      <c r="N3227">
        <v>0.12149999999999998</v>
      </c>
      <c r="O3227">
        <v>0.13</v>
      </c>
      <c r="X3227"/>
    </row>
    <row r="3228" spans="1:24" x14ac:dyDescent="0.35">
      <c r="A3228" t="s">
        <v>845</v>
      </c>
      <c r="B3228" s="34">
        <v>40549</v>
      </c>
      <c r="C3228" s="34"/>
      <c r="D3228" s="34"/>
      <c r="G3228">
        <v>172.95</v>
      </c>
      <c r="H3228">
        <v>0.15</v>
      </c>
      <c r="I3228">
        <v>0.20600000000000002</v>
      </c>
      <c r="J3228">
        <v>9.0749999999999997E-2</v>
      </c>
      <c r="K3228">
        <v>8.0250000000000002E-2</v>
      </c>
      <c r="L3228">
        <v>7.4499999999999997E-2</v>
      </c>
      <c r="M3228">
        <v>7.4249999999999997E-2</v>
      </c>
      <c r="N3228">
        <v>8.900000000000001E-2</v>
      </c>
      <c r="O3228">
        <v>0.1</v>
      </c>
      <c r="X3228"/>
    </row>
    <row r="3229" spans="1:24" x14ac:dyDescent="0.35">
      <c r="A3229" t="s">
        <v>846</v>
      </c>
      <c r="B3229" s="34">
        <v>40549</v>
      </c>
      <c r="C3229" s="34"/>
      <c r="D3229" s="34"/>
      <c r="G3229">
        <v>194.73333333333335</v>
      </c>
      <c r="H3229">
        <v>0.15799999999999997</v>
      </c>
      <c r="I3229">
        <v>0.17400000000000002</v>
      </c>
      <c r="J3229">
        <v>0.11866666666666667</v>
      </c>
      <c r="K3229">
        <v>8.1666666666666665E-2</v>
      </c>
      <c r="L3229">
        <v>0.11333333333333334</v>
      </c>
      <c r="M3229">
        <v>0.15233333333333332</v>
      </c>
      <c r="N3229">
        <v>0.114</v>
      </c>
      <c r="O3229">
        <v>6.1666666666666654E-2</v>
      </c>
      <c r="X3229"/>
    </row>
    <row r="3230" spans="1:24" x14ac:dyDescent="0.35">
      <c r="A3230" t="s">
        <v>847</v>
      </c>
      <c r="B3230" s="34">
        <v>40549</v>
      </c>
      <c r="C3230" s="34"/>
      <c r="D3230" s="34"/>
      <c r="G3230">
        <v>170.4</v>
      </c>
      <c r="H3230">
        <v>0.1105</v>
      </c>
      <c r="I3230">
        <v>0.17374999999999999</v>
      </c>
      <c r="J3230">
        <v>9.6500000000000002E-2</v>
      </c>
      <c r="K3230">
        <v>7.85E-2</v>
      </c>
      <c r="L3230">
        <v>0.10125000000000001</v>
      </c>
      <c r="M3230">
        <v>0.1065</v>
      </c>
      <c r="N3230">
        <v>9.4750000000000001E-2</v>
      </c>
      <c r="O3230">
        <v>9.0249999999999983E-2</v>
      </c>
      <c r="X3230"/>
    </row>
    <row r="3231" spans="1:24" x14ac:dyDescent="0.35">
      <c r="A3231" t="s">
        <v>848</v>
      </c>
      <c r="B3231" s="34">
        <v>40549</v>
      </c>
      <c r="C3231" s="34"/>
      <c r="D3231" s="34"/>
      <c r="G3231">
        <v>146.6</v>
      </c>
      <c r="H3231">
        <v>6.8666666666666668E-2</v>
      </c>
      <c r="I3231">
        <v>0.12666666666666665</v>
      </c>
      <c r="J3231">
        <v>8.266666666666668E-2</v>
      </c>
      <c r="K3231">
        <v>7.2000000000000008E-2</v>
      </c>
      <c r="L3231">
        <v>7.4999999999999997E-2</v>
      </c>
      <c r="M3231">
        <v>8.900000000000001E-2</v>
      </c>
      <c r="N3231">
        <v>0.10799999999999998</v>
      </c>
      <c r="O3231">
        <v>0.111</v>
      </c>
      <c r="X3231"/>
    </row>
    <row r="3232" spans="1:24" x14ac:dyDescent="0.35">
      <c r="A3232" t="s">
        <v>849</v>
      </c>
      <c r="B3232" s="34">
        <v>40549</v>
      </c>
      <c r="C3232" s="34"/>
      <c r="D3232" s="34"/>
      <c r="G3232">
        <v>152.1</v>
      </c>
      <c r="H3232">
        <v>6.4499999999999988E-2</v>
      </c>
      <c r="I3232">
        <v>0.14975000000000002</v>
      </c>
      <c r="J3232">
        <v>8.3249999999999991E-2</v>
      </c>
      <c r="K3232">
        <v>7.3499999999999996E-2</v>
      </c>
      <c r="L3232">
        <v>9.6999999999999989E-2</v>
      </c>
      <c r="M3232">
        <v>9.1750000000000012E-2</v>
      </c>
      <c r="N3232">
        <v>9.3250000000000013E-2</v>
      </c>
      <c r="O3232">
        <v>0.1075</v>
      </c>
      <c r="X3232"/>
    </row>
    <row r="3233" spans="1:24" x14ac:dyDescent="0.35">
      <c r="A3233" t="s">
        <v>850</v>
      </c>
      <c r="B3233" s="34">
        <v>40549</v>
      </c>
      <c r="C3233" s="34"/>
      <c r="D3233" s="34"/>
      <c r="G3233">
        <v>169.3</v>
      </c>
      <c r="H3233">
        <v>0.08</v>
      </c>
      <c r="I3233">
        <v>0.1545</v>
      </c>
      <c r="J3233">
        <v>9.6000000000000016E-2</v>
      </c>
      <c r="K3233">
        <v>7.1500000000000008E-2</v>
      </c>
      <c r="L3233">
        <v>8.9499999999999996E-2</v>
      </c>
      <c r="M3233">
        <v>0.10949999999999999</v>
      </c>
      <c r="N3233">
        <v>0.11550000000000001</v>
      </c>
      <c r="O3233">
        <v>0.13</v>
      </c>
      <c r="X3233"/>
    </row>
    <row r="3234" spans="1:24" x14ac:dyDescent="0.35">
      <c r="A3234" t="s">
        <v>851</v>
      </c>
      <c r="B3234" s="34">
        <v>40549</v>
      </c>
      <c r="C3234" s="34"/>
      <c r="D3234" s="34"/>
      <c r="G3234">
        <v>153.69999999999999</v>
      </c>
      <c r="H3234">
        <v>0.10675000000000001</v>
      </c>
      <c r="I3234">
        <v>0.13799999999999998</v>
      </c>
      <c r="J3234">
        <v>7.8E-2</v>
      </c>
      <c r="K3234">
        <v>7.1249999999999994E-2</v>
      </c>
      <c r="L3234">
        <v>7.9750000000000001E-2</v>
      </c>
      <c r="M3234">
        <v>9.6000000000000002E-2</v>
      </c>
      <c r="N3234">
        <v>9.5500000000000002E-2</v>
      </c>
      <c r="O3234">
        <v>0.10324999999999999</v>
      </c>
      <c r="X3234"/>
    </row>
    <row r="3235" spans="1:24" x14ac:dyDescent="0.35">
      <c r="A3235" t="s">
        <v>852</v>
      </c>
      <c r="B3235" s="34">
        <v>40549</v>
      </c>
      <c r="C3235" s="34"/>
      <c r="D3235" s="34"/>
      <c r="G3235">
        <v>179.7</v>
      </c>
      <c r="H3235">
        <v>9.1750000000000012E-2</v>
      </c>
      <c r="I3235">
        <v>0.16399999999999998</v>
      </c>
      <c r="J3235">
        <v>0.11625000000000001</v>
      </c>
      <c r="K3235">
        <v>9.0249999999999997E-2</v>
      </c>
      <c r="L3235">
        <v>7.9750000000000001E-2</v>
      </c>
      <c r="M3235">
        <v>0.10725</v>
      </c>
      <c r="N3235">
        <v>0.12025000000000001</v>
      </c>
      <c r="O3235">
        <v>0.12899999999999998</v>
      </c>
      <c r="X3235"/>
    </row>
    <row r="3236" spans="1:24" x14ac:dyDescent="0.35">
      <c r="A3236" s="3" t="s">
        <v>845</v>
      </c>
      <c r="B3236" s="34">
        <v>40555</v>
      </c>
      <c r="C3236" s="34"/>
      <c r="D3236" s="34"/>
      <c r="G3236">
        <v>191.05</v>
      </c>
      <c r="H3236">
        <v>0.19</v>
      </c>
      <c r="I3236">
        <v>0.23700000000000002</v>
      </c>
      <c r="J3236">
        <v>0.10149999999999998</v>
      </c>
      <c r="K3236">
        <v>8.3499999999999991E-2</v>
      </c>
      <c r="L3236">
        <v>7.5999999999999998E-2</v>
      </c>
      <c r="M3236">
        <v>7.6250000000000012E-2</v>
      </c>
      <c r="N3236">
        <v>8.925000000000001E-2</v>
      </c>
      <c r="O3236">
        <v>0.10175000000000001</v>
      </c>
      <c r="X3236"/>
    </row>
    <row r="3237" spans="1:24" x14ac:dyDescent="0.35">
      <c r="A3237" s="3" t="s">
        <v>846</v>
      </c>
      <c r="B3237" s="34">
        <v>40555</v>
      </c>
      <c r="C3237" s="34"/>
      <c r="D3237" s="34"/>
      <c r="G3237">
        <v>217.6</v>
      </c>
      <c r="H3237">
        <v>0.17866666666666667</v>
      </c>
      <c r="I3237">
        <v>0.2573333333333333</v>
      </c>
      <c r="J3237">
        <v>0.12966666666666668</v>
      </c>
      <c r="K3237">
        <v>8.2333333333333342E-2</v>
      </c>
      <c r="L3237">
        <v>0.11233333333333334</v>
      </c>
      <c r="M3237">
        <v>0.15366666666666667</v>
      </c>
      <c r="N3237">
        <v>0.11366666666666667</v>
      </c>
      <c r="O3237">
        <v>6.0333333333333322E-2</v>
      </c>
      <c r="X3237"/>
    </row>
    <row r="3238" spans="1:24" x14ac:dyDescent="0.35">
      <c r="A3238" s="3" t="s">
        <v>847</v>
      </c>
      <c r="B3238" s="34">
        <v>40555</v>
      </c>
      <c r="C3238" s="34"/>
      <c r="D3238" s="34"/>
      <c r="G3238">
        <v>180</v>
      </c>
      <c r="H3238">
        <v>0.13366666666666668</v>
      </c>
      <c r="I3238">
        <v>0.21400000000000002</v>
      </c>
      <c r="J3238">
        <v>9.7750000000000004E-2</v>
      </c>
      <c r="K3238">
        <v>8.1250000000000003E-2</v>
      </c>
      <c r="L3238">
        <v>9.9499999999999991E-2</v>
      </c>
      <c r="M3238">
        <v>0.10249999999999999</v>
      </c>
      <c r="N3238">
        <v>9.4249999999999987E-2</v>
      </c>
      <c r="O3238">
        <v>9.0249999999999997E-2</v>
      </c>
      <c r="X3238"/>
    </row>
    <row r="3239" spans="1:24" x14ac:dyDescent="0.35">
      <c r="A3239" s="3" t="s">
        <v>848</v>
      </c>
      <c r="B3239" s="34">
        <v>40555</v>
      </c>
      <c r="C3239" s="34"/>
      <c r="D3239" s="34"/>
      <c r="G3239">
        <v>147.33333333333334</v>
      </c>
      <c r="H3239">
        <v>6.9666666666666655E-2</v>
      </c>
      <c r="I3239">
        <v>0.13233333333333333</v>
      </c>
      <c r="J3239">
        <v>8.3666666666666653E-2</v>
      </c>
      <c r="K3239">
        <v>7.166666666666667E-2</v>
      </c>
      <c r="L3239">
        <v>7.0999999999999994E-2</v>
      </c>
      <c r="M3239">
        <v>8.8333333333333333E-2</v>
      </c>
      <c r="N3239">
        <v>0.106</v>
      </c>
      <c r="O3239">
        <v>0.11399999999999999</v>
      </c>
      <c r="X3239"/>
    </row>
    <row r="3240" spans="1:24" x14ac:dyDescent="0.35">
      <c r="A3240" s="3" t="s">
        <v>849</v>
      </c>
      <c r="B3240" s="34">
        <v>40555</v>
      </c>
      <c r="C3240" s="34"/>
      <c r="D3240" s="34"/>
      <c r="G3240">
        <v>149</v>
      </c>
      <c r="H3240">
        <v>5.7999999999999996E-2</v>
      </c>
      <c r="I3240">
        <v>0.14275000000000002</v>
      </c>
      <c r="J3240">
        <v>8.4749999999999992E-2</v>
      </c>
      <c r="K3240">
        <v>7.2750000000000009E-2</v>
      </c>
      <c r="L3240">
        <v>9.35E-2</v>
      </c>
      <c r="M3240">
        <v>9.0500000000000011E-2</v>
      </c>
      <c r="N3240">
        <v>9.1999999999999998E-2</v>
      </c>
      <c r="O3240">
        <v>0.10600000000000001</v>
      </c>
      <c r="X3240"/>
    </row>
    <row r="3241" spans="1:24" x14ac:dyDescent="0.35">
      <c r="A3241" s="3" t="s">
        <v>850</v>
      </c>
      <c r="B3241" s="34">
        <v>40555</v>
      </c>
      <c r="C3241" s="34"/>
      <c r="D3241" s="34"/>
      <c r="G3241">
        <v>162.49999999999997</v>
      </c>
      <c r="H3241">
        <v>6.699999999999999E-2</v>
      </c>
      <c r="I3241">
        <v>0.14099999999999999</v>
      </c>
      <c r="J3241">
        <v>9.0500000000000011E-2</v>
      </c>
      <c r="K3241">
        <v>6.9000000000000006E-2</v>
      </c>
      <c r="L3241">
        <v>0.09</v>
      </c>
      <c r="M3241">
        <v>0.10649999999999998</v>
      </c>
      <c r="N3241">
        <v>0.11800000000000001</v>
      </c>
      <c r="O3241">
        <v>0.1305</v>
      </c>
      <c r="X3241"/>
    </row>
    <row r="3242" spans="1:24" x14ac:dyDescent="0.35">
      <c r="A3242" s="3" t="s">
        <v>851</v>
      </c>
      <c r="B3242" s="34">
        <v>40555</v>
      </c>
      <c r="C3242" s="34"/>
      <c r="D3242" s="34"/>
      <c r="G3242">
        <v>146.60000000000002</v>
      </c>
      <c r="H3242">
        <v>9.7250000000000003E-2</v>
      </c>
      <c r="I3242">
        <v>0.11825000000000001</v>
      </c>
      <c r="J3242">
        <v>7.7249999999999999E-2</v>
      </c>
      <c r="K3242">
        <v>6.9249999999999992E-2</v>
      </c>
      <c r="L3242">
        <v>7.7249999999999999E-2</v>
      </c>
      <c r="M3242">
        <v>9.5249999999999987E-2</v>
      </c>
      <c r="N3242">
        <v>9.5250000000000001E-2</v>
      </c>
      <c r="O3242">
        <v>0.10324999999999999</v>
      </c>
      <c r="X3242"/>
    </row>
    <row r="3243" spans="1:24" x14ac:dyDescent="0.35">
      <c r="A3243" s="3" t="s">
        <v>852</v>
      </c>
      <c r="B3243" s="34">
        <v>40555</v>
      </c>
      <c r="C3243" s="34"/>
      <c r="D3243" s="34"/>
      <c r="G3243">
        <v>167.60000000000002</v>
      </c>
      <c r="H3243">
        <v>7.9499999999999987E-2</v>
      </c>
      <c r="I3243">
        <v>0.13</v>
      </c>
      <c r="J3243">
        <v>0.11125</v>
      </c>
      <c r="K3243">
        <v>8.6249999999999993E-2</v>
      </c>
      <c r="L3243">
        <v>7.8750000000000001E-2</v>
      </c>
      <c r="M3243">
        <v>0.105</v>
      </c>
      <c r="N3243">
        <v>0.1195</v>
      </c>
      <c r="O3243">
        <v>0.12774999999999997</v>
      </c>
      <c r="X3243"/>
    </row>
    <row r="3244" spans="1:24" x14ac:dyDescent="0.35">
      <c r="A3244" t="s">
        <v>845</v>
      </c>
      <c r="B3244" s="34">
        <v>40562</v>
      </c>
      <c r="C3244" s="34"/>
      <c r="D3244" s="34"/>
      <c r="G3244">
        <v>194.4</v>
      </c>
      <c r="H3244">
        <v>0.23200000000000004</v>
      </c>
      <c r="I3244">
        <v>0.21625000000000003</v>
      </c>
      <c r="J3244">
        <v>9.9499999999999991E-2</v>
      </c>
      <c r="K3244">
        <v>8.1500000000000003E-2</v>
      </c>
      <c r="L3244">
        <v>7.4750000000000011E-2</v>
      </c>
      <c r="M3244">
        <v>7.6249999999999998E-2</v>
      </c>
      <c r="N3244">
        <v>8.9499999999999996E-2</v>
      </c>
      <c r="O3244">
        <v>0.10224999999999999</v>
      </c>
      <c r="X3244"/>
    </row>
    <row r="3245" spans="1:24" x14ac:dyDescent="0.35">
      <c r="A3245" t="s">
        <v>846</v>
      </c>
      <c r="B3245" s="34">
        <v>40562</v>
      </c>
      <c r="C3245" s="34"/>
      <c r="D3245" s="34"/>
      <c r="G3245">
        <v>223.13333333333333</v>
      </c>
      <c r="H3245">
        <v>0.245</v>
      </c>
      <c r="I3245">
        <v>0.21600000000000005</v>
      </c>
      <c r="J3245">
        <v>0.13533333333333333</v>
      </c>
      <c r="K3245">
        <v>8.3666666666666667E-2</v>
      </c>
      <c r="L3245">
        <v>0.11133333333333333</v>
      </c>
      <c r="M3245">
        <v>0.15100000000000002</v>
      </c>
      <c r="N3245">
        <v>0.11233333333333334</v>
      </c>
      <c r="O3245">
        <v>6.1000000000000006E-2</v>
      </c>
      <c r="X3245"/>
    </row>
    <row r="3246" spans="1:24" x14ac:dyDescent="0.35">
      <c r="A3246" t="s">
        <v>847</v>
      </c>
      <c r="B3246" s="34">
        <v>40562</v>
      </c>
      <c r="C3246" s="34"/>
      <c r="D3246" s="34"/>
      <c r="G3246">
        <v>189.65</v>
      </c>
      <c r="H3246">
        <v>0.16349999999999998</v>
      </c>
      <c r="I3246">
        <v>0.21375</v>
      </c>
      <c r="J3246">
        <v>0.10375000000000002</v>
      </c>
      <c r="K3246">
        <v>8.2500000000000004E-2</v>
      </c>
      <c r="L3246">
        <v>9.9749999999999991E-2</v>
      </c>
      <c r="M3246">
        <v>0.10175000000000001</v>
      </c>
      <c r="N3246">
        <v>9.425E-2</v>
      </c>
      <c r="O3246">
        <v>8.900000000000001E-2</v>
      </c>
      <c r="X3246"/>
    </row>
    <row r="3247" spans="1:24" x14ac:dyDescent="0.35">
      <c r="A3247" t="s">
        <v>848</v>
      </c>
      <c r="B3247" s="34">
        <v>40562</v>
      </c>
      <c r="C3247" s="34"/>
      <c r="D3247" s="34"/>
      <c r="G3247">
        <v>169.79999999999998</v>
      </c>
      <c r="H3247">
        <v>0.13500000000000001</v>
      </c>
      <c r="I3247">
        <v>0.17566666666666667</v>
      </c>
      <c r="J3247">
        <v>8.6999999999999994E-2</v>
      </c>
      <c r="K3247">
        <v>7.0333333333333345E-2</v>
      </c>
      <c r="L3247">
        <v>7.4333333333333335E-2</v>
      </c>
      <c r="M3247">
        <v>8.7666666666666671E-2</v>
      </c>
      <c r="N3247">
        <v>0.10633333333333335</v>
      </c>
      <c r="O3247">
        <v>0.11266666666666668</v>
      </c>
      <c r="X3247"/>
    </row>
    <row r="3248" spans="1:24" x14ac:dyDescent="0.35">
      <c r="A3248" t="s">
        <v>849</v>
      </c>
      <c r="B3248" s="34">
        <v>40562</v>
      </c>
      <c r="C3248" s="34"/>
      <c r="D3248" s="34"/>
      <c r="G3248">
        <v>169.55</v>
      </c>
      <c r="H3248">
        <v>9.6500000000000002E-2</v>
      </c>
      <c r="I3248">
        <v>0.20350000000000001</v>
      </c>
      <c r="J3248">
        <v>9.4E-2</v>
      </c>
      <c r="K3248">
        <v>7.4749999999999997E-2</v>
      </c>
      <c r="L3248">
        <v>9.2249999999999999E-2</v>
      </c>
      <c r="M3248">
        <v>8.9499999999999996E-2</v>
      </c>
      <c r="N3248">
        <v>9.1499999999999998E-2</v>
      </c>
      <c r="O3248">
        <v>0.10575</v>
      </c>
      <c r="X3248"/>
    </row>
    <row r="3249" spans="1:24" x14ac:dyDescent="0.35">
      <c r="A3249" t="s">
        <v>850</v>
      </c>
      <c r="B3249" s="34">
        <v>40562</v>
      </c>
      <c r="C3249" s="34"/>
      <c r="D3249" s="34"/>
      <c r="G3249">
        <v>208.4</v>
      </c>
      <c r="H3249">
        <v>0.19500000000000001</v>
      </c>
      <c r="I3249">
        <v>0.21299999999999999</v>
      </c>
      <c r="J3249">
        <v>0.12</v>
      </c>
      <c r="K3249">
        <v>7.1500000000000008E-2</v>
      </c>
      <c r="L3249">
        <v>9.1499999999999998E-2</v>
      </c>
      <c r="M3249">
        <v>0.10850000000000001</v>
      </c>
      <c r="N3249">
        <v>0.11399999999999999</v>
      </c>
      <c r="O3249">
        <v>0.1285</v>
      </c>
      <c r="X3249"/>
    </row>
    <row r="3250" spans="1:24" x14ac:dyDescent="0.35">
      <c r="A3250" t="s">
        <v>851</v>
      </c>
      <c r="B3250" s="34">
        <v>40562</v>
      </c>
      <c r="C3250" s="34"/>
      <c r="D3250" s="34"/>
      <c r="G3250">
        <v>170.05</v>
      </c>
      <c r="H3250">
        <v>0.15125</v>
      </c>
      <c r="I3250">
        <v>0.16875000000000001</v>
      </c>
      <c r="J3250">
        <v>8.8499999999999995E-2</v>
      </c>
      <c r="K3250">
        <v>7.1499999999999994E-2</v>
      </c>
      <c r="L3250">
        <v>7.775E-2</v>
      </c>
      <c r="M3250">
        <v>9.4499999999999987E-2</v>
      </c>
      <c r="N3250">
        <v>9.6000000000000002E-2</v>
      </c>
      <c r="O3250">
        <v>0.10199999999999999</v>
      </c>
      <c r="X3250"/>
    </row>
    <row r="3251" spans="1:24" x14ac:dyDescent="0.35">
      <c r="A3251" t="s">
        <v>852</v>
      </c>
      <c r="B3251" s="34">
        <v>40562</v>
      </c>
      <c r="C3251" s="34"/>
      <c r="D3251" s="34"/>
      <c r="G3251">
        <v>193.9</v>
      </c>
      <c r="H3251">
        <v>0.15150000000000002</v>
      </c>
      <c r="I3251">
        <v>0.19399999999999998</v>
      </c>
      <c r="J3251">
        <v>0.11025</v>
      </c>
      <c r="K3251">
        <v>8.5250000000000006E-2</v>
      </c>
      <c r="L3251">
        <v>7.775E-2</v>
      </c>
      <c r="M3251">
        <v>0.10375</v>
      </c>
      <c r="N3251">
        <v>0.11874999999999999</v>
      </c>
      <c r="O3251">
        <v>0.12825</v>
      </c>
      <c r="X3251"/>
    </row>
    <row r="3252" spans="1:24" x14ac:dyDescent="0.35">
      <c r="A3252" t="s">
        <v>845</v>
      </c>
      <c r="B3252" s="34">
        <v>40569</v>
      </c>
      <c r="C3252" s="34"/>
      <c r="D3252" s="34"/>
      <c r="G3252">
        <v>191.7</v>
      </c>
      <c r="H3252">
        <v>0.214</v>
      </c>
      <c r="I3252">
        <v>0.23175000000000001</v>
      </c>
      <c r="J3252">
        <v>9.4499999999999987E-2</v>
      </c>
      <c r="K3252">
        <v>8.0500000000000002E-2</v>
      </c>
      <c r="L3252">
        <v>7.5000000000000011E-2</v>
      </c>
      <c r="M3252">
        <v>7.3249999999999996E-2</v>
      </c>
      <c r="N3252">
        <v>8.8499999999999995E-2</v>
      </c>
      <c r="O3252">
        <v>0.10099999999999999</v>
      </c>
      <c r="X3252"/>
    </row>
    <row r="3253" spans="1:24" x14ac:dyDescent="0.35">
      <c r="A3253" t="s">
        <v>846</v>
      </c>
      <c r="B3253" s="34">
        <v>40569</v>
      </c>
      <c r="C3253" s="34"/>
      <c r="D3253" s="34"/>
      <c r="G3253">
        <v>215.73333333333335</v>
      </c>
      <c r="H3253">
        <v>0.18533333333333332</v>
      </c>
      <c r="I3253">
        <v>0.24966666666666668</v>
      </c>
      <c r="J3253">
        <v>0.126</v>
      </c>
      <c r="K3253">
        <v>8.2000000000000017E-2</v>
      </c>
      <c r="L3253">
        <v>0.11</v>
      </c>
      <c r="M3253">
        <v>0.15199999999999997</v>
      </c>
      <c r="N3253">
        <v>0.11366666666666667</v>
      </c>
      <c r="O3253">
        <v>0.06</v>
      </c>
      <c r="X3253"/>
    </row>
    <row r="3254" spans="1:24" x14ac:dyDescent="0.35">
      <c r="A3254" t="s">
        <v>847</v>
      </c>
      <c r="B3254" s="34">
        <v>40569</v>
      </c>
      <c r="C3254" s="34"/>
      <c r="D3254" s="34"/>
      <c r="G3254">
        <v>193.65</v>
      </c>
      <c r="H3254">
        <v>0.16600000000000001</v>
      </c>
      <c r="I3254">
        <v>0.23175000000000001</v>
      </c>
      <c r="J3254">
        <v>0.10025000000000001</v>
      </c>
      <c r="K3254">
        <v>8.224999999999999E-2</v>
      </c>
      <c r="L3254">
        <v>0.10025000000000001</v>
      </c>
      <c r="M3254">
        <v>0.10425000000000001</v>
      </c>
      <c r="N3254">
        <v>9.4499999999999987E-2</v>
      </c>
      <c r="O3254">
        <v>8.900000000000001E-2</v>
      </c>
      <c r="X3254"/>
    </row>
    <row r="3255" spans="1:24" x14ac:dyDescent="0.35">
      <c r="A3255" t="s">
        <v>848</v>
      </c>
      <c r="B3255" s="34">
        <v>40569</v>
      </c>
      <c r="C3255" s="34"/>
      <c r="D3255" s="34"/>
      <c r="G3255">
        <v>157.13333333333333</v>
      </c>
      <c r="H3255">
        <v>0.11700000000000001</v>
      </c>
      <c r="I3255">
        <v>0.18099999999999997</v>
      </c>
      <c r="J3255">
        <v>8.8666666666666671E-2</v>
      </c>
      <c r="K3255">
        <v>7.0666666666666669E-2</v>
      </c>
      <c r="L3255">
        <v>7.4333333333333335E-2</v>
      </c>
      <c r="M3255">
        <v>8.6333333333333331E-2</v>
      </c>
      <c r="N3255">
        <v>0.10733333333333334</v>
      </c>
      <c r="O3255">
        <v>6.0333333333333343E-2</v>
      </c>
      <c r="X3255"/>
    </row>
    <row r="3256" spans="1:24" x14ac:dyDescent="0.35">
      <c r="A3256" t="s">
        <v>849</v>
      </c>
      <c r="B3256" s="34">
        <v>40569</v>
      </c>
      <c r="C3256" s="34"/>
      <c r="D3256" s="34"/>
      <c r="G3256">
        <v>162.39999999999998</v>
      </c>
      <c r="H3256">
        <v>9.375E-2</v>
      </c>
      <c r="I3256">
        <v>0.17100000000000001</v>
      </c>
      <c r="J3256">
        <v>9.0249999999999983E-2</v>
      </c>
      <c r="K3256">
        <v>7.4999999999999997E-2</v>
      </c>
      <c r="L3256">
        <v>9.325E-2</v>
      </c>
      <c r="M3256">
        <v>9.0750000000000011E-2</v>
      </c>
      <c r="N3256">
        <v>9.1750000000000012E-2</v>
      </c>
      <c r="O3256">
        <v>0.10625</v>
      </c>
      <c r="X3256"/>
    </row>
    <row r="3257" spans="1:24" x14ac:dyDescent="0.35">
      <c r="A3257" t="s">
        <v>850</v>
      </c>
      <c r="B3257" s="34">
        <v>40569</v>
      </c>
      <c r="C3257" s="34"/>
      <c r="D3257" s="34"/>
      <c r="G3257">
        <v>213.10000000000002</v>
      </c>
      <c r="H3257">
        <v>0.17899999999999999</v>
      </c>
      <c r="I3257">
        <v>0.2525</v>
      </c>
      <c r="J3257">
        <v>0.11699999999999999</v>
      </c>
      <c r="K3257">
        <v>7.2999999999999995E-2</v>
      </c>
      <c r="L3257">
        <v>9.1999999999999998E-2</v>
      </c>
      <c r="M3257">
        <v>0.107</v>
      </c>
      <c r="N3257">
        <v>0.11650000000000001</v>
      </c>
      <c r="O3257">
        <v>0.1285</v>
      </c>
      <c r="X3257"/>
    </row>
    <row r="3258" spans="1:24" x14ac:dyDescent="0.35">
      <c r="A3258" t="s">
        <v>851</v>
      </c>
      <c r="B3258" s="34">
        <v>40569</v>
      </c>
      <c r="C3258" s="34"/>
      <c r="D3258" s="34"/>
      <c r="G3258">
        <v>164.95</v>
      </c>
      <c r="H3258">
        <v>0.14099999999999999</v>
      </c>
      <c r="I3258">
        <v>0.15275</v>
      </c>
      <c r="J3258">
        <v>8.6500000000000007E-2</v>
      </c>
      <c r="K3258">
        <v>7.1999999999999995E-2</v>
      </c>
      <c r="L3258">
        <v>7.9250000000000001E-2</v>
      </c>
      <c r="M3258">
        <v>9.6500000000000002E-2</v>
      </c>
      <c r="N3258">
        <v>9.5000000000000001E-2</v>
      </c>
      <c r="O3258">
        <v>0.10174999999999999</v>
      </c>
      <c r="X3258"/>
    </row>
    <row r="3259" spans="1:24" x14ac:dyDescent="0.35">
      <c r="A3259" t="s">
        <v>852</v>
      </c>
      <c r="B3259" s="34">
        <v>40569</v>
      </c>
      <c r="C3259" s="34"/>
      <c r="D3259" s="34"/>
      <c r="G3259">
        <v>184.4</v>
      </c>
      <c r="H3259">
        <v>0.14124999999999999</v>
      </c>
      <c r="I3259">
        <v>0.15325</v>
      </c>
      <c r="J3259">
        <v>0.111</v>
      </c>
      <c r="K3259">
        <v>8.6750000000000008E-2</v>
      </c>
      <c r="L3259">
        <v>7.8E-2</v>
      </c>
      <c r="M3259">
        <v>0.10300000000000001</v>
      </c>
      <c r="N3259">
        <v>0.11900000000000001</v>
      </c>
      <c r="O3259">
        <v>0.12975</v>
      </c>
      <c r="X3259"/>
    </row>
    <row r="3260" spans="1:24" x14ac:dyDescent="0.35">
      <c r="A3260" s="3" t="s">
        <v>845</v>
      </c>
      <c r="B3260" s="34">
        <v>40576</v>
      </c>
      <c r="C3260" s="34"/>
      <c r="D3260" s="34"/>
      <c r="X3260"/>
    </row>
    <row r="3261" spans="1:24" x14ac:dyDescent="0.35">
      <c r="A3261" s="3" t="s">
        <v>846</v>
      </c>
      <c r="B3261" s="34">
        <v>40576</v>
      </c>
      <c r="C3261" s="34"/>
      <c r="D3261" s="34"/>
      <c r="G3261">
        <v>200.53333333333333</v>
      </c>
      <c r="H3261">
        <v>0.14566666666666664</v>
      </c>
      <c r="I3261">
        <v>0.2253333333333333</v>
      </c>
      <c r="J3261">
        <v>0.121</v>
      </c>
      <c r="K3261">
        <v>7.9333333333333325E-2</v>
      </c>
      <c r="L3261">
        <v>0.10933333333333332</v>
      </c>
      <c r="M3261">
        <v>0.15</v>
      </c>
      <c r="N3261">
        <v>0.11366666666666667</v>
      </c>
      <c r="O3261">
        <v>5.833333333333332E-2</v>
      </c>
      <c r="X3261"/>
    </row>
    <row r="3262" spans="1:24" x14ac:dyDescent="0.35">
      <c r="A3262" s="3" t="s">
        <v>847</v>
      </c>
      <c r="B3262" s="34">
        <v>40576</v>
      </c>
      <c r="C3262" s="34"/>
      <c r="D3262" s="34"/>
      <c r="X3262"/>
    </row>
    <row r="3263" spans="1:24" x14ac:dyDescent="0.35">
      <c r="A3263" s="3" t="s">
        <v>848</v>
      </c>
      <c r="B3263" s="34">
        <v>40576</v>
      </c>
      <c r="C3263" s="34"/>
      <c r="D3263" s="34"/>
      <c r="G3263">
        <v>159.73333333333332</v>
      </c>
      <c r="H3263">
        <v>0.10433333333333333</v>
      </c>
      <c r="I3263">
        <v>0.18466666666666665</v>
      </c>
      <c r="J3263">
        <v>8.933333333333332E-2</v>
      </c>
      <c r="K3263">
        <v>7.1000000000000008E-2</v>
      </c>
      <c r="L3263">
        <v>7.4666666666666659E-2</v>
      </c>
      <c r="M3263">
        <v>8.6666666666666684E-2</v>
      </c>
      <c r="N3263">
        <v>0.106</v>
      </c>
      <c r="O3263">
        <v>0.12300000000000001</v>
      </c>
      <c r="X3263"/>
    </row>
    <row r="3264" spans="1:24" x14ac:dyDescent="0.35">
      <c r="A3264" s="3" t="s">
        <v>849</v>
      </c>
      <c r="B3264" s="34">
        <v>40576</v>
      </c>
      <c r="C3264" s="34"/>
      <c r="D3264" s="34"/>
      <c r="X3264"/>
    </row>
    <row r="3265" spans="1:82" x14ac:dyDescent="0.35">
      <c r="A3265" s="3" t="s">
        <v>850</v>
      </c>
      <c r="B3265" s="34">
        <v>40576</v>
      </c>
      <c r="C3265" s="34"/>
      <c r="D3265" s="34"/>
      <c r="G3265">
        <v>208.10000000000002</v>
      </c>
      <c r="H3265">
        <v>0.15350000000000003</v>
      </c>
      <c r="I3265">
        <v>0.254</v>
      </c>
      <c r="J3265">
        <v>0.12</v>
      </c>
      <c r="K3265">
        <v>7.400000000000001E-2</v>
      </c>
      <c r="L3265">
        <v>9.0999999999999998E-2</v>
      </c>
      <c r="M3265">
        <v>0.107</v>
      </c>
      <c r="N3265">
        <v>0.11550000000000001</v>
      </c>
      <c r="O3265">
        <v>0.1255</v>
      </c>
      <c r="X3265"/>
    </row>
    <row r="3266" spans="1:82" x14ac:dyDescent="0.35">
      <c r="A3266" s="3" t="s">
        <v>851</v>
      </c>
      <c r="B3266" s="34">
        <v>40576</v>
      </c>
      <c r="C3266" s="34"/>
      <c r="D3266" s="34"/>
      <c r="X3266"/>
    </row>
    <row r="3267" spans="1:82" x14ac:dyDescent="0.35">
      <c r="A3267" s="3" t="s">
        <v>852</v>
      </c>
      <c r="B3267" s="34">
        <v>40576</v>
      </c>
      <c r="C3267" s="34"/>
      <c r="D3267" s="34"/>
      <c r="G3267">
        <v>180.39999999999998</v>
      </c>
      <c r="H3267">
        <v>0.11824999999999999</v>
      </c>
      <c r="I3267">
        <v>0.155</v>
      </c>
      <c r="J3267">
        <v>0.11199999999999999</v>
      </c>
      <c r="K3267">
        <v>8.7250000000000008E-2</v>
      </c>
      <c r="L3267">
        <v>7.7249999999999999E-2</v>
      </c>
      <c r="M3267">
        <v>0.1045</v>
      </c>
      <c r="N3267">
        <v>0.11950000000000001</v>
      </c>
      <c r="O3267">
        <v>0.12825</v>
      </c>
      <c r="X3267"/>
    </row>
    <row r="3268" spans="1:82" x14ac:dyDescent="0.35">
      <c r="A3268" t="s">
        <v>845</v>
      </c>
      <c r="B3268" s="34">
        <v>40583</v>
      </c>
      <c r="C3268" s="34"/>
      <c r="D3268" s="34"/>
      <c r="X3268"/>
    </row>
    <row r="3269" spans="1:82" x14ac:dyDescent="0.35">
      <c r="A3269" t="s">
        <v>846</v>
      </c>
      <c r="B3269" s="34">
        <v>40583</v>
      </c>
      <c r="C3269" s="34"/>
      <c r="D3269" s="34"/>
      <c r="G3269">
        <v>209.86666666666667</v>
      </c>
      <c r="H3269">
        <v>0.19266666666666665</v>
      </c>
      <c r="I3269">
        <v>0.23233333333333334</v>
      </c>
      <c r="J3269">
        <v>0.12133333333333333</v>
      </c>
      <c r="K3269">
        <v>7.9000000000000015E-2</v>
      </c>
      <c r="L3269">
        <v>0.10700000000000001</v>
      </c>
      <c r="M3269">
        <v>0.14933333333333332</v>
      </c>
      <c r="N3269">
        <v>0.11</v>
      </c>
      <c r="O3269">
        <v>5.7666666666666665E-2</v>
      </c>
      <c r="X3269"/>
    </row>
    <row r="3270" spans="1:82" x14ac:dyDescent="0.35">
      <c r="A3270" t="s">
        <v>847</v>
      </c>
      <c r="B3270" s="34">
        <v>40583</v>
      </c>
      <c r="C3270" s="34"/>
      <c r="D3270" s="34"/>
      <c r="X3270"/>
    </row>
    <row r="3271" spans="1:82" x14ac:dyDescent="0.35">
      <c r="A3271" t="s">
        <v>848</v>
      </c>
      <c r="B3271" s="34">
        <v>40583</v>
      </c>
      <c r="C3271" s="34"/>
      <c r="D3271" s="34"/>
      <c r="G3271">
        <v>173.73333333333332</v>
      </c>
      <c r="H3271">
        <v>0.13033333333333333</v>
      </c>
      <c r="I3271">
        <v>0.20133333333333336</v>
      </c>
      <c r="J3271">
        <v>9.4666666666666663E-2</v>
      </c>
      <c r="K3271">
        <v>7.0333333333333345E-2</v>
      </c>
      <c r="L3271">
        <v>7.3999999999999996E-2</v>
      </c>
      <c r="M3271">
        <v>8.5999999999999993E-2</v>
      </c>
      <c r="N3271">
        <v>0.10366666666666667</v>
      </c>
      <c r="O3271">
        <v>0.10833333333333334</v>
      </c>
      <c r="X3271"/>
    </row>
    <row r="3272" spans="1:82" x14ac:dyDescent="0.35">
      <c r="A3272" t="s">
        <v>849</v>
      </c>
      <c r="B3272" s="34">
        <v>40583</v>
      </c>
      <c r="C3272" s="34"/>
      <c r="D3272" s="34"/>
      <c r="X3272"/>
    </row>
    <row r="3273" spans="1:82" x14ac:dyDescent="0.35">
      <c r="A3273" t="s">
        <v>850</v>
      </c>
      <c r="B3273" s="34">
        <v>40583</v>
      </c>
      <c r="C3273" s="34"/>
      <c r="D3273" s="34"/>
      <c r="G3273">
        <v>217.7</v>
      </c>
      <c r="H3273">
        <v>0.1865</v>
      </c>
      <c r="I3273">
        <v>0.26700000000000002</v>
      </c>
      <c r="J3273">
        <v>0.125</v>
      </c>
      <c r="K3273">
        <v>7.5999999999999998E-2</v>
      </c>
      <c r="L3273">
        <v>0.09</v>
      </c>
      <c r="M3273">
        <v>0.10649999999999998</v>
      </c>
      <c r="N3273">
        <v>0.113</v>
      </c>
      <c r="O3273">
        <v>0.1245</v>
      </c>
      <c r="X3273"/>
    </row>
    <row r="3274" spans="1:82" x14ac:dyDescent="0.35">
      <c r="A3274" t="s">
        <v>851</v>
      </c>
      <c r="B3274" s="34">
        <v>40583</v>
      </c>
      <c r="C3274" s="34"/>
      <c r="D3274" s="34"/>
      <c r="X3274"/>
    </row>
    <row r="3275" spans="1:82" x14ac:dyDescent="0.35">
      <c r="A3275" t="s">
        <v>852</v>
      </c>
      <c r="B3275" s="34">
        <v>40583</v>
      </c>
      <c r="C3275" s="34"/>
      <c r="D3275" s="34"/>
      <c r="G3275">
        <v>192.50000000000003</v>
      </c>
      <c r="H3275">
        <v>0.16224999999999998</v>
      </c>
      <c r="I3275">
        <v>0.17725000000000002</v>
      </c>
      <c r="J3275">
        <v>0.11425</v>
      </c>
      <c r="K3275">
        <v>8.6500000000000007E-2</v>
      </c>
      <c r="L3275">
        <v>7.5999999999999998E-2</v>
      </c>
      <c r="M3275">
        <v>0.10249999999999999</v>
      </c>
      <c r="N3275">
        <v>0.11699999999999999</v>
      </c>
      <c r="O3275">
        <v>0.12675</v>
      </c>
      <c r="X3275"/>
    </row>
    <row r="3276" spans="1:82" x14ac:dyDescent="0.35">
      <c r="A3276" t="s">
        <v>275</v>
      </c>
      <c r="B3276" s="32">
        <v>33956</v>
      </c>
      <c r="X3276"/>
      <c r="CD3276" s="30">
        <v>199.49796076908061</v>
      </c>
    </row>
    <row r="3277" spans="1:82" x14ac:dyDescent="0.35">
      <c r="A3277" t="s">
        <v>275</v>
      </c>
      <c r="B3277" s="32">
        <v>33968</v>
      </c>
      <c r="X3277"/>
      <c r="CD3277" s="30">
        <v>273.94218942189389</v>
      </c>
    </row>
    <row r="3278" spans="1:82" x14ac:dyDescent="0.35">
      <c r="A3278" t="s">
        <v>275</v>
      </c>
      <c r="B3278" s="32">
        <v>33985</v>
      </c>
      <c r="X3278"/>
      <c r="CD3278" s="30">
        <v>273.35437301741399</v>
      </c>
    </row>
    <row r="3279" spans="1:82" x14ac:dyDescent="0.35">
      <c r="A3279" t="s">
        <v>275</v>
      </c>
      <c r="B3279" s="32">
        <v>33996</v>
      </c>
      <c r="X3279"/>
      <c r="CD3279" s="30">
        <v>260.11814591830051</v>
      </c>
    </row>
    <row r="3280" spans="1:82" x14ac:dyDescent="0.35">
      <c r="A3280" t="s">
        <v>275</v>
      </c>
      <c r="B3280" s="32">
        <v>34003</v>
      </c>
      <c r="X3280"/>
      <c r="CD3280" s="30">
        <v>266.79128633391508</v>
      </c>
    </row>
    <row r="3281" spans="1:82" x14ac:dyDescent="0.35">
      <c r="A3281" t="s">
        <v>275</v>
      </c>
      <c r="B3281" s="32">
        <v>34011</v>
      </c>
      <c r="X3281"/>
      <c r="CD3281" s="30">
        <v>264.170712759759</v>
      </c>
    </row>
    <row r="3282" spans="1:82" x14ac:dyDescent="0.35">
      <c r="A3282" t="s">
        <v>275</v>
      </c>
      <c r="B3282" s="32">
        <v>34017</v>
      </c>
      <c r="X3282"/>
      <c r="CD3282" s="30">
        <v>249.58535637987899</v>
      </c>
    </row>
    <row r="3283" spans="1:82" x14ac:dyDescent="0.35">
      <c r="A3283" s="3" t="s">
        <v>275</v>
      </c>
      <c r="B3283" s="32">
        <v>34027</v>
      </c>
      <c r="X3283"/>
      <c r="CD3283" s="30">
        <v>229.03897196866677</v>
      </c>
    </row>
    <row r="3284" spans="1:82" x14ac:dyDescent="0.35">
      <c r="A3284" s="3" t="s">
        <v>275</v>
      </c>
      <c r="B3284" s="32">
        <v>34030</v>
      </c>
      <c r="X3284"/>
      <c r="CD3284" s="30">
        <v>235.02977924516011</v>
      </c>
    </row>
    <row r="3285" spans="1:82" x14ac:dyDescent="0.35">
      <c r="A3285" s="3" t="s">
        <v>275</v>
      </c>
      <c r="B3285" s="32">
        <v>34033</v>
      </c>
      <c r="X3285"/>
      <c r="CD3285" s="30">
        <v>219.76338447594989</v>
      </c>
    </row>
    <row r="3286" spans="1:82" x14ac:dyDescent="0.35">
      <c r="A3286" s="3" t="s">
        <v>275</v>
      </c>
      <c r="B3286" s="32">
        <v>34037</v>
      </c>
      <c r="X3286"/>
      <c r="CD3286" s="30">
        <v>211.8123260179965</v>
      </c>
    </row>
    <row r="3287" spans="1:82" x14ac:dyDescent="0.35">
      <c r="A3287" s="3" t="s">
        <v>275</v>
      </c>
      <c r="B3287" s="32">
        <v>34039</v>
      </c>
      <c r="X3287"/>
      <c r="CD3287" s="30">
        <v>201.85699488573781</v>
      </c>
    </row>
    <row r="3288" spans="1:82" x14ac:dyDescent="0.35">
      <c r="A3288" s="3" t="s">
        <v>275</v>
      </c>
      <c r="B3288" s="32">
        <v>34041</v>
      </c>
      <c r="X3288"/>
      <c r="CD3288" s="30">
        <v>193.89687317925748</v>
      </c>
    </row>
    <row r="3289" spans="1:82" x14ac:dyDescent="0.35">
      <c r="A3289" s="3" t="s">
        <v>275</v>
      </c>
      <c r="B3289" s="32">
        <v>34047</v>
      </c>
      <c r="X3289"/>
      <c r="CD3289" s="30">
        <v>179.31281154916769</v>
      </c>
    </row>
    <row r="3290" spans="1:82" x14ac:dyDescent="0.35">
      <c r="A3290" s="3" t="s">
        <v>275</v>
      </c>
      <c r="B3290" s="32">
        <v>34049</v>
      </c>
      <c r="X3290"/>
      <c r="CD3290" s="30">
        <v>195.26024470770992</v>
      </c>
    </row>
    <row r="3291" spans="1:82" x14ac:dyDescent="0.35">
      <c r="A3291" t="s">
        <v>275</v>
      </c>
      <c r="B3291" s="32">
        <v>34051</v>
      </c>
      <c r="X3291"/>
      <c r="CD3291" s="30">
        <v>184.64070693338459</v>
      </c>
    </row>
    <row r="3292" spans="1:82" x14ac:dyDescent="0.35">
      <c r="A3292" t="s">
        <v>275</v>
      </c>
      <c r="B3292" s="32">
        <v>34054</v>
      </c>
      <c r="X3292"/>
      <c r="CD3292" s="30">
        <v>174.69314429986349</v>
      </c>
    </row>
    <row r="3293" spans="1:82" x14ac:dyDescent="0.35">
      <c r="A3293" t="s">
        <v>275</v>
      </c>
      <c r="B3293" s="32">
        <v>34055</v>
      </c>
      <c r="X3293"/>
      <c r="CD3293" s="30">
        <v>191.3034893506821</v>
      </c>
    </row>
    <row r="3294" spans="1:82" x14ac:dyDescent="0.35">
      <c r="A3294" t="s">
        <v>275</v>
      </c>
      <c r="B3294" s="32">
        <v>34060</v>
      </c>
      <c r="X3294"/>
      <c r="CD3294" s="30">
        <v>191.32420534731631</v>
      </c>
    </row>
    <row r="3295" spans="1:82" x14ac:dyDescent="0.35">
      <c r="A3295" t="s">
        <v>275</v>
      </c>
      <c r="B3295" s="32">
        <v>34062</v>
      </c>
      <c r="X3295"/>
      <c r="CD3295" s="30">
        <v>183.36019939146721</v>
      </c>
    </row>
    <row r="3296" spans="1:82" x14ac:dyDescent="0.35">
      <c r="A3296" t="s">
        <v>275</v>
      </c>
      <c r="B3296" s="32">
        <v>34065</v>
      </c>
      <c r="X3296"/>
      <c r="CD3296" s="30">
        <v>173.4126367579461</v>
      </c>
    </row>
    <row r="3297" spans="1:82" x14ac:dyDescent="0.35">
      <c r="A3297" t="s">
        <v>275</v>
      </c>
      <c r="B3297" s="32">
        <v>34067</v>
      </c>
      <c r="X3297"/>
      <c r="CD3297" s="30">
        <v>201.98258561532958</v>
      </c>
    </row>
    <row r="3298" spans="1:82" x14ac:dyDescent="0.35">
      <c r="A3298" t="s">
        <v>275</v>
      </c>
      <c r="B3298" s="32">
        <v>34072</v>
      </c>
      <c r="X3298"/>
      <c r="CD3298" s="30">
        <v>173.44371075289649</v>
      </c>
    </row>
    <row r="3299" spans="1:82" x14ac:dyDescent="0.35">
      <c r="A3299" t="s">
        <v>275</v>
      </c>
      <c r="B3299" s="32">
        <v>34074</v>
      </c>
      <c r="X3299"/>
      <c r="CD3299" s="30">
        <v>190.05794005308391</v>
      </c>
    </row>
    <row r="3300" spans="1:82" x14ac:dyDescent="0.35">
      <c r="A3300" t="s">
        <v>275</v>
      </c>
      <c r="B3300" s="32">
        <v>34077</v>
      </c>
      <c r="X3300"/>
      <c r="CD3300" s="30">
        <v>172.80280960704269</v>
      </c>
    </row>
    <row r="3301" spans="1:82" x14ac:dyDescent="0.35">
      <c r="A3301" t="s">
        <v>275</v>
      </c>
      <c r="B3301" s="32">
        <v>34079</v>
      </c>
      <c r="X3301"/>
      <c r="CD3301" s="30">
        <v>188.0873308733085</v>
      </c>
    </row>
    <row r="3302" spans="1:82" x14ac:dyDescent="0.35">
      <c r="A3302" t="s">
        <v>275</v>
      </c>
      <c r="B3302" s="32">
        <v>34082</v>
      </c>
      <c r="X3302"/>
      <c r="CD3302" s="30">
        <v>172.82223085388671</v>
      </c>
    </row>
    <row r="3303" spans="1:82" x14ac:dyDescent="0.35">
      <c r="A3303" t="s">
        <v>275</v>
      </c>
      <c r="B3303" s="32">
        <v>34083</v>
      </c>
      <c r="X3303"/>
      <c r="CD3303" s="30">
        <v>186.11154269437409</v>
      </c>
    </row>
    <row r="3304" spans="1:82" x14ac:dyDescent="0.35">
      <c r="A3304" t="s">
        <v>275</v>
      </c>
      <c r="B3304" s="32">
        <v>34086</v>
      </c>
      <c r="X3304"/>
      <c r="CD3304" s="30">
        <v>166.86379232213309</v>
      </c>
    </row>
    <row r="3305" spans="1:82" x14ac:dyDescent="0.35">
      <c r="A3305" t="s">
        <v>275</v>
      </c>
      <c r="B3305" s="32">
        <v>34088</v>
      </c>
      <c r="X3305"/>
      <c r="CD3305" s="30">
        <v>182.81381498025482</v>
      </c>
    </row>
    <row r="3306" spans="1:82" x14ac:dyDescent="0.35">
      <c r="A3306" t="s">
        <v>275</v>
      </c>
      <c r="B3306" s="32">
        <v>34090</v>
      </c>
      <c r="X3306"/>
      <c r="CD3306" s="30">
        <v>168.87583349517689</v>
      </c>
    </row>
    <row r="3307" spans="1:82" x14ac:dyDescent="0.35">
      <c r="A3307" s="3" t="s">
        <v>275</v>
      </c>
      <c r="B3307" s="32">
        <v>34095</v>
      </c>
      <c r="X3307"/>
      <c r="CD3307" s="30">
        <v>172.21499320256279</v>
      </c>
    </row>
    <row r="3308" spans="1:82" x14ac:dyDescent="0.35">
      <c r="A3308" s="3" t="s">
        <v>275</v>
      </c>
      <c r="B3308" s="32">
        <v>34097</v>
      </c>
      <c r="X3308"/>
      <c r="CD3308" s="30">
        <v>184.84657214993189</v>
      </c>
    </row>
    <row r="3309" spans="1:82" x14ac:dyDescent="0.35">
      <c r="A3309" s="3" t="s">
        <v>275</v>
      </c>
      <c r="B3309" s="32">
        <v>34100</v>
      </c>
      <c r="X3309"/>
      <c r="CD3309" s="30">
        <v>170.9124749142228</v>
      </c>
    </row>
    <row r="3310" spans="1:82" x14ac:dyDescent="0.35">
      <c r="A3310" s="3" t="s">
        <v>275</v>
      </c>
      <c r="B3310" s="32">
        <v>34102</v>
      </c>
      <c r="X3310"/>
      <c r="CD3310" s="30">
        <v>194.83168252735081</v>
      </c>
    </row>
    <row r="3311" spans="1:82" x14ac:dyDescent="0.35">
      <c r="A3311" s="3" t="s">
        <v>275</v>
      </c>
      <c r="B3311" s="32">
        <v>34104</v>
      </c>
      <c r="X3311"/>
      <c r="CD3311" s="30">
        <v>218.7508901404797</v>
      </c>
    </row>
    <row r="3312" spans="1:82" x14ac:dyDescent="0.35">
      <c r="A3312" s="3" t="s">
        <v>275</v>
      </c>
      <c r="B3312" s="32">
        <v>34107</v>
      </c>
      <c r="X3312"/>
      <c r="CD3312" s="30">
        <v>212.78727260956799</v>
      </c>
    </row>
    <row r="3313" spans="1:82" x14ac:dyDescent="0.35">
      <c r="A3313" s="3" t="s">
        <v>275</v>
      </c>
      <c r="B3313" s="32">
        <v>34111</v>
      </c>
      <c r="X3313"/>
      <c r="CD3313" s="30">
        <v>212.13989771476591</v>
      </c>
    </row>
    <row r="3314" spans="1:82" x14ac:dyDescent="0.35">
      <c r="A3314" s="3" t="s">
        <v>277</v>
      </c>
      <c r="B3314" s="32">
        <v>33955</v>
      </c>
      <c r="X3314"/>
      <c r="CD3314" s="30">
        <v>188.2038583543725</v>
      </c>
    </row>
    <row r="3315" spans="1:82" x14ac:dyDescent="0.35">
      <c r="A3315" s="3" t="s">
        <v>277</v>
      </c>
      <c r="B3315" s="32">
        <v>33969</v>
      </c>
      <c r="X3315"/>
      <c r="CD3315" s="30">
        <v>270.62374571114043</v>
      </c>
    </row>
    <row r="3316" spans="1:82" x14ac:dyDescent="0.35">
      <c r="A3316" s="3" t="s">
        <v>277</v>
      </c>
      <c r="B3316" s="32">
        <v>33985</v>
      </c>
      <c r="X3316"/>
      <c r="CD3316" s="30">
        <v>264.05418527869409</v>
      </c>
    </row>
    <row r="3317" spans="1:82" x14ac:dyDescent="0.35">
      <c r="A3317" s="3" t="s">
        <v>277</v>
      </c>
      <c r="B3317" s="32">
        <v>33996</v>
      </c>
      <c r="X3317"/>
      <c r="CD3317" s="30">
        <v>252.81187285557061</v>
      </c>
    </row>
    <row r="3318" spans="1:82" x14ac:dyDescent="0.35">
      <c r="A3318" s="3" t="s">
        <v>277</v>
      </c>
      <c r="B3318" s="32">
        <v>34003</v>
      </c>
      <c r="X3318"/>
      <c r="CD3318" s="30">
        <v>261.47763319738408</v>
      </c>
    </row>
    <row r="3319" spans="1:82" x14ac:dyDescent="0.35">
      <c r="A3319" s="3" t="s">
        <v>277</v>
      </c>
      <c r="B3319" s="32">
        <v>34011</v>
      </c>
      <c r="X3319"/>
      <c r="CD3319" s="30">
        <v>256.86314494723894</v>
      </c>
    </row>
    <row r="3320" spans="1:82" x14ac:dyDescent="0.35">
      <c r="A3320" s="3" t="s">
        <v>277</v>
      </c>
      <c r="B3320" s="32">
        <v>34018</v>
      </c>
      <c r="X3320"/>
      <c r="CD3320" s="30">
        <v>250.9150644138015</v>
      </c>
    </row>
    <row r="3321" spans="1:82" x14ac:dyDescent="0.35">
      <c r="A3321" s="3" t="s">
        <v>277</v>
      </c>
      <c r="B3321" s="32">
        <v>34027</v>
      </c>
      <c r="X3321"/>
      <c r="CD3321" s="30">
        <v>229.03897196866677</v>
      </c>
    </row>
    <row r="3322" spans="1:82" x14ac:dyDescent="0.35">
      <c r="A3322" s="3" t="s">
        <v>277</v>
      </c>
      <c r="B3322" s="32">
        <v>34030</v>
      </c>
      <c r="X3322"/>
      <c r="CD3322" s="30">
        <v>230.3790380009055</v>
      </c>
    </row>
    <row r="3323" spans="1:82" x14ac:dyDescent="0.35">
      <c r="A3323" s="3" t="s">
        <v>277</v>
      </c>
      <c r="B3323" s="32">
        <v>34032</v>
      </c>
      <c r="X3323"/>
      <c r="CD3323" s="30">
        <v>233.70783970997519</v>
      </c>
    </row>
    <row r="3324" spans="1:82" x14ac:dyDescent="0.35">
      <c r="A3324" s="3" t="s">
        <v>277</v>
      </c>
      <c r="B3324" s="32">
        <v>34037</v>
      </c>
      <c r="X3324"/>
      <c r="CD3324" s="30">
        <v>223.7693403249819</v>
      </c>
    </row>
    <row r="3325" spans="1:82" x14ac:dyDescent="0.35">
      <c r="A3325" s="3" t="s">
        <v>277</v>
      </c>
      <c r="B3325" s="32">
        <v>34039</v>
      </c>
      <c r="X3325"/>
      <c r="CD3325" s="30">
        <v>264.957920631837</v>
      </c>
    </row>
    <row r="3326" spans="1:82" x14ac:dyDescent="0.35">
      <c r="A3326" s="3" t="s">
        <v>277</v>
      </c>
      <c r="B3326" s="32">
        <v>34041</v>
      </c>
      <c r="X3326"/>
      <c r="CD3326" s="30">
        <v>251.68285103903639</v>
      </c>
    </row>
    <row r="3327" spans="1:82" x14ac:dyDescent="0.35">
      <c r="A3327" s="3" t="s">
        <v>277</v>
      </c>
      <c r="B3327" s="32">
        <v>34047</v>
      </c>
      <c r="X3327"/>
      <c r="CD3327" s="30">
        <v>227.79730692043739</v>
      </c>
    </row>
    <row r="3328" spans="1:82" x14ac:dyDescent="0.35">
      <c r="A3328" s="3" t="s">
        <v>277</v>
      </c>
      <c r="B3328" s="32">
        <v>34049</v>
      </c>
      <c r="X3328"/>
      <c r="CD3328" s="30">
        <v>247.06836278889031</v>
      </c>
    </row>
    <row r="3329" spans="1:82" x14ac:dyDescent="0.35">
      <c r="A3329" s="3" t="s">
        <v>277</v>
      </c>
      <c r="B3329" s="32">
        <v>34051</v>
      </c>
      <c r="X3329"/>
      <c r="CD3329" s="30">
        <v>235.12170648022197</v>
      </c>
    </row>
    <row r="3330" spans="1:82" x14ac:dyDescent="0.35">
      <c r="A3330" s="3" t="s">
        <v>277</v>
      </c>
      <c r="B3330" s="32">
        <v>34054</v>
      </c>
      <c r="X3330"/>
      <c r="CD3330" s="30">
        <v>221.1863144947236</v>
      </c>
    </row>
    <row r="3331" spans="1:82" x14ac:dyDescent="0.35">
      <c r="A3331" s="3" t="s">
        <v>277</v>
      </c>
      <c r="B3331" s="32">
        <v>34056</v>
      </c>
      <c r="X3331"/>
      <c r="CD3331" s="30">
        <v>259.71936298310339</v>
      </c>
    </row>
    <row r="3332" spans="1:82" x14ac:dyDescent="0.35">
      <c r="A3332" s="3" t="s">
        <v>277</v>
      </c>
      <c r="B3332" s="32">
        <v>34060</v>
      </c>
      <c r="X3332"/>
      <c r="CD3332" s="30">
        <v>254.42254159383688</v>
      </c>
    </row>
    <row r="3333" spans="1:82" x14ac:dyDescent="0.35">
      <c r="A3333" s="3" t="s">
        <v>277</v>
      </c>
      <c r="B3333" s="32">
        <v>34062</v>
      </c>
      <c r="X3333"/>
      <c r="CD3333" s="30">
        <v>239.82035346669238</v>
      </c>
    </row>
    <row r="3334" spans="1:82" x14ac:dyDescent="0.35">
      <c r="A3334" s="3" t="s">
        <v>277</v>
      </c>
      <c r="B3334" s="32">
        <v>34066</v>
      </c>
      <c r="X3334"/>
      <c r="CD3334" s="30">
        <v>225.88755098077263</v>
      </c>
    </row>
    <row r="3335" spans="1:82" x14ac:dyDescent="0.35">
      <c r="A3335" s="3" t="s">
        <v>277</v>
      </c>
      <c r="B3335" s="32">
        <v>34067</v>
      </c>
      <c r="X3335"/>
      <c r="CD3335" s="30">
        <v>261.7598886515172</v>
      </c>
    </row>
    <row r="3336" spans="1:82" x14ac:dyDescent="0.35">
      <c r="A3336" s="3" t="s">
        <v>277</v>
      </c>
      <c r="B3336" s="32">
        <v>34072</v>
      </c>
      <c r="X3336"/>
      <c r="CD3336" s="30">
        <v>225.25053408428758</v>
      </c>
    </row>
    <row r="3337" spans="1:82" x14ac:dyDescent="0.35">
      <c r="A3337" s="3" t="s">
        <v>277</v>
      </c>
      <c r="B3337" s="32">
        <v>34074</v>
      </c>
      <c r="X3337"/>
      <c r="CD3337" s="30">
        <v>255.81439761766018</v>
      </c>
    </row>
    <row r="3338" spans="1:82" x14ac:dyDescent="0.35">
      <c r="A3338" s="3" t="s">
        <v>277</v>
      </c>
      <c r="B3338" s="32">
        <v>34077</v>
      </c>
      <c r="X3338"/>
      <c r="CD3338" s="30">
        <v>238.55926717161898</v>
      </c>
    </row>
    <row r="3339" spans="1:82" x14ac:dyDescent="0.35">
      <c r="A3339" s="3" t="s">
        <v>277</v>
      </c>
      <c r="B3339" s="32">
        <v>34079</v>
      </c>
      <c r="X3339"/>
      <c r="CD3339" s="30">
        <v>256.49932025636008</v>
      </c>
    </row>
    <row r="3340" spans="1:82" x14ac:dyDescent="0.35">
      <c r="A3340" s="3" t="s">
        <v>277</v>
      </c>
      <c r="B3340" s="32">
        <v>34081</v>
      </c>
      <c r="X3340"/>
      <c r="CD3340" s="30">
        <v>240.57001359487262</v>
      </c>
    </row>
    <row r="3341" spans="1:82" x14ac:dyDescent="0.35">
      <c r="A3341" s="3" t="s">
        <v>277</v>
      </c>
      <c r="B3341" s="32">
        <v>34083</v>
      </c>
      <c r="X3341"/>
      <c r="CD3341" s="30">
        <v>254.52612157700429</v>
      </c>
    </row>
    <row r="3342" spans="1:82" x14ac:dyDescent="0.35">
      <c r="A3342" s="3" t="s">
        <v>277</v>
      </c>
      <c r="B3342" s="32">
        <v>34086</v>
      </c>
      <c r="X3342"/>
      <c r="CD3342" s="30">
        <v>231.29054185278687</v>
      </c>
    </row>
    <row r="3343" spans="1:82" x14ac:dyDescent="0.35">
      <c r="A3343" s="3" t="s">
        <v>277</v>
      </c>
      <c r="B3343" s="32">
        <v>34088</v>
      </c>
      <c r="X3343"/>
      <c r="CD3343" s="30">
        <v>253.8826309315719</v>
      </c>
    </row>
    <row r="3344" spans="1:82" x14ac:dyDescent="0.35">
      <c r="A3344" s="3" t="s">
        <v>277</v>
      </c>
      <c r="B3344" s="32">
        <v>34090</v>
      </c>
      <c r="X3344"/>
      <c r="CD3344" s="30">
        <v>234.63099630996302</v>
      </c>
    </row>
    <row r="3345" spans="1:82" x14ac:dyDescent="0.35">
      <c r="A3345" s="3" t="s">
        <v>277</v>
      </c>
      <c r="B3345" s="32">
        <v>34094</v>
      </c>
      <c r="X3345"/>
      <c r="CD3345" s="30">
        <v>235.31332944908337</v>
      </c>
    </row>
    <row r="3346" spans="1:82" x14ac:dyDescent="0.35">
      <c r="A3346" s="3" t="s">
        <v>277</v>
      </c>
      <c r="B3346" s="32">
        <v>34097</v>
      </c>
      <c r="X3346"/>
      <c r="CD3346" s="30">
        <v>241.30284197578743</v>
      </c>
    </row>
    <row r="3347" spans="1:82" x14ac:dyDescent="0.35">
      <c r="A3347" s="3" t="s">
        <v>277</v>
      </c>
      <c r="B3347" s="32">
        <v>34100</v>
      </c>
      <c r="X3347"/>
      <c r="CD3347" s="30">
        <v>214.746229041237</v>
      </c>
    </row>
    <row r="3348" spans="1:82" x14ac:dyDescent="0.35">
      <c r="A3348" s="3" t="s">
        <v>277</v>
      </c>
      <c r="B3348" s="32">
        <v>34102</v>
      </c>
      <c r="X3348"/>
      <c r="CD3348" s="30">
        <v>236.67540622774558</v>
      </c>
    </row>
    <row r="3349" spans="1:82" x14ac:dyDescent="0.35">
      <c r="A3349" s="3" t="s">
        <v>277</v>
      </c>
      <c r="B3349" s="32">
        <v>34104</v>
      </c>
      <c r="X3349"/>
      <c r="CD3349" s="30">
        <v>254.6193435618564</v>
      </c>
    </row>
    <row r="3350" spans="1:82" x14ac:dyDescent="0.35">
      <c r="A3350" s="3" t="s">
        <v>277</v>
      </c>
      <c r="B3350" s="32">
        <v>34107</v>
      </c>
      <c r="X3350"/>
      <c r="CD3350" s="30">
        <v>237.3642131158152</v>
      </c>
    </row>
    <row r="3351" spans="1:82" x14ac:dyDescent="0.35">
      <c r="A3351" s="3" t="s">
        <v>277</v>
      </c>
      <c r="B3351" s="32">
        <v>34111</v>
      </c>
      <c r="X3351"/>
      <c r="CD3351" s="30">
        <v>222.7684987376181</v>
      </c>
    </row>
    <row r="3352" spans="1:82" x14ac:dyDescent="0.35">
      <c r="A3352" s="3" t="s">
        <v>276</v>
      </c>
      <c r="B3352" s="32">
        <v>33955</v>
      </c>
      <c r="X3352"/>
      <c r="CD3352" s="30">
        <v>200.15957791156771</v>
      </c>
    </row>
    <row r="3353" spans="1:82" x14ac:dyDescent="0.35">
      <c r="A3353" s="3" t="s">
        <v>276</v>
      </c>
      <c r="B3353" s="32">
        <v>33968</v>
      </c>
      <c r="X3353"/>
      <c r="CD3353" s="30">
        <v>271.28536285362838</v>
      </c>
    </row>
    <row r="3354" spans="1:82" x14ac:dyDescent="0.35">
      <c r="A3354" s="3" t="s">
        <v>276</v>
      </c>
      <c r="B3354" s="32">
        <v>33985</v>
      </c>
      <c r="X3354"/>
      <c r="CD3354" s="30">
        <v>271.36175309121421</v>
      </c>
    </row>
    <row r="3355" spans="1:82" x14ac:dyDescent="0.35">
      <c r="A3355" s="3" t="s">
        <v>276</v>
      </c>
      <c r="B3355" s="32">
        <v>33996</v>
      </c>
      <c r="X3355"/>
      <c r="CD3355" s="30">
        <v>260.11814591830051</v>
      </c>
    </row>
    <row r="3356" spans="1:82" x14ac:dyDescent="0.35">
      <c r="A3356" s="3" t="s">
        <v>276</v>
      </c>
      <c r="B3356" s="32">
        <v>34003</v>
      </c>
      <c r="X3356"/>
      <c r="CD3356" s="30">
        <v>265.46416779957207</v>
      </c>
    </row>
    <row r="3357" spans="1:82" x14ac:dyDescent="0.35">
      <c r="A3357" s="3" t="s">
        <v>276</v>
      </c>
      <c r="B3357" s="32">
        <v>34012</v>
      </c>
      <c r="X3357"/>
      <c r="CD3357" s="30">
        <v>259.522561015083</v>
      </c>
    </row>
    <row r="3358" spans="1:82" x14ac:dyDescent="0.35">
      <c r="A3358" s="3" t="s">
        <v>276</v>
      </c>
      <c r="B3358" s="32">
        <v>34017</v>
      </c>
      <c r="X3358"/>
      <c r="CD3358" s="30">
        <v>252.24088819835521</v>
      </c>
    </row>
    <row r="3359" spans="1:82" x14ac:dyDescent="0.35">
      <c r="A3359" s="3" t="s">
        <v>276</v>
      </c>
      <c r="B3359" s="32">
        <v>34027</v>
      </c>
      <c r="X3359"/>
      <c r="CD3359" s="30">
        <v>235.68103838933101</v>
      </c>
    </row>
    <row r="3360" spans="1:82" x14ac:dyDescent="0.35">
      <c r="A3360" s="3" t="s">
        <v>276</v>
      </c>
      <c r="B3360" s="32">
        <v>34032</v>
      </c>
      <c r="X3360"/>
      <c r="CD3360" s="30">
        <v>218.43238169223721</v>
      </c>
    </row>
    <row r="3361" spans="1:82" x14ac:dyDescent="0.35">
      <c r="A3361" s="3" t="s">
        <v>276</v>
      </c>
      <c r="B3361" s="32">
        <v>34037</v>
      </c>
      <c r="X3361"/>
      <c r="CD3361" s="30">
        <v>211.14941412572011</v>
      </c>
    </row>
    <row r="3362" spans="1:82" x14ac:dyDescent="0.35">
      <c r="A3362" s="3" t="s">
        <v>276</v>
      </c>
      <c r="B3362" s="32">
        <v>34039</v>
      </c>
      <c r="X3362"/>
      <c r="CD3362" s="30">
        <v>203.18540816987101</v>
      </c>
    </row>
    <row r="3363" spans="1:82" x14ac:dyDescent="0.35">
      <c r="A3363" s="3" t="s">
        <v>276</v>
      </c>
      <c r="B3363" s="32">
        <v>34040</v>
      </c>
      <c r="X3363"/>
      <c r="CD3363" s="30">
        <v>194.55849032174459</v>
      </c>
    </row>
    <row r="3364" spans="1:82" x14ac:dyDescent="0.35">
      <c r="A3364" s="3" t="s">
        <v>276</v>
      </c>
      <c r="B3364" s="32">
        <v>34047</v>
      </c>
      <c r="X3364"/>
      <c r="CD3364" s="30">
        <v>181.302841975788</v>
      </c>
    </row>
    <row r="3365" spans="1:82" x14ac:dyDescent="0.35">
      <c r="A3365" s="3" t="s">
        <v>276</v>
      </c>
      <c r="B3365" s="32">
        <v>34049</v>
      </c>
      <c r="X3365"/>
      <c r="CD3365" s="30">
        <v>197.2515698841195</v>
      </c>
    </row>
    <row r="3366" spans="1:82" x14ac:dyDescent="0.35">
      <c r="A3366" s="3" t="s">
        <v>276</v>
      </c>
      <c r="B3366" s="32">
        <v>34051</v>
      </c>
      <c r="X3366"/>
      <c r="CD3366" s="30">
        <v>187.29753350165012</v>
      </c>
    </row>
    <row r="3367" spans="1:82" x14ac:dyDescent="0.35">
      <c r="A3367" s="3" t="s">
        <v>276</v>
      </c>
      <c r="B3367" s="32">
        <v>34054</v>
      </c>
      <c r="X3367"/>
      <c r="CD3367" s="30">
        <v>174.69055480028402</v>
      </c>
    </row>
    <row r="3368" spans="1:82" x14ac:dyDescent="0.35">
      <c r="A3368" s="3" t="s">
        <v>276</v>
      </c>
      <c r="B3368" s="32">
        <v>34055</v>
      </c>
      <c r="X3368"/>
      <c r="CD3368" s="30">
        <v>197.28134912928058</v>
      </c>
    </row>
    <row r="3369" spans="1:82" x14ac:dyDescent="0.35">
      <c r="A3369" s="3" t="s">
        <v>276</v>
      </c>
      <c r="B3369" s="32">
        <v>34060</v>
      </c>
      <c r="X3369"/>
      <c r="CD3369" s="30">
        <v>195.3081504499248</v>
      </c>
    </row>
    <row r="3370" spans="1:82" x14ac:dyDescent="0.35">
      <c r="A3370" s="3" t="s">
        <v>276</v>
      </c>
      <c r="B3370" s="32">
        <v>34061</v>
      </c>
      <c r="X3370"/>
      <c r="CD3370" s="30">
        <v>187.34414449407569</v>
      </c>
    </row>
    <row r="3371" spans="1:82" x14ac:dyDescent="0.35">
      <c r="A3371" s="3" t="s">
        <v>276</v>
      </c>
      <c r="B3371" s="32">
        <v>34064</v>
      </c>
      <c r="X3371"/>
      <c r="CD3371" s="30">
        <v>173.4100472583666</v>
      </c>
    </row>
    <row r="3372" spans="1:82" x14ac:dyDescent="0.35">
      <c r="A3372" s="3" t="s">
        <v>276</v>
      </c>
      <c r="B3372" s="32">
        <v>34067</v>
      </c>
      <c r="X3372"/>
      <c r="CD3372" s="30">
        <v>207.95915064413791</v>
      </c>
    </row>
    <row r="3373" spans="1:82" x14ac:dyDescent="0.35">
      <c r="A3373" s="3" t="s">
        <v>276</v>
      </c>
      <c r="B3373" s="32">
        <v>34071</v>
      </c>
      <c r="X3373"/>
      <c r="CD3373" s="30">
        <v>174.7695345374502</v>
      </c>
    </row>
    <row r="3374" spans="1:82" x14ac:dyDescent="0.35">
      <c r="A3374" s="3" t="s">
        <v>276</v>
      </c>
      <c r="B3374" s="32">
        <v>34074</v>
      </c>
      <c r="X3374"/>
      <c r="CD3374" s="30">
        <v>194.70609179775991</v>
      </c>
    </row>
    <row r="3375" spans="1:82" x14ac:dyDescent="0.35">
      <c r="A3375" s="3" t="s">
        <v>276</v>
      </c>
      <c r="B3375" s="32">
        <v>34077</v>
      </c>
      <c r="X3375"/>
      <c r="CD3375" s="30">
        <v>178.11516799378441</v>
      </c>
    </row>
    <row r="3376" spans="1:82" x14ac:dyDescent="0.35">
      <c r="A3376" s="3" t="s">
        <v>276</v>
      </c>
      <c r="B3376" s="32">
        <v>34079</v>
      </c>
      <c r="X3376"/>
      <c r="CD3376" s="30">
        <v>190.07865604971812</v>
      </c>
    </row>
    <row r="3377" spans="1:82" x14ac:dyDescent="0.35">
      <c r="A3377" s="3" t="s">
        <v>276</v>
      </c>
      <c r="B3377" s="32">
        <v>34081</v>
      </c>
      <c r="X3377"/>
      <c r="CD3377" s="30">
        <v>176.14067456464019</v>
      </c>
    </row>
    <row r="3378" spans="1:82" x14ac:dyDescent="0.35">
      <c r="A3378" s="3" t="s">
        <v>276</v>
      </c>
      <c r="B3378" s="32">
        <v>34083</v>
      </c>
      <c r="X3378"/>
      <c r="CD3378" s="30">
        <v>187.43995597850639</v>
      </c>
    </row>
    <row r="3379" spans="1:82" x14ac:dyDescent="0.35">
      <c r="A3379" s="3" t="s">
        <v>276</v>
      </c>
      <c r="B3379" s="32">
        <v>34086</v>
      </c>
      <c r="X3379"/>
      <c r="CD3379" s="30">
        <v>164.20567100407831</v>
      </c>
    </row>
    <row r="3380" spans="1:82" x14ac:dyDescent="0.35">
      <c r="A3380" s="3" t="s">
        <v>276</v>
      </c>
      <c r="B3380" s="32">
        <v>34088</v>
      </c>
      <c r="X3380"/>
      <c r="CD3380" s="30">
        <v>184.80514015666438</v>
      </c>
    </row>
    <row r="3381" spans="1:82" x14ac:dyDescent="0.35">
      <c r="A3381" s="3" t="s">
        <v>276</v>
      </c>
      <c r="B3381" s="32">
        <v>34090</v>
      </c>
      <c r="X3381"/>
      <c r="CD3381" s="30">
        <v>169.53745063766399</v>
      </c>
    </row>
    <row r="3382" spans="1:82" x14ac:dyDescent="0.35">
      <c r="A3382" s="3" t="s">
        <v>276</v>
      </c>
      <c r="B3382" s="32">
        <v>34093</v>
      </c>
      <c r="X3382"/>
      <c r="CD3382" s="30">
        <v>166.8961610668737</v>
      </c>
    </row>
    <row r="3383" spans="1:82" x14ac:dyDescent="0.35">
      <c r="A3383" s="3" t="s">
        <v>276</v>
      </c>
      <c r="B3383" s="32">
        <v>34097</v>
      </c>
      <c r="X3383"/>
      <c r="CD3383" s="30">
        <v>180.1958309056773</v>
      </c>
    </row>
    <row r="3384" spans="1:82" x14ac:dyDescent="0.35">
      <c r="A3384" s="3" t="s">
        <v>276</v>
      </c>
      <c r="B3384" s="32">
        <v>34100</v>
      </c>
      <c r="X3384"/>
      <c r="CD3384" s="30">
        <v>165.59623227811139</v>
      </c>
    </row>
    <row r="3385" spans="1:82" x14ac:dyDescent="0.35">
      <c r="A3385" s="3" t="s">
        <v>276</v>
      </c>
      <c r="B3385" s="32">
        <v>34102</v>
      </c>
      <c r="X3385"/>
      <c r="CD3385" s="30">
        <v>190.18223603288641</v>
      </c>
    </row>
    <row r="3386" spans="1:82" x14ac:dyDescent="0.35">
      <c r="A3386" s="3" t="s">
        <v>276</v>
      </c>
      <c r="B3386" s="32">
        <v>34104</v>
      </c>
      <c r="X3386"/>
      <c r="CD3386" s="30">
        <v>208.12358386741681</v>
      </c>
    </row>
    <row r="3387" spans="1:82" x14ac:dyDescent="0.35">
      <c r="A3387" s="3" t="s">
        <v>276</v>
      </c>
      <c r="B3387" s="32">
        <v>34107</v>
      </c>
      <c r="X3387"/>
      <c r="CD3387" s="30">
        <v>203.4883796206374</v>
      </c>
    </row>
    <row r="3388" spans="1:82" x14ac:dyDescent="0.35">
      <c r="A3388" s="3" t="s">
        <v>276</v>
      </c>
      <c r="B3388" s="32">
        <v>34111</v>
      </c>
      <c r="X3388"/>
      <c r="CD3388" s="30">
        <v>201.51388619149319</v>
      </c>
    </row>
    <row r="3389" spans="1:82" x14ac:dyDescent="0.35">
      <c r="A3389" s="3" t="s">
        <v>278</v>
      </c>
      <c r="B3389" s="32">
        <v>33956</v>
      </c>
      <c r="X3389"/>
      <c r="CD3389" s="30">
        <v>200.82637405321381</v>
      </c>
    </row>
    <row r="3390" spans="1:82" x14ac:dyDescent="0.35">
      <c r="A3390" s="3" t="s">
        <v>278</v>
      </c>
      <c r="B3390" s="32">
        <v>33968</v>
      </c>
      <c r="X3390"/>
      <c r="CD3390" s="30">
        <v>275.27060270602618</v>
      </c>
    </row>
    <row r="3391" spans="1:82" x14ac:dyDescent="0.35">
      <c r="A3391" s="3" t="s">
        <v>278</v>
      </c>
      <c r="B3391" s="32">
        <v>33985</v>
      </c>
      <c r="X3391"/>
      <c r="CD3391" s="30">
        <v>270.03333980708186</v>
      </c>
    </row>
    <row r="3392" spans="1:82" x14ac:dyDescent="0.35">
      <c r="A3392" s="3" t="s">
        <v>278</v>
      </c>
      <c r="B3392" s="32">
        <v>33996</v>
      </c>
      <c r="X3392"/>
      <c r="CD3392" s="30">
        <v>262.11076584450029</v>
      </c>
    </row>
    <row r="3393" spans="1:82" x14ac:dyDescent="0.35">
      <c r="A3393" s="3" t="s">
        <v>278</v>
      </c>
      <c r="B3393" s="32">
        <v>34003</v>
      </c>
      <c r="X3393"/>
      <c r="CD3393" s="30">
        <v>269.44811290218155</v>
      </c>
    </row>
    <row r="3394" spans="1:82" x14ac:dyDescent="0.35">
      <c r="A3394" s="3" t="s">
        <v>278</v>
      </c>
      <c r="B3394" s="32">
        <v>34011</v>
      </c>
      <c r="X3394"/>
      <c r="CD3394" s="30">
        <v>266.16203793616859</v>
      </c>
    </row>
    <row r="3395" spans="1:82" x14ac:dyDescent="0.35">
      <c r="A3395" s="3" t="s">
        <v>278</v>
      </c>
      <c r="B3395" s="32">
        <v>34017</v>
      </c>
      <c r="X3395"/>
      <c r="CD3395" s="30">
        <v>259.54845601087533</v>
      </c>
    </row>
    <row r="3396" spans="1:82" x14ac:dyDescent="0.35">
      <c r="A3396" s="3" t="s">
        <v>278</v>
      </c>
      <c r="B3396" s="32">
        <v>34027</v>
      </c>
      <c r="X3396"/>
      <c r="CD3396" s="30">
        <v>240.33048488379538</v>
      </c>
    </row>
    <row r="3397" spans="1:82" x14ac:dyDescent="0.35">
      <c r="A3397" s="3" t="s">
        <v>278</v>
      </c>
      <c r="B3397" s="32">
        <v>34030</v>
      </c>
      <c r="X3397"/>
      <c r="CD3397" s="30">
        <v>241.67055091603498</v>
      </c>
    </row>
    <row r="3398" spans="1:82" x14ac:dyDescent="0.35">
      <c r="A3398" s="3" t="s">
        <v>278</v>
      </c>
      <c r="B3398" s="32">
        <v>34032</v>
      </c>
      <c r="X3398"/>
      <c r="CD3398" s="30">
        <v>233.70913445976541</v>
      </c>
    </row>
    <row r="3399" spans="1:82" x14ac:dyDescent="0.35">
      <c r="A3399" s="3" t="s">
        <v>278</v>
      </c>
      <c r="B3399" s="32">
        <v>34037</v>
      </c>
      <c r="X3399"/>
      <c r="CD3399" s="30">
        <v>222.43833754126919</v>
      </c>
    </row>
    <row r="3400" spans="1:82" x14ac:dyDescent="0.35">
      <c r="A3400" s="3" t="s">
        <v>278</v>
      </c>
      <c r="B3400" s="32">
        <v>34039</v>
      </c>
      <c r="X3400"/>
      <c r="CD3400" s="30">
        <v>268.94186573444637</v>
      </c>
    </row>
    <row r="3401" spans="1:82" x14ac:dyDescent="0.35">
      <c r="A3401" s="3" t="s">
        <v>278</v>
      </c>
      <c r="B3401" s="32">
        <v>34041</v>
      </c>
      <c r="X3401"/>
      <c r="CD3401" s="30">
        <v>255.0038842493685</v>
      </c>
    </row>
    <row r="3402" spans="1:82" x14ac:dyDescent="0.35">
      <c r="A3402" s="3" t="s">
        <v>278</v>
      </c>
      <c r="B3402" s="32">
        <v>34047</v>
      </c>
      <c r="X3402"/>
      <c r="CD3402" s="30">
        <v>233.77646144882428</v>
      </c>
    </row>
    <row r="3403" spans="1:82" x14ac:dyDescent="0.35">
      <c r="A3403" s="3" t="s">
        <v>278</v>
      </c>
      <c r="B3403" s="32">
        <v>34049</v>
      </c>
      <c r="X3403"/>
      <c r="CD3403" s="30">
        <v>256.36596102803071</v>
      </c>
    </row>
    <row r="3404" spans="1:82" x14ac:dyDescent="0.35">
      <c r="A3404" s="3" t="s">
        <v>278</v>
      </c>
      <c r="B3404" s="32">
        <v>34051</v>
      </c>
      <c r="X3404"/>
      <c r="CD3404" s="30">
        <v>243.7550980772958</v>
      </c>
    </row>
    <row r="3405" spans="1:82" x14ac:dyDescent="0.35">
      <c r="A3405" s="3" t="s">
        <v>278</v>
      </c>
      <c r="B3405" s="32">
        <v>34054</v>
      </c>
      <c r="X3405"/>
      <c r="CD3405" s="30">
        <v>229.82100084158671</v>
      </c>
    </row>
    <row r="3406" spans="1:82" x14ac:dyDescent="0.35">
      <c r="A3406" s="3" t="s">
        <v>278</v>
      </c>
      <c r="B3406" s="32">
        <v>34056</v>
      </c>
      <c r="X3406"/>
      <c r="CD3406" s="30">
        <v>263.04039619343553</v>
      </c>
    </row>
    <row r="3407" spans="1:82" x14ac:dyDescent="0.35">
      <c r="A3407" s="3" t="s">
        <v>278</v>
      </c>
      <c r="B3407" s="32">
        <v>34060</v>
      </c>
      <c r="X3407"/>
      <c r="CD3407" s="30">
        <v>260.40169612222383</v>
      </c>
    </row>
    <row r="3408" spans="1:82" x14ac:dyDescent="0.35">
      <c r="A3408" s="3" t="s">
        <v>278</v>
      </c>
      <c r="B3408" s="32">
        <v>34062</v>
      </c>
      <c r="X3408"/>
      <c r="CD3408" s="30">
        <v>248.45503981355549</v>
      </c>
    </row>
    <row r="3409" spans="1:82" x14ac:dyDescent="0.35">
      <c r="A3409" s="3" t="s">
        <v>278</v>
      </c>
      <c r="B3409" s="32">
        <v>34065</v>
      </c>
      <c r="X3409"/>
      <c r="CD3409" s="30">
        <v>234.51964782805712</v>
      </c>
    </row>
    <row r="3410" spans="1:82" x14ac:dyDescent="0.35">
      <c r="A3410" s="3" t="s">
        <v>278</v>
      </c>
      <c r="B3410" s="32">
        <v>34067</v>
      </c>
      <c r="X3410"/>
      <c r="CD3410" s="30">
        <v>259.1030620832517</v>
      </c>
    </row>
    <row r="3411" spans="1:82" x14ac:dyDescent="0.35">
      <c r="A3411" s="3" t="s">
        <v>278</v>
      </c>
      <c r="B3411" s="32">
        <v>34072</v>
      </c>
      <c r="X3411"/>
      <c r="CD3411" s="30">
        <v>235.21363371528392</v>
      </c>
    </row>
    <row r="3412" spans="1:82" x14ac:dyDescent="0.35">
      <c r="A3412" s="3" t="s">
        <v>278</v>
      </c>
      <c r="B3412" s="32">
        <v>34074</v>
      </c>
      <c r="X3412"/>
      <c r="CD3412" s="30">
        <v>261.79225739625781</v>
      </c>
    </row>
    <row r="3413" spans="1:82" x14ac:dyDescent="0.35">
      <c r="A3413" s="3" t="s">
        <v>278</v>
      </c>
      <c r="B3413" s="32">
        <v>34077</v>
      </c>
      <c r="X3413"/>
      <c r="CD3413" s="30">
        <v>246.52845212662618</v>
      </c>
    </row>
    <row r="3414" spans="1:82" x14ac:dyDescent="0.35">
      <c r="A3414" s="3" t="s">
        <v>278</v>
      </c>
      <c r="B3414" s="32">
        <v>34079</v>
      </c>
      <c r="X3414"/>
      <c r="CD3414" s="30">
        <v>260.48456010875884</v>
      </c>
    </row>
    <row r="3415" spans="1:82" x14ac:dyDescent="0.35">
      <c r="A3415" s="3" t="s">
        <v>278</v>
      </c>
      <c r="B3415" s="32">
        <v>34081</v>
      </c>
      <c r="X3415"/>
      <c r="CD3415" s="30">
        <v>245.88237198161431</v>
      </c>
    </row>
    <row r="3416" spans="1:82" x14ac:dyDescent="0.35">
      <c r="A3416" s="3" t="s">
        <v>278</v>
      </c>
      <c r="B3416" s="32">
        <v>34083</v>
      </c>
      <c r="X3416"/>
      <c r="CD3416" s="30">
        <v>261.16689324787916</v>
      </c>
    </row>
    <row r="3417" spans="1:82" x14ac:dyDescent="0.35">
      <c r="A3417" s="3" t="s">
        <v>278</v>
      </c>
      <c r="B3417" s="32">
        <v>34086</v>
      </c>
      <c r="X3417"/>
      <c r="CD3417" s="30">
        <v>239.26231630737271</v>
      </c>
    </row>
    <row r="3418" spans="1:82" x14ac:dyDescent="0.35">
      <c r="A3418" s="3" t="s">
        <v>278</v>
      </c>
      <c r="B3418" s="32">
        <v>34088</v>
      </c>
      <c r="X3418"/>
      <c r="CD3418" s="30">
        <v>259.86178545995966</v>
      </c>
    </row>
    <row r="3419" spans="1:82" x14ac:dyDescent="0.35">
      <c r="A3419" s="3" t="s">
        <v>278</v>
      </c>
      <c r="B3419" s="32">
        <v>34090</v>
      </c>
      <c r="X3419"/>
      <c r="CD3419" s="30">
        <v>244.59409594095931</v>
      </c>
    </row>
    <row r="3420" spans="1:82" x14ac:dyDescent="0.35">
      <c r="A3420" s="3" t="s">
        <v>278</v>
      </c>
      <c r="B3420" s="32">
        <v>34094</v>
      </c>
      <c r="X3420"/>
      <c r="CD3420" s="30">
        <v>246.60354761442269</v>
      </c>
    </row>
    <row r="3421" spans="1:82" x14ac:dyDescent="0.35">
      <c r="A3421" s="3" t="s">
        <v>278</v>
      </c>
      <c r="B3421" s="32">
        <v>34097</v>
      </c>
      <c r="X3421"/>
      <c r="CD3421" s="30">
        <v>248.61170453809771</v>
      </c>
    </row>
    <row r="3422" spans="1:82" x14ac:dyDescent="0.35">
      <c r="A3422" s="3" t="s">
        <v>278</v>
      </c>
      <c r="B3422" s="32">
        <v>34100</v>
      </c>
      <c r="X3422"/>
      <c r="CD3422" s="30">
        <v>230.026866058134</v>
      </c>
    </row>
    <row r="3423" spans="1:82" x14ac:dyDescent="0.35">
      <c r="A3423" s="3" t="s">
        <v>278</v>
      </c>
      <c r="B3423" s="32">
        <v>34102</v>
      </c>
      <c r="X3423"/>
      <c r="CD3423" s="30">
        <v>255.93739884767248</v>
      </c>
    </row>
    <row r="3424" spans="1:82" x14ac:dyDescent="0.35">
      <c r="A3424" s="3" t="s">
        <v>278</v>
      </c>
      <c r="B3424" s="32">
        <v>34104</v>
      </c>
      <c r="X3424"/>
      <c r="CD3424" s="30">
        <v>265.90826697740641</v>
      </c>
    </row>
    <row r="3425" spans="1:82" x14ac:dyDescent="0.35">
      <c r="A3425" s="3" t="s">
        <v>278</v>
      </c>
      <c r="B3425" s="32">
        <v>34107</v>
      </c>
      <c r="X3425"/>
      <c r="CD3425" s="30">
        <v>254.63229105975208</v>
      </c>
    </row>
    <row r="3426" spans="1:82" x14ac:dyDescent="0.35">
      <c r="A3426" s="3" t="s">
        <v>278</v>
      </c>
      <c r="B3426" s="32">
        <v>34111</v>
      </c>
      <c r="X3426"/>
      <c r="CD3426" s="30">
        <v>244.02181653395462</v>
      </c>
    </row>
    <row r="3427" spans="1:82" x14ac:dyDescent="0.35">
      <c r="A3427" s="3" t="s">
        <v>279</v>
      </c>
      <c r="B3427" s="32">
        <v>34311</v>
      </c>
      <c r="X3427"/>
      <c r="CD3427" s="30">
        <v>239.58661656660121</v>
      </c>
    </row>
    <row r="3428" spans="1:82" x14ac:dyDescent="0.35">
      <c r="A3428" s="3" t="s">
        <v>279</v>
      </c>
      <c r="B3428" s="32">
        <v>34318</v>
      </c>
      <c r="X3428"/>
      <c r="CD3428" s="30">
        <v>252.85049299158749</v>
      </c>
    </row>
    <row r="3429" spans="1:82" x14ac:dyDescent="0.35">
      <c r="A3429" s="3" t="s">
        <v>279</v>
      </c>
      <c r="B3429" s="32">
        <v>34323</v>
      </c>
      <c r="X3429"/>
      <c r="CD3429" s="30">
        <v>267.43137777108723</v>
      </c>
    </row>
    <row r="3430" spans="1:82" x14ac:dyDescent="0.35">
      <c r="A3430" s="3" t="s">
        <v>279</v>
      </c>
      <c r="B3430" s="32">
        <v>34338</v>
      </c>
      <c r="X3430"/>
      <c r="CD3430" s="30">
        <v>254.9256604581951</v>
      </c>
    </row>
    <row r="3431" spans="1:82" x14ac:dyDescent="0.35">
      <c r="A3431" s="3" t="s">
        <v>279</v>
      </c>
      <c r="B3431" s="32">
        <v>34345</v>
      </c>
      <c r="X3431"/>
      <c r="CD3431" s="30">
        <v>247.01449157890471</v>
      </c>
    </row>
    <row r="3432" spans="1:82" x14ac:dyDescent="0.35">
      <c r="A3432" s="3" t="s">
        <v>279</v>
      </c>
      <c r="B3432" s="32">
        <v>34353</v>
      </c>
      <c r="X3432"/>
      <c r="CD3432" s="30">
        <v>240.43335784299452</v>
      </c>
    </row>
    <row r="3433" spans="1:82" x14ac:dyDescent="0.35">
      <c r="A3433" s="3" t="s">
        <v>279</v>
      </c>
      <c r="B3433" s="32">
        <v>34357</v>
      </c>
      <c r="X3433"/>
      <c r="CD3433" s="30">
        <v>245.08131611095263</v>
      </c>
    </row>
    <row r="3434" spans="1:82" x14ac:dyDescent="0.35">
      <c r="A3434" s="3" t="s">
        <v>279</v>
      </c>
      <c r="B3434" s="32">
        <v>34361</v>
      </c>
      <c r="X3434"/>
      <c r="CD3434" s="30">
        <v>237.82018399615532</v>
      </c>
    </row>
    <row r="3435" spans="1:82" x14ac:dyDescent="0.35">
      <c r="A3435" s="3" t="s">
        <v>279</v>
      </c>
      <c r="B3435" s="32">
        <v>34366</v>
      </c>
      <c r="X3435"/>
      <c r="CD3435" s="30">
        <v>231.22472079249181</v>
      </c>
    </row>
    <row r="3436" spans="1:82" x14ac:dyDescent="0.35">
      <c r="A3436" s="3" t="s">
        <v>279</v>
      </c>
      <c r="B3436" s="32">
        <v>34370</v>
      </c>
      <c r="X3436"/>
      <c r="CD3436" s="30">
        <v>241.83243496737447</v>
      </c>
    </row>
    <row r="3437" spans="1:82" x14ac:dyDescent="0.35">
      <c r="A3437" s="3" t="s">
        <v>279</v>
      </c>
      <c r="B3437" s="32">
        <v>34376</v>
      </c>
      <c r="X3437"/>
      <c r="CD3437" s="30">
        <v>264.35705559833428</v>
      </c>
    </row>
    <row r="3438" spans="1:82" x14ac:dyDescent="0.35">
      <c r="A3438" s="3" t="s">
        <v>279</v>
      </c>
      <c r="B3438" s="32">
        <v>34381</v>
      </c>
      <c r="X3438"/>
      <c r="CD3438" s="30">
        <v>251.14658900770527</v>
      </c>
    </row>
    <row r="3439" spans="1:82" x14ac:dyDescent="0.35">
      <c r="A3439" s="3" t="s">
        <v>279</v>
      </c>
      <c r="B3439" s="32">
        <v>34388</v>
      </c>
      <c r="X3439"/>
      <c r="CD3439" s="30">
        <v>229.99889996005049</v>
      </c>
    </row>
    <row r="3440" spans="1:82" x14ac:dyDescent="0.35">
      <c r="A3440" s="3" t="s">
        <v>279</v>
      </c>
      <c r="B3440" s="32">
        <v>34390</v>
      </c>
      <c r="X3440"/>
      <c r="CD3440" s="30">
        <v>226.70051701877549</v>
      </c>
    </row>
    <row r="3441" spans="1:82" x14ac:dyDescent="0.35">
      <c r="A3441" s="3" t="s">
        <v>279</v>
      </c>
      <c r="B3441" s="32">
        <v>34394</v>
      </c>
      <c r="X3441"/>
      <c r="CD3441" s="30">
        <v>216.7923414060819</v>
      </c>
    </row>
    <row r="3442" spans="1:82" x14ac:dyDescent="0.35">
      <c r="A3442" s="3" t="s">
        <v>279</v>
      </c>
      <c r="B3442" s="32">
        <v>34397</v>
      </c>
      <c r="X3442"/>
      <c r="CD3442" s="30">
        <v>210.84952032468541</v>
      </c>
    </row>
    <row r="3443" spans="1:82" x14ac:dyDescent="0.35">
      <c r="A3443" s="3" t="s">
        <v>279</v>
      </c>
      <c r="B3443" s="32">
        <v>34400</v>
      </c>
      <c r="X3443"/>
      <c r="CD3443" s="30">
        <v>208.2115955789973</v>
      </c>
    </row>
    <row r="3444" spans="1:82" x14ac:dyDescent="0.35">
      <c r="A3444" s="3" t="s">
        <v>279</v>
      </c>
      <c r="B3444" s="32">
        <v>34404</v>
      </c>
      <c r="X3444"/>
      <c r="CD3444" s="30">
        <v>204.25926783656791</v>
      </c>
    </row>
    <row r="3445" spans="1:82" x14ac:dyDescent="0.35">
      <c r="A3445" s="3" t="s">
        <v>279</v>
      </c>
      <c r="B3445" s="32">
        <v>34407</v>
      </c>
      <c r="X3445"/>
      <c r="CD3445" s="30">
        <v>195.01024774057561</v>
      </c>
    </row>
    <row r="3446" spans="1:82" x14ac:dyDescent="0.35">
      <c r="A3446" s="3" t="s">
        <v>279</v>
      </c>
      <c r="B3446" s="32">
        <v>34410</v>
      </c>
      <c r="X3446"/>
      <c r="CD3446" s="30">
        <v>190.38964572923939</v>
      </c>
    </row>
    <row r="3447" spans="1:82" x14ac:dyDescent="0.35">
      <c r="A3447" s="3" t="s">
        <v>279</v>
      </c>
      <c r="B3447" s="32">
        <v>34412</v>
      </c>
      <c r="X3447"/>
      <c r="CD3447" s="30">
        <v>223.48550552625269</v>
      </c>
    </row>
    <row r="3448" spans="1:82" x14ac:dyDescent="0.35">
      <c r="A3448" s="3" t="s">
        <v>279</v>
      </c>
      <c r="B3448" s="32">
        <v>34415</v>
      </c>
      <c r="X3448"/>
      <c r="CD3448" s="30">
        <v>216.8809235703819</v>
      </c>
    </row>
    <row r="3449" spans="1:82" x14ac:dyDescent="0.35">
      <c r="A3449" s="3" t="s">
        <v>279</v>
      </c>
      <c r="B3449" s="32">
        <v>34417</v>
      </c>
      <c r="X3449"/>
      <c r="CD3449" s="30">
        <v>207.62669275884181</v>
      </c>
    </row>
    <row r="3450" spans="1:82" x14ac:dyDescent="0.35">
      <c r="A3450" s="3" t="s">
        <v>279</v>
      </c>
      <c r="B3450" s="32">
        <v>34422</v>
      </c>
      <c r="X3450"/>
      <c r="CD3450" s="30">
        <v>201.6929904296517</v>
      </c>
    </row>
    <row r="3451" spans="1:82" x14ac:dyDescent="0.35">
      <c r="A3451" s="3" t="s">
        <v>279</v>
      </c>
      <c r="B3451" s="32">
        <v>34424</v>
      </c>
      <c r="X3451"/>
      <c r="CD3451" s="30">
        <v>232.14180672877052</v>
      </c>
    </row>
    <row r="3452" spans="1:82" x14ac:dyDescent="0.35">
      <c r="A3452" s="3" t="s">
        <v>279</v>
      </c>
      <c r="B3452" s="32">
        <v>34428</v>
      </c>
      <c r="X3452"/>
      <c r="CD3452" s="30">
        <v>207.0118283242914</v>
      </c>
    </row>
    <row r="3453" spans="1:82" x14ac:dyDescent="0.35">
      <c r="A3453" s="3" t="s">
        <v>279</v>
      </c>
      <c r="B3453" s="32">
        <v>34429</v>
      </c>
      <c r="X3453"/>
      <c r="CD3453" s="30">
        <v>200.40203565287371</v>
      </c>
    </row>
    <row r="3454" spans="1:82" x14ac:dyDescent="0.35">
      <c r="A3454" s="3" t="s">
        <v>279</v>
      </c>
      <c r="B3454" s="32">
        <v>34432</v>
      </c>
      <c r="X3454"/>
      <c r="CD3454" s="30">
        <v>190.4886493246332</v>
      </c>
    </row>
    <row r="3455" spans="1:82" x14ac:dyDescent="0.35">
      <c r="A3455" s="3" t="s">
        <v>279</v>
      </c>
      <c r="B3455" s="32">
        <v>34436</v>
      </c>
      <c r="X3455"/>
      <c r="CD3455" s="30">
        <v>230.20993393970582</v>
      </c>
    </row>
    <row r="3456" spans="1:82" x14ac:dyDescent="0.35">
      <c r="A3456" s="3" t="s">
        <v>279</v>
      </c>
      <c r="B3456" s="32">
        <v>34439</v>
      </c>
      <c r="X3456"/>
      <c r="CD3456" s="30">
        <v>215.6642214901488</v>
      </c>
    </row>
    <row r="3457" spans="1:82" x14ac:dyDescent="0.35">
      <c r="A3457" s="3" t="s">
        <v>279</v>
      </c>
      <c r="B3457" s="32">
        <v>34441</v>
      </c>
      <c r="X3457"/>
      <c r="CD3457" s="30">
        <v>201.11460100393049</v>
      </c>
    </row>
    <row r="3458" spans="1:82" x14ac:dyDescent="0.35">
      <c r="A3458" s="3" t="s">
        <v>279</v>
      </c>
      <c r="B3458" s="32">
        <v>34444</v>
      </c>
      <c r="X3458"/>
      <c r="CD3458" s="30">
        <v>185.90712767989919</v>
      </c>
    </row>
    <row r="3459" spans="1:82" x14ac:dyDescent="0.35">
      <c r="A3459" s="3" t="s">
        <v>279</v>
      </c>
      <c r="B3459" s="32">
        <v>34446</v>
      </c>
      <c r="X3459"/>
      <c r="CD3459" s="30">
        <v>230.9159858963292</v>
      </c>
    </row>
    <row r="3460" spans="1:82" x14ac:dyDescent="0.35">
      <c r="A3460" s="3" t="s">
        <v>279</v>
      </c>
      <c r="B3460" s="32">
        <v>34450</v>
      </c>
      <c r="X3460"/>
      <c r="CD3460" s="30">
        <v>205.786007491851</v>
      </c>
    </row>
    <row r="3461" spans="1:82" x14ac:dyDescent="0.35">
      <c r="A3461" s="3" t="s">
        <v>279</v>
      </c>
      <c r="B3461" s="32">
        <v>34452</v>
      </c>
      <c r="X3461"/>
      <c r="CD3461" s="30">
        <v>201.16540548051478</v>
      </c>
    </row>
    <row r="3462" spans="1:82" x14ac:dyDescent="0.35">
      <c r="A3462" s="3" t="s">
        <v>279</v>
      </c>
      <c r="B3462" s="32">
        <v>34454</v>
      </c>
      <c r="X3462"/>
      <c r="CD3462" s="30">
        <v>182.64521974745341</v>
      </c>
    </row>
    <row r="3463" spans="1:82" x14ac:dyDescent="0.35">
      <c r="A3463" s="3" t="s">
        <v>279</v>
      </c>
      <c r="B3463" s="32">
        <v>34456</v>
      </c>
      <c r="X3463"/>
      <c r="CD3463" s="30">
        <v>182.65303582077419</v>
      </c>
    </row>
    <row r="3464" spans="1:82" x14ac:dyDescent="0.35">
      <c r="A3464" s="3" t="s">
        <v>279</v>
      </c>
      <c r="B3464" s="32">
        <v>34459</v>
      </c>
      <c r="X3464"/>
      <c r="CD3464" s="30">
        <v>170.75176151133871</v>
      </c>
    </row>
    <row r="3465" spans="1:82" x14ac:dyDescent="0.35">
      <c r="A3465" s="3" t="s">
        <v>279</v>
      </c>
      <c r="B3465" s="32">
        <v>34461</v>
      </c>
      <c r="X3465"/>
      <c r="CD3465" s="30">
        <v>235.6147486408716</v>
      </c>
    </row>
    <row r="3466" spans="1:82" x14ac:dyDescent="0.35">
      <c r="A3466" s="3" t="s">
        <v>279</v>
      </c>
      <c r="B3466" s="32">
        <v>34465</v>
      </c>
      <c r="X3466"/>
      <c r="CD3466" s="30">
        <v>215.11709635770899</v>
      </c>
    </row>
    <row r="3467" spans="1:82" x14ac:dyDescent="0.35">
      <c r="A3467" s="3" t="s">
        <v>279</v>
      </c>
      <c r="B3467" s="32">
        <v>34467</v>
      </c>
      <c r="X3467"/>
      <c r="CD3467" s="30">
        <v>205.199801992809</v>
      </c>
    </row>
    <row r="3468" spans="1:82" x14ac:dyDescent="0.35">
      <c r="A3468" s="3" t="s">
        <v>279</v>
      </c>
      <c r="B3468" s="32">
        <v>34471</v>
      </c>
      <c r="X3468"/>
      <c r="CD3468" s="30">
        <v>195.95208457570229</v>
      </c>
    </row>
    <row r="3469" spans="1:82" x14ac:dyDescent="0.35">
      <c r="A3469" s="3" t="s">
        <v>279</v>
      </c>
      <c r="B3469" s="32">
        <v>34473</v>
      </c>
      <c r="X3469"/>
      <c r="CD3469" s="30">
        <v>190.00665813653191</v>
      </c>
    </row>
    <row r="3470" spans="1:82" x14ac:dyDescent="0.35">
      <c r="A3470" s="3" t="s">
        <v>279</v>
      </c>
      <c r="B3470" s="32">
        <v>34475</v>
      </c>
      <c r="X3470"/>
      <c r="CD3470" s="30">
        <v>187.3674307119573</v>
      </c>
    </row>
    <row r="3471" spans="1:82" x14ac:dyDescent="0.35">
      <c r="A3471" s="3" t="s">
        <v>279</v>
      </c>
      <c r="B3471" s="32">
        <v>34481</v>
      </c>
      <c r="X3471"/>
      <c r="CD3471" s="30">
        <v>197.9829609601608</v>
      </c>
    </row>
    <row r="3472" spans="1:82" x14ac:dyDescent="0.35">
      <c r="A3472" s="3" t="s">
        <v>281</v>
      </c>
      <c r="B3472" s="32">
        <v>34311</v>
      </c>
      <c r="X3472"/>
      <c r="CD3472" s="30">
        <v>229.66150612838041</v>
      </c>
    </row>
    <row r="3473" spans="1:82" x14ac:dyDescent="0.35">
      <c r="A3473" s="3" t="s">
        <v>281</v>
      </c>
      <c r="B3473" s="32">
        <v>34318</v>
      </c>
      <c r="X3473"/>
      <c r="CD3473" s="30">
        <v>244.24760162342702</v>
      </c>
    </row>
    <row r="3474" spans="1:82" x14ac:dyDescent="0.35">
      <c r="A3474" s="3" t="s">
        <v>281</v>
      </c>
      <c r="B3474" s="32">
        <v>34323</v>
      </c>
      <c r="X3474"/>
      <c r="CD3474" s="30">
        <v>258.8297890818132</v>
      </c>
    </row>
    <row r="3475" spans="1:82" x14ac:dyDescent="0.35">
      <c r="A3475" s="3" t="s">
        <v>281</v>
      </c>
      <c r="B3475" s="32">
        <v>34337</v>
      </c>
      <c r="X3475"/>
      <c r="CD3475" s="30">
        <v>238.3790332385754</v>
      </c>
    </row>
    <row r="3476" spans="1:82" x14ac:dyDescent="0.35">
      <c r="A3476" s="3" t="s">
        <v>281</v>
      </c>
      <c r="B3476" s="32">
        <v>34345</v>
      </c>
      <c r="X3476"/>
      <c r="CD3476" s="30">
        <v>234.44103496390113</v>
      </c>
    </row>
    <row r="3477" spans="1:82" x14ac:dyDescent="0.35">
      <c r="A3477" s="3" t="s">
        <v>281</v>
      </c>
      <c r="B3477" s="32">
        <v>34353</v>
      </c>
      <c r="X3477"/>
      <c r="CD3477" s="30">
        <v>226.5350768001567</v>
      </c>
    </row>
    <row r="3478" spans="1:82" x14ac:dyDescent="0.35">
      <c r="A3478" s="3" t="s">
        <v>281</v>
      </c>
      <c r="B3478" s="32">
        <v>34357</v>
      </c>
      <c r="X3478"/>
      <c r="CD3478" s="30">
        <v>245.08392146872649</v>
      </c>
    </row>
    <row r="3479" spans="1:82" x14ac:dyDescent="0.35">
      <c r="A3479" s="3" t="s">
        <v>281</v>
      </c>
      <c r="B3479" s="32">
        <v>34361</v>
      </c>
      <c r="X3479"/>
      <c r="CD3479" s="30">
        <v>237.82148667504177</v>
      </c>
    </row>
    <row r="3480" spans="1:82" x14ac:dyDescent="0.35">
      <c r="A3480" s="3" t="s">
        <v>281</v>
      </c>
      <c r="B3480" s="32">
        <v>34366</v>
      </c>
      <c r="X3480"/>
      <c r="CD3480" s="30">
        <v>229.9038044013171</v>
      </c>
    </row>
    <row r="3481" spans="1:82" x14ac:dyDescent="0.35">
      <c r="A3481" s="3" t="s">
        <v>281</v>
      </c>
      <c r="B3481" s="32">
        <v>34369</v>
      </c>
      <c r="X3481"/>
      <c r="CD3481" s="30">
        <v>222.63746157097199</v>
      </c>
    </row>
    <row r="3482" spans="1:82" x14ac:dyDescent="0.35">
      <c r="A3482" s="3" t="s">
        <v>281</v>
      </c>
      <c r="B3482" s="32">
        <v>34370</v>
      </c>
      <c r="X3482"/>
      <c r="CD3482" s="30">
        <v>240.50761053954031</v>
      </c>
    </row>
    <row r="3483" spans="1:82" x14ac:dyDescent="0.35">
      <c r="A3483" s="3" t="s">
        <v>281</v>
      </c>
      <c r="B3483" s="32">
        <v>34376</v>
      </c>
      <c r="X3483"/>
      <c r="CD3483" s="30">
        <v>264.35835827722082</v>
      </c>
    </row>
    <row r="3484" spans="1:82" x14ac:dyDescent="0.35">
      <c r="A3484" s="3" t="s">
        <v>281</v>
      </c>
      <c r="B3484" s="32">
        <v>34381</v>
      </c>
      <c r="X3484"/>
      <c r="CD3484" s="30">
        <v>251.80704720329308</v>
      </c>
    </row>
    <row r="3485" spans="1:82" x14ac:dyDescent="0.35">
      <c r="A3485" s="3" t="s">
        <v>281</v>
      </c>
      <c r="B3485" s="32">
        <v>34388</v>
      </c>
      <c r="X3485"/>
      <c r="CD3485" s="30">
        <v>231.32372438788559</v>
      </c>
    </row>
    <row r="3486" spans="1:82" x14ac:dyDescent="0.35">
      <c r="A3486" s="3" t="s">
        <v>281</v>
      </c>
      <c r="B3486" s="32">
        <v>34391</v>
      </c>
      <c r="X3486"/>
      <c r="CD3486" s="30">
        <v>258.46764435129421</v>
      </c>
    </row>
    <row r="3487" spans="1:82" x14ac:dyDescent="0.35">
      <c r="A3487" s="3" t="s">
        <v>281</v>
      </c>
      <c r="B3487" s="32">
        <v>34395</v>
      </c>
      <c r="X3487"/>
      <c r="CD3487" s="30">
        <v>243.2640790639233</v>
      </c>
    </row>
    <row r="3488" spans="1:82" x14ac:dyDescent="0.35">
      <c r="A3488" s="3" t="s">
        <v>281</v>
      </c>
      <c r="B3488" s="32">
        <v>34398</v>
      </c>
      <c r="X3488"/>
      <c r="CD3488" s="30">
        <v>231.36671279114819</v>
      </c>
    </row>
    <row r="3489" spans="1:82" x14ac:dyDescent="0.35">
      <c r="A3489" s="3" t="s">
        <v>281</v>
      </c>
      <c r="B3489" s="32">
        <v>34400</v>
      </c>
      <c r="X3489"/>
      <c r="CD3489" s="30">
        <v>263.80341707146198</v>
      </c>
    </row>
    <row r="3490" spans="1:82" x14ac:dyDescent="0.35">
      <c r="A3490" s="3" t="s">
        <v>281</v>
      </c>
      <c r="B3490" s="32">
        <v>34404</v>
      </c>
      <c r="X3490"/>
      <c r="CD3490" s="30">
        <v>250.58383172862571</v>
      </c>
    </row>
    <row r="3491" spans="1:82" x14ac:dyDescent="0.35">
      <c r="A3491" s="3" t="s">
        <v>281</v>
      </c>
      <c r="B3491" s="32">
        <v>34408</v>
      </c>
      <c r="X3491"/>
      <c r="CD3491" s="30">
        <v>233.39498381783278</v>
      </c>
    </row>
    <row r="3492" spans="1:82" x14ac:dyDescent="0.35">
      <c r="A3492" s="3" t="s">
        <v>281</v>
      </c>
      <c r="B3492" s="32">
        <v>34410</v>
      </c>
      <c r="X3492"/>
      <c r="CD3492" s="30">
        <v>222.81462589957198</v>
      </c>
    </row>
    <row r="3493" spans="1:82" x14ac:dyDescent="0.35">
      <c r="A3493" s="3" t="s">
        <v>281</v>
      </c>
      <c r="B3493" s="32">
        <v>34412</v>
      </c>
      <c r="X3493"/>
      <c r="CD3493" s="30">
        <v>247.97196056067301</v>
      </c>
    </row>
    <row r="3494" spans="1:82" x14ac:dyDescent="0.35">
      <c r="A3494" s="3" t="s">
        <v>281</v>
      </c>
      <c r="B3494" s="32">
        <v>34415</v>
      </c>
      <c r="X3494"/>
      <c r="CD3494" s="30">
        <v>240.70692040921443</v>
      </c>
    </row>
    <row r="3495" spans="1:82" x14ac:dyDescent="0.35">
      <c r="A3495" s="3" t="s">
        <v>281</v>
      </c>
      <c r="B3495" s="32">
        <v>34417</v>
      </c>
      <c r="X3495"/>
      <c r="CD3495" s="30">
        <v>255.27347572095991</v>
      </c>
    </row>
    <row r="3496" spans="1:82" x14ac:dyDescent="0.35">
      <c r="A3496" s="3" t="s">
        <v>281</v>
      </c>
      <c r="B3496" s="32">
        <v>34422</v>
      </c>
      <c r="X3496"/>
      <c r="CD3496" s="30">
        <v>239.41336027466249</v>
      </c>
    </row>
    <row r="3497" spans="1:82" x14ac:dyDescent="0.35">
      <c r="A3497" s="3" t="s">
        <v>281</v>
      </c>
      <c r="B3497" s="32">
        <v>34424</v>
      </c>
      <c r="X3497"/>
      <c r="CD3497" s="30">
        <v>259.93706613555958</v>
      </c>
    </row>
    <row r="3498" spans="1:82" x14ac:dyDescent="0.35">
      <c r="A3498" s="3" t="s">
        <v>281</v>
      </c>
      <c r="B3498" s="32">
        <v>34428</v>
      </c>
      <c r="X3498"/>
      <c r="CD3498" s="30">
        <v>231.49958603759822</v>
      </c>
    </row>
    <row r="3499" spans="1:82" x14ac:dyDescent="0.35">
      <c r="A3499" s="3" t="s">
        <v>281</v>
      </c>
      <c r="B3499" s="32">
        <v>34430</v>
      </c>
      <c r="X3499"/>
      <c r="CD3499" s="30">
        <v>252.0232918984953</v>
      </c>
    </row>
    <row r="3500" spans="1:82" x14ac:dyDescent="0.35">
      <c r="A3500" s="3" t="s">
        <v>281</v>
      </c>
      <c r="B3500" s="32">
        <v>34433</v>
      </c>
      <c r="X3500"/>
      <c r="CD3500" s="30">
        <v>231.5217315786723</v>
      </c>
    </row>
    <row r="3501" spans="1:82" x14ac:dyDescent="0.35">
      <c r="A3501" s="3" t="s">
        <v>281</v>
      </c>
      <c r="B3501" s="32">
        <v>34436</v>
      </c>
      <c r="X3501"/>
      <c r="CD3501" s="30">
        <v>250.72452104839559</v>
      </c>
    </row>
    <row r="3502" spans="1:82" x14ac:dyDescent="0.35">
      <c r="A3502" s="3" t="s">
        <v>281</v>
      </c>
      <c r="B3502" s="32">
        <v>34439</v>
      </c>
      <c r="X3502"/>
      <c r="CD3502" s="30">
        <v>230.88732696082081</v>
      </c>
    </row>
    <row r="3503" spans="1:82" x14ac:dyDescent="0.35">
      <c r="A3503" s="3" t="s">
        <v>281</v>
      </c>
      <c r="B3503" s="32">
        <v>34441</v>
      </c>
      <c r="X3503"/>
      <c r="CD3503" s="30">
        <v>256.70381713862218</v>
      </c>
    </row>
    <row r="3504" spans="1:82" x14ac:dyDescent="0.35">
      <c r="A3504" s="3" t="s">
        <v>281</v>
      </c>
      <c r="B3504" s="32">
        <v>34444</v>
      </c>
      <c r="X3504"/>
      <c r="CD3504" s="30">
        <v>231.57123337636921</v>
      </c>
    </row>
    <row r="3505" spans="1:82" x14ac:dyDescent="0.35">
      <c r="A3505" s="3" t="s">
        <v>281</v>
      </c>
      <c r="B3505" s="32">
        <v>34446</v>
      </c>
      <c r="X3505"/>
      <c r="CD3505" s="30">
        <v>262.020049675488</v>
      </c>
    </row>
    <row r="3506" spans="1:82" x14ac:dyDescent="0.35">
      <c r="A3506" s="3" t="s">
        <v>281</v>
      </c>
      <c r="B3506" s="32">
        <v>34450</v>
      </c>
      <c r="X3506"/>
      <c r="CD3506" s="30">
        <v>231.59598427521811</v>
      </c>
    </row>
    <row r="3507" spans="1:82" x14ac:dyDescent="0.35">
      <c r="A3507" s="3" t="s">
        <v>281</v>
      </c>
      <c r="B3507" s="32">
        <v>34452</v>
      </c>
      <c r="X3507"/>
      <c r="CD3507" s="30">
        <v>263.36962500217106</v>
      </c>
    </row>
    <row r="3508" spans="1:82" x14ac:dyDescent="0.35">
      <c r="A3508" s="3" t="s">
        <v>281</v>
      </c>
      <c r="B3508" s="32">
        <v>34455</v>
      </c>
      <c r="X3508"/>
      <c r="CD3508" s="30">
        <v>243.5298255568224</v>
      </c>
    </row>
    <row r="3509" spans="1:82" x14ac:dyDescent="0.35">
      <c r="A3509" s="3" t="s">
        <v>281</v>
      </c>
      <c r="B3509" s="32">
        <v>34457</v>
      </c>
      <c r="X3509"/>
      <c r="CD3509" s="30">
        <v>238.2448573132389</v>
      </c>
    </row>
    <row r="3510" spans="1:82" x14ac:dyDescent="0.35">
      <c r="A3510" s="3" t="s">
        <v>281</v>
      </c>
      <c r="B3510" s="32">
        <v>34459</v>
      </c>
      <c r="X3510"/>
      <c r="CD3510" s="30">
        <v>225.68051945044263</v>
      </c>
    </row>
    <row r="3511" spans="1:82" x14ac:dyDescent="0.35">
      <c r="A3511" s="3" t="s">
        <v>281</v>
      </c>
      <c r="B3511" s="32">
        <v>34461</v>
      </c>
      <c r="X3511"/>
      <c r="CD3511" s="30">
        <v>256.13063842844792</v>
      </c>
    </row>
    <row r="3512" spans="1:82" x14ac:dyDescent="0.35">
      <c r="A3512" s="3" t="s">
        <v>281</v>
      </c>
      <c r="B3512" s="32">
        <v>34465</v>
      </c>
      <c r="X3512"/>
      <c r="CD3512" s="30">
        <v>225.04481215370458</v>
      </c>
    </row>
    <row r="3513" spans="1:82" x14ac:dyDescent="0.35">
      <c r="A3513" s="3" t="s">
        <v>281</v>
      </c>
      <c r="B3513" s="32">
        <v>34467</v>
      </c>
      <c r="X3513"/>
      <c r="CD3513" s="30">
        <v>253.51095118717441</v>
      </c>
    </row>
    <row r="3514" spans="1:82" x14ac:dyDescent="0.35">
      <c r="A3514" s="3" t="s">
        <v>281</v>
      </c>
      <c r="B3514" s="32">
        <v>34471</v>
      </c>
      <c r="X3514"/>
      <c r="CD3514" s="30">
        <v>223.0868857869045</v>
      </c>
    </row>
    <row r="3515" spans="1:82" x14ac:dyDescent="0.35">
      <c r="A3515" s="3" t="s">
        <v>281</v>
      </c>
      <c r="B3515" s="32">
        <v>34473</v>
      </c>
      <c r="X3515"/>
      <c r="CD3515" s="30">
        <v>244.93150803897541</v>
      </c>
    </row>
    <row r="3516" spans="1:82" x14ac:dyDescent="0.35">
      <c r="A3516" s="3" t="s">
        <v>281</v>
      </c>
      <c r="B3516" s="32">
        <v>34475</v>
      </c>
      <c r="X3516"/>
      <c r="CD3516" s="30">
        <v>229.06097116158423</v>
      </c>
    </row>
    <row r="3517" spans="1:82" x14ac:dyDescent="0.35">
      <c r="A3517" s="3" t="s">
        <v>281</v>
      </c>
      <c r="B3517" s="32">
        <v>34481</v>
      </c>
      <c r="X3517"/>
      <c r="CD3517" s="30">
        <v>224.45339593911481</v>
      </c>
    </row>
    <row r="3518" spans="1:82" x14ac:dyDescent="0.35">
      <c r="A3518" s="3" t="s">
        <v>280</v>
      </c>
      <c r="B3518" s="32">
        <v>34312</v>
      </c>
      <c r="X3518"/>
      <c r="CD3518" s="30">
        <v>224.36872181147609</v>
      </c>
    </row>
    <row r="3519" spans="1:82" x14ac:dyDescent="0.35">
      <c r="A3519" s="3" t="s">
        <v>280</v>
      </c>
      <c r="B3519" s="32">
        <v>34318</v>
      </c>
      <c r="X3519"/>
      <c r="CD3519" s="30">
        <v>239.6152755021096</v>
      </c>
    </row>
    <row r="3520" spans="1:82" x14ac:dyDescent="0.35">
      <c r="A3520" s="3" t="s">
        <v>280</v>
      </c>
      <c r="B3520" s="32">
        <v>34323</v>
      </c>
      <c r="X3520"/>
      <c r="CD3520" s="30">
        <v>255.51968203055787</v>
      </c>
    </row>
    <row r="3521" spans="1:82" x14ac:dyDescent="0.35">
      <c r="A3521" s="3" t="s">
        <v>280</v>
      </c>
      <c r="B3521" s="32">
        <v>34338</v>
      </c>
      <c r="X3521"/>
      <c r="CD3521" s="30">
        <v>239.04339947082269</v>
      </c>
    </row>
    <row r="3522" spans="1:82" x14ac:dyDescent="0.35">
      <c r="A3522" s="3" t="s">
        <v>280</v>
      </c>
      <c r="B3522" s="32">
        <v>34345</v>
      </c>
      <c r="X3522"/>
      <c r="CD3522" s="30">
        <v>233.11751321495339</v>
      </c>
    </row>
    <row r="3523" spans="1:82" x14ac:dyDescent="0.35">
      <c r="A3523" s="3" t="s">
        <v>280</v>
      </c>
      <c r="B3523" s="32">
        <v>34353</v>
      </c>
      <c r="X3523"/>
      <c r="CD3523" s="30">
        <v>222.56581423220101</v>
      </c>
    </row>
    <row r="3524" spans="1:82" x14ac:dyDescent="0.35">
      <c r="A3524" s="3" t="s">
        <v>280</v>
      </c>
      <c r="B3524" s="32">
        <v>34357</v>
      </c>
      <c r="X3524"/>
      <c r="CD3524" s="30">
        <v>219.9357055598328</v>
      </c>
    </row>
    <row r="3525" spans="1:82" x14ac:dyDescent="0.35">
      <c r="A3525" s="3" t="s">
        <v>280</v>
      </c>
      <c r="B3525" s="32">
        <v>34361</v>
      </c>
      <c r="X3525"/>
      <c r="CD3525" s="30">
        <v>217.30429420857899</v>
      </c>
    </row>
    <row r="3526" spans="1:82" x14ac:dyDescent="0.35">
      <c r="A3526" s="3" t="s">
        <v>280</v>
      </c>
      <c r="B3526" s="32">
        <v>34366</v>
      </c>
      <c r="X3526"/>
      <c r="CD3526" s="30">
        <v>212.6954163072231</v>
      </c>
    </row>
    <row r="3527" spans="1:82" x14ac:dyDescent="0.35">
      <c r="A3527" s="3" t="s">
        <v>280</v>
      </c>
      <c r="B3527" s="32">
        <v>34368</v>
      </c>
      <c r="X3527"/>
      <c r="CD3527" s="30">
        <v>208.7326671337008</v>
      </c>
    </row>
    <row r="3528" spans="1:82" x14ac:dyDescent="0.35">
      <c r="A3528" s="3" t="s">
        <v>280</v>
      </c>
      <c r="B3528" s="32">
        <v>34370</v>
      </c>
      <c r="X3528"/>
      <c r="CD3528" s="30">
        <v>227.9328512456502</v>
      </c>
    </row>
    <row r="3529" spans="1:82" x14ac:dyDescent="0.35">
      <c r="A3529" s="3" t="s">
        <v>280</v>
      </c>
      <c r="B3529" s="32">
        <v>34376</v>
      </c>
      <c r="X3529"/>
      <c r="CD3529" s="30">
        <v>247.14997018312769</v>
      </c>
    </row>
    <row r="3530" spans="1:82" x14ac:dyDescent="0.35">
      <c r="A3530" s="3" t="s">
        <v>280</v>
      </c>
      <c r="B3530" s="32">
        <v>34381</v>
      </c>
      <c r="X3530"/>
      <c r="CD3530" s="30">
        <v>236.5852444115076</v>
      </c>
    </row>
    <row r="3531" spans="1:82" x14ac:dyDescent="0.35">
      <c r="A3531" s="3" t="s">
        <v>280</v>
      </c>
      <c r="B3531" s="32">
        <v>34388</v>
      </c>
      <c r="X3531"/>
      <c r="CD3531" s="30">
        <v>220.07118416405578</v>
      </c>
    </row>
    <row r="3532" spans="1:82" x14ac:dyDescent="0.35">
      <c r="A3532" s="3" t="s">
        <v>280</v>
      </c>
      <c r="B3532" s="32">
        <v>34390</v>
      </c>
      <c r="X3532"/>
      <c r="CD3532" s="30">
        <v>216.1123430271939</v>
      </c>
    </row>
    <row r="3533" spans="1:82" x14ac:dyDescent="0.35">
      <c r="A3533" s="3" t="s">
        <v>280</v>
      </c>
      <c r="B3533" s="32">
        <v>34395</v>
      </c>
      <c r="X3533"/>
      <c r="CD3533" s="30">
        <v>206.8672309678611</v>
      </c>
    </row>
    <row r="3534" spans="1:82" x14ac:dyDescent="0.35">
      <c r="A3534" s="3" t="s">
        <v>280</v>
      </c>
      <c r="B3534" s="32">
        <v>34397</v>
      </c>
      <c r="X3534"/>
      <c r="CD3534" s="30">
        <v>200.9231072075772</v>
      </c>
    </row>
    <row r="3535" spans="1:82" x14ac:dyDescent="0.35">
      <c r="A3535" s="3" t="s">
        <v>280</v>
      </c>
      <c r="B3535" s="32">
        <v>34400</v>
      </c>
      <c r="X3535"/>
      <c r="CD3535" s="30">
        <v>199.60870421083678</v>
      </c>
    </row>
    <row r="3536" spans="1:82" x14ac:dyDescent="0.35">
      <c r="A3536" s="3" t="s">
        <v>280</v>
      </c>
      <c r="B3536" s="32">
        <v>34404</v>
      </c>
      <c r="X3536"/>
      <c r="CD3536" s="30">
        <v>193.0093329705129</v>
      </c>
    </row>
    <row r="3537" spans="1:82" x14ac:dyDescent="0.35">
      <c r="A3537" s="3" t="s">
        <v>280</v>
      </c>
      <c r="B3537" s="32">
        <v>34408</v>
      </c>
      <c r="X3537"/>
      <c r="CD3537" s="30">
        <v>183.09985467893281</v>
      </c>
    </row>
    <row r="3538" spans="1:82" x14ac:dyDescent="0.35">
      <c r="A3538" s="3" t="s">
        <v>280</v>
      </c>
      <c r="B3538" s="32">
        <v>34410</v>
      </c>
      <c r="X3538"/>
      <c r="CD3538" s="30">
        <v>175.16784293745391</v>
      </c>
    </row>
    <row r="3539" spans="1:82" x14ac:dyDescent="0.35">
      <c r="A3539" s="3" t="s">
        <v>280</v>
      </c>
      <c r="B3539" s="32">
        <v>34411</v>
      </c>
      <c r="X3539"/>
      <c r="CD3539" s="30">
        <v>200.9843331152544</v>
      </c>
    </row>
    <row r="3540" spans="1:82" x14ac:dyDescent="0.35">
      <c r="A3540" s="3" t="s">
        <v>280</v>
      </c>
      <c r="B3540" s="32">
        <v>34415</v>
      </c>
      <c r="X3540"/>
      <c r="CD3540" s="30">
        <v>194.38235651715749</v>
      </c>
    </row>
    <row r="3541" spans="1:82" x14ac:dyDescent="0.35">
      <c r="A3541" s="3" t="s">
        <v>280</v>
      </c>
      <c r="B3541" s="32">
        <v>34417</v>
      </c>
      <c r="X3541"/>
      <c r="CD3541" s="30">
        <v>184.46375947337009</v>
      </c>
    </row>
    <row r="3542" spans="1:82" x14ac:dyDescent="0.35">
      <c r="A3542" s="3" t="s">
        <v>280</v>
      </c>
      <c r="B3542" s="32">
        <v>34421</v>
      </c>
      <c r="X3542"/>
      <c r="CD3542" s="30">
        <v>178.5287544652935</v>
      </c>
    </row>
    <row r="3543" spans="1:82" x14ac:dyDescent="0.35">
      <c r="A3543" s="3" t="s">
        <v>280</v>
      </c>
      <c r="B3543" s="32">
        <v>34424</v>
      </c>
      <c r="X3543"/>
      <c r="CD3543" s="30">
        <v>206.3331326242899</v>
      </c>
    </row>
    <row r="3544" spans="1:82" x14ac:dyDescent="0.35">
      <c r="A3544" s="3" t="s">
        <v>280</v>
      </c>
      <c r="B3544" s="32">
        <v>34428</v>
      </c>
      <c r="X3544"/>
      <c r="CD3544" s="30">
        <v>177.2325889729677</v>
      </c>
    </row>
    <row r="3545" spans="1:82" x14ac:dyDescent="0.35">
      <c r="A3545" s="3" t="s">
        <v>280</v>
      </c>
      <c r="B3545" s="32">
        <v>34430</v>
      </c>
      <c r="X3545"/>
      <c r="CD3545" s="30">
        <v>171.9489234082707</v>
      </c>
    </row>
    <row r="3546" spans="1:82" x14ac:dyDescent="0.35">
      <c r="A3546" s="3" t="s">
        <v>280</v>
      </c>
      <c r="B3546" s="32">
        <v>34433</v>
      </c>
      <c r="X3546"/>
      <c r="CD3546" s="30">
        <v>160.71071265219598</v>
      </c>
    </row>
    <row r="3547" spans="1:82" x14ac:dyDescent="0.35">
      <c r="A3547" s="3" t="s">
        <v>280</v>
      </c>
      <c r="B3547" s="32">
        <v>34436</v>
      </c>
      <c r="X3547"/>
      <c r="CD3547" s="30">
        <v>207.7087615287075</v>
      </c>
    </row>
    <row r="3548" spans="1:82" x14ac:dyDescent="0.35">
      <c r="A3548" s="3" t="s">
        <v>280</v>
      </c>
      <c r="B3548" s="32">
        <v>34439</v>
      </c>
      <c r="X3548"/>
      <c r="CD3548" s="30">
        <v>188.53072295783312</v>
      </c>
    </row>
    <row r="3549" spans="1:82" x14ac:dyDescent="0.35">
      <c r="A3549" s="3" t="s">
        <v>280</v>
      </c>
      <c r="B3549" s="32">
        <v>34441</v>
      </c>
      <c r="X3549"/>
      <c r="CD3549" s="30">
        <v>172.6588834015545</v>
      </c>
    </row>
    <row r="3550" spans="1:82" x14ac:dyDescent="0.35">
      <c r="A3550" s="3" t="s">
        <v>280</v>
      </c>
      <c r="B3550" s="32">
        <v>34444</v>
      </c>
      <c r="X3550"/>
      <c r="CD3550" s="30">
        <v>156.78964920304981</v>
      </c>
    </row>
    <row r="3551" spans="1:82" x14ac:dyDescent="0.35">
      <c r="A3551" s="3" t="s">
        <v>280</v>
      </c>
      <c r="B3551" s="32">
        <v>34446</v>
      </c>
      <c r="X3551"/>
      <c r="CD3551" s="30">
        <v>203.7824873640144</v>
      </c>
    </row>
    <row r="3552" spans="1:82" x14ac:dyDescent="0.35">
      <c r="A3552" s="3" t="s">
        <v>280</v>
      </c>
      <c r="B3552" s="32">
        <v>34449</v>
      </c>
      <c r="X3552"/>
      <c r="CD3552" s="30">
        <v>177.99074808506191</v>
      </c>
    </row>
    <row r="3553" spans="1:82" x14ac:dyDescent="0.35">
      <c r="A3553" s="3" t="s">
        <v>280</v>
      </c>
      <c r="B3553" s="32">
        <v>34452</v>
      </c>
      <c r="X3553"/>
      <c r="CD3553" s="30">
        <v>174.69106246489952</v>
      </c>
    </row>
    <row r="3554" spans="1:82" x14ac:dyDescent="0.35">
      <c r="A3554" s="3" t="s">
        <v>280</v>
      </c>
      <c r="B3554" s="32">
        <v>34455</v>
      </c>
      <c r="X3554"/>
      <c r="CD3554" s="30">
        <v>159.4848918197556</v>
      </c>
    </row>
    <row r="3555" spans="1:82" x14ac:dyDescent="0.35">
      <c r="A3555" s="3" t="s">
        <v>280</v>
      </c>
      <c r="B3555" s="32">
        <v>34457</v>
      </c>
      <c r="X3555"/>
      <c r="CD3555" s="30">
        <v>156.84566439518008</v>
      </c>
    </row>
    <row r="3556" spans="1:82" x14ac:dyDescent="0.35">
      <c r="A3556" s="3" t="s">
        <v>280</v>
      </c>
      <c r="B3556" s="32">
        <v>34459</v>
      </c>
      <c r="X3556"/>
      <c r="CD3556" s="30">
        <v>150.23717440264889</v>
      </c>
    </row>
    <row r="3557" spans="1:82" x14ac:dyDescent="0.35">
      <c r="A3557" s="3" t="s">
        <v>280</v>
      </c>
      <c r="B3557" s="32">
        <v>34461</v>
      </c>
      <c r="X3557"/>
      <c r="CD3557" s="30">
        <v>224.3648137748157</v>
      </c>
    </row>
    <row r="3558" spans="1:82" x14ac:dyDescent="0.35">
      <c r="A3558" s="3" t="s">
        <v>280</v>
      </c>
      <c r="B3558" s="32">
        <v>34464</v>
      </c>
      <c r="X3558"/>
      <c r="CD3558" s="30">
        <v>204.5276196872409</v>
      </c>
    </row>
    <row r="3559" spans="1:82" x14ac:dyDescent="0.35">
      <c r="A3559" s="3" t="s">
        <v>280</v>
      </c>
      <c r="B3559" s="32">
        <v>34467</v>
      </c>
      <c r="X3559"/>
      <c r="CD3559" s="30">
        <v>195.27338887570082</v>
      </c>
    </row>
    <row r="3560" spans="1:82" x14ac:dyDescent="0.35">
      <c r="A3560" s="3" t="s">
        <v>280</v>
      </c>
      <c r="B3560" s="32">
        <v>34471</v>
      </c>
      <c r="X3560"/>
      <c r="CD3560" s="30">
        <v>186.02567145859499</v>
      </c>
    </row>
    <row r="3561" spans="1:82" x14ac:dyDescent="0.35">
      <c r="A3561" s="3" t="s">
        <v>280</v>
      </c>
      <c r="B3561" s="32">
        <v>34473</v>
      </c>
      <c r="X3561"/>
      <c r="CD3561" s="30">
        <v>183.3877467129069</v>
      </c>
    </row>
    <row r="3562" spans="1:82" x14ac:dyDescent="0.35">
      <c r="A3562" s="3" t="s">
        <v>280</v>
      </c>
      <c r="B3562" s="32">
        <v>34475</v>
      </c>
      <c r="X3562"/>
      <c r="CD3562" s="30">
        <v>180.74982196721882</v>
      </c>
    </row>
    <row r="3563" spans="1:82" x14ac:dyDescent="0.35">
      <c r="A3563" s="3" t="s">
        <v>280</v>
      </c>
      <c r="B3563" s="32">
        <v>34481</v>
      </c>
      <c r="X3563"/>
      <c r="CD3563" s="30">
        <v>193.3493321599569</v>
      </c>
    </row>
    <row r="3564" spans="1:82" x14ac:dyDescent="0.35">
      <c r="A3564" s="3" t="s">
        <v>282</v>
      </c>
      <c r="B3564" s="32">
        <v>34311</v>
      </c>
      <c r="X3564"/>
      <c r="CD3564" s="30">
        <v>233.6307686963361</v>
      </c>
    </row>
    <row r="3565" spans="1:82" x14ac:dyDescent="0.35">
      <c r="A3565" s="3" t="s">
        <v>282</v>
      </c>
      <c r="B3565" s="32">
        <v>34318</v>
      </c>
      <c r="X3565"/>
      <c r="CD3565" s="30">
        <v>249.54299129810431</v>
      </c>
    </row>
    <row r="3566" spans="1:82" x14ac:dyDescent="0.35">
      <c r="A3566" s="3" t="s">
        <v>282</v>
      </c>
      <c r="B3566" s="32">
        <v>34323</v>
      </c>
      <c r="X3566"/>
      <c r="CD3566" s="30">
        <v>263.46081252424409</v>
      </c>
    </row>
    <row r="3567" spans="1:82" x14ac:dyDescent="0.35">
      <c r="A3567" s="3" t="s">
        <v>282</v>
      </c>
      <c r="B3567" s="32">
        <v>34338</v>
      </c>
      <c r="X3567"/>
      <c r="CD3567" s="30">
        <v>245.6610082155612</v>
      </c>
    </row>
    <row r="3568" spans="1:82" x14ac:dyDescent="0.35">
      <c r="A3568" s="3" t="s">
        <v>282</v>
      </c>
      <c r="B3568" s="32">
        <v>34345</v>
      </c>
      <c r="X3568"/>
      <c r="CD3568" s="30">
        <v>240.39948819193918</v>
      </c>
    </row>
    <row r="3569" spans="1:82" x14ac:dyDescent="0.35">
      <c r="A3569" s="3" t="s">
        <v>282</v>
      </c>
      <c r="B3569" s="32">
        <v>34352</v>
      </c>
      <c r="X3569"/>
      <c r="CD3569" s="30">
        <v>232.48831931264792</v>
      </c>
    </row>
    <row r="3570" spans="1:82" x14ac:dyDescent="0.35">
      <c r="A3570" s="3" t="s">
        <v>282</v>
      </c>
      <c r="B3570" s="32">
        <v>34357</v>
      </c>
      <c r="X3570"/>
      <c r="CD3570" s="30">
        <v>249.71494491115649</v>
      </c>
    </row>
    <row r="3571" spans="1:82" x14ac:dyDescent="0.35">
      <c r="A3571" s="3" t="s">
        <v>282</v>
      </c>
      <c r="B3571" s="32">
        <v>34361</v>
      </c>
      <c r="X3571"/>
      <c r="CD3571" s="30">
        <v>240.46853017293722</v>
      </c>
    </row>
    <row r="3572" spans="1:82" x14ac:dyDescent="0.35">
      <c r="A3572" s="3" t="s">
        <v>282</v>
      </c>
      <c r="B3572" s="32">
        <v>34366</v>
      </c>
      <c r="X3572"/>
      <c r="CD3572" s="30">
        <v>233.8717642903872</v>
      </c>
    </row>
    <row r="3573" spans="1:82" x14ac:dyDescent="0.35">
      <c r="A3573" s="3" t="s">
        <v>282</v>
      </c>
      <c r="B3573" s="32">
        <v>34368</v>
      </c>
      <c r="X3573"/>
      <c r="CD3573" s="30">
        <v>228.5867960468037</v>
      </c>
    </row>
    <row r="3574" spans="1:82" x14ac:dyDescent="0.35">
      <c r="A3574" s="3" t="s">
        <v>282</v>
      </c>
      <c r="B3574" s="32">
        <v>34370</v>
      </c>
      <c r="X3574"/>
      <c r="CD3574" s="30">
        <v>249.77226278217418</v>
      </c>
    </row>
    <row r="3575" spans="1:82" x14ac:dyDescent="0.35">
      <c r="A3575" s="3" t="s">
        <v>282</v>
      </c>
      <c r="B3575" s="32">
        <v>34376</v>
      </c>
      <c r="X3575"/>
      <c r="CD3575" s="30">
        <v>269.65114259412513</v>
      </c>
    </row>
    <row r="3576" spans="1:82" x14ac:dyDescent="0.35">
      <c r="A3576" s="3" t="s">
        <v>282</v>
      </c>
      <c r="B3576" s="32">
        <v>34381</v>
      </c>
      <c r="X3576"/>
      <c r="CD3576" s="30">
        <v>259.08641682250499</v>
      </c>
    </row>
    <row r="3577" spans="1:82" x14ac:dyDescent="0.35">
      <c r="A3577" s="3" t="s">
        <v>282</v>
      </c>
      <c r="B3577" s="32">
        <v>34387</v>
      </c>
      <c r="X3577"/>
      <c r="CD3577" s="30">
        <v>236.61390334701599</v>
      </c>
    </row>
    <row r="3578" spans="1:82" x14ac:dyDescent="0.35">
      <c r="A3578" s="3" t="s">
        <v>282</v>
      </c>
      <c r="B3578" s="32">
        <v>34391</v>
      </c>
      <c r="X3578"/>
      <c r="CD3578" s="30">
        <v>266.40877484498043</v>
      </c>
    </row>
    <row r="3579" spans="1:82" x14ac:dyDescent="0.35">
      <c r="A3579" s="3" t="s">
        <v>282</v>
      </c>
      <c r="B3579" s="32">
        <v>34395</v>
      </c>
      <c r="X3579"/>
      <c r="CD3579" s="30">
        <v>249.88168780866181</v>
      </c>
    </row>
    <row r="3580" spans="1:82" x14ac:dyDescent="0.35">
      <c r="A3580" s="3" t="s">
        <v>282</v>
      </c>
      <c r="B3580" s="32">
        <v>34397</v>
      </c>
      <c r="X3580"/>
      <c r="CD3580" s="30">
        <v>241.29052055048251</v>
      </c>
    </row>
    <row r="3581" spans="1:82" x14ac:dyDescent="0.35">
      <c r="A3581" s="3" t="s">
        <v>282</v>
      </c>
      <c r="B3581" s="32">
        <v>34399</v>
      </c>
      <c r="X3581"/>
      <c r="CD3581" s="30">
        <v>267.77007428164472</v>
      </c>
    </row>
    <row r="3582" spans="1:82" x14ac:dyDescent="0.35">
      <c r="A3582" s="3" t="s">
        <v>282</v>
      </c>
      <c r="B3582" s="32">
        <v>34404</v>
      </c>
      <c r="X3582"/>
      <c r="CD3582" s="30">
        <v>257.20013779447771</v>
      </c>
    </row>
    <row r="3583" spans="1:82" x14ac:dyDescent="0.35">
      <c r="A3583" s="3" t="s">
        <v>282</v>
      </c>
      <c r="B3583" s="32">
        <v>34408</v>
      </c>
      <c r="X3583"/>
      <c r="CD3583" s="30">
        <v>243.3226996138275</v>
      </c>
    </row>
    <row r="3584" spans="1:82" x14ac:dyDescent="0.35">
      <c r="A3584" s="3" t="s">
        <v>282</v>
      </c>
      <c r="B3584" s="32">
        <v>34409</v>
      </c>
      <c r="X3584"/>
      <c r="CD3584" s="30">
        <v>230.75445371437169</v>
      </c>
    </row>
    <row r="3585" spans="1:82" x14ac:dyDescent="0.35">
      <c r="A3585" s="3" t="s">
        <v>282</v>
      </c>
      <c r="B3585" s="32">
        <v>34412</v>
      </c>
      <c r="X3585"/>
      <c r="CD3585" s="30">
        <v>262.52939712021123</v>
      </c>
    </row>
    <row r="3586" spans="1:82" x14ac:dyDescent="0.35">
      <c r="A3586" s="3" t="s">
        <v>282</v>
      </c>
      <c r="B3586" s="32">
        <v>34415</v>
      </c>
      <c r="X3586"/>
      <c r="CD3586" s="30">
        <v>254.6038987731657</v>
      </c>
    </row>
    <row r="3587" spans="1:82" x14ac:dyDescent="0.35">
      <c r="A3587" s="3" t="s">
        <v>282</v>
      </c>
      <c r="B3587" s="32">
        <v>34417</v>
      </c>
      <c r="X3587"/>
      <c r="CD3587" s="30">
        <v>264.53812796359381</v>
      </c>
    </row>
    <row r="3588" spans="1:82" x14ac:dyDescent="0.35">
      <c r="A3588" s="3" t="s">
        <v>282</v>
      </c>
      <c r="B3588" s="32">
        <v>34422</v>
      </c>
      <c r="X3588"/>
      <c r="CD3588" s="30">
        <v>254.63255770867411</v>
      </c>
    </row>
    <row r="3589" spans="1:82" x14ac:dyDescent="0.35">
      <c r="A3589" s="3" t="s">
        <v>282</v>
      </c>
      <c r="B3589" s="32">
        <v>34424</v>
      </c>
      <c r="X3589"/>
      <c r="CD3589" s="30">
        <v>266.5533722014107</v>
      </c>
    </row>
    <row r="3590" spans="1:82" x14ac:dyDescent="0.35">
      <c r="A3590" s="3" t="s">
        <v>282</v>
      </c>
      <c r="B3590" s="32">
        <v>34428</v>
      </c>
      <c r="X3590"/>
      <c r="CD3590" s="30">
        <v>241.42339379693249</v>
      </c>
    </row>
    <row r="3591" spans="1:82" x14ac:dyDescent="0.35">
      <c r="A3591" s="3" t="s">
        <v>282</v>
      </c>
      <c r="B3591" s="32">
        <v>34429</v>
      </c>
      <c r="X3591"/>
      <c r="CD3591" s="30">
        <v>262.60755785341649</v>
      </c>
    </row>
    <row r="3592" spans="1:82" x14ac:dyDescent="0.35">
      <c r="A3592" s="3" t="s">
        <v>282</v>
      </c>
      <c r="B3592" s="32">
        <v>34433</v>
      </c>
      <c r="X3592"/>
      <c r="CD3592" s="30">
        <v>244.0925828359029</v>
      </c>
    </row>
    <row r="3593" spans="1:82" x14ac:dyDescent="0.35">
      <c r="A3593" s="3" t="s">
        <v>282</v>
      </c>
      <c r="B3593" s="32">
        <v>34436</v>
      </c>
      <c r="X3593"/>
      <c r="CD3593" s="30">
        <v>265.28326028682034</v>
      </c>
    </row>
    <row r="3594" spans="1:82" x14ac:dyDescent="0.35">
      <c r="A3594" s="3" t="s">
        <v>282</v>
      </c>
      <c r="B3594" s="32">
        <v>34439</v>
      </c>
      <c r="X3594"/>
      <c r="CD3594" s="30">
        <v>248.75226521384133</v>
      </c>
    </row>
    <row r="3595" spans="1:82" x14ac:dyDescent="0.35">
      <c r="A3595" s="3" t="s">
        <v>282</v>
      </c>
      <c r="B3595" s="32">
        <v>34440</v>
      </c>
      <c r="X3595"/>
      <c r="CD3595" s="30">
        <v>272.58347276822161</v>
      </c>
    </row>
    <row r="3596" spans="1:82" x14ac:dyDescent="0.35">
      <c r="A3596" s="3" t="s">
        <v>282</v>
      </c>
      <c r="B3596" s="32">
        <v>34444</v>
      </c>
      <c r="X3596"/>
      <c r="CD3596" s="30">
        <v>251.4227569316991</v>
      </c>
    </row>
    <row r="3597" spans="1:82" x14ac:dyDescent="0.35">
      <c r="A3597" s="3" t="s">
        <v>282</v>
      </c>
      <c r="B3597" s="32">
        <v>34445</v>
      </c>
      <c r="X3597"/>
      <c r="CD3597" s="30">
        <v>273.92914005824338</v>
      </c>
    </row>
    <row r="3598" spans="1:82" x14ac:dyDescent="0.35">
      <c r="A3598" s="3" t="s">
        <v>282</v>
      </c>
      <c r="B3598" s="32">
        <v>34450</v>
      </c>
      <c r="X3598"/>
      <c r="CD3598" s="30">
        <v>250.12528876048592</v>
      </c>
    </row>
    <row r="3599" spans="1:82" x14ac:dyDescent="0.35">
      <c r="A3599" s="3" t="s">
        <v>282</v>
      </c>
      <c r="B3599" s="32">
        <v>34451</v>
      </c>
      <c r="X3599"/>
      <c r="CD3599" s="30">
        <v>273.95519363597884</v>
      </c>
    </row>
    <row r="3600" spans="1:82" x14ac:dyDescent="0.35">
      <c r="A3600" s="3" t="s">
        <v>282</v>
      </c>
      <c r="B3600" s="32">
        <v>34455</v>
      </c>
      <c r="X3600"/>
      <c r="CD3600" s="30">
        <v>255.4402186184652</v>
      </c>
    </row>
    <row r="3601" spans="1:82" x14ac:dyDescent="0.35">
      <c r="A3601" s="3" t="s">
        <v>282</v>
      </c>
      <c r="B3601" s="32">
        <v>34456</v>
      </c>
      <c r="X3601"/>
      <c r="CD3601" s="30">
        <v>252.13923031941633</v>
      </c>
    </row>
    <row r="3602" spans="1:82" x14ac:dyDescent="0.35">
      <c r="A3602" s="3" t="s">
        <v>282</v>
      </c>
      <c r="B3602" s="32">
        <v>34458</v>
      </c>
      <c r="X3602"/>
      <c r="CD3602" s="30">
        <v>238.24876534989932</v>
      </c>
    </row>
    <row r="3603" spans="1:82" x14ac:dyDescent="0.35">
      <c r="A3603" s="3" t="s">
        <v>282</v>
      </c>
      <c r="B3603" s="32">
        <v>34461</v>
      </c>
      <c r="X3603"/>
      <c r="CD3603" s="30">
        <v>266.71750974114303</v>
      </c>
    </row>
    <row r="3604" spans="1:82" x14ac:dyDescent="0.35">
      <c r="A3604" s="3" t="s">
        <v>282</v>
      </c>
      <c r="B3604" s="32">
        <v>34465</v>
      </c>
      <c r="X3604"/>
      <c r="CD3604" s="30">
        <v>238.27872696429421</v>
      </c>
    </row>
    <row r="3605" spans="1:82" x14ac:dyDescent="0.35">
      <c r="A3605" s="3" t="s">
        <v>282</v>
      </c>
      <c r="B3605" s="32">
        <v>34466</v>
      </c>
      <c r="X3605"/>
      <c r="CD3605" s="30">
        <v>268.06578238893871</v>
      </c>
    </row>
    <row r="3606" spans="1:82" x14ac:dyDescent="0.35">
      <c r="A3606" s="3" t="s">
        <v>282</v>
      </c>
      <c r="B3606" s="32">
        <v>34471</v>
      </c>
      <c r="X3606"/>
      <c r="CD3606" s="30">
        <v>242.93840934223351</v>
      </c>
    </row>
    <row r="3607" spans="1:82" x14ac:dyDescent="0.35">
      <c r="A3607" s="3" t="s">
        <v>282</v>
      </c>
      <c r="B3607" s="32">
        <v>34472</v>
      </c>
      <c r="X3607"/>
      <c r="CD3607" s="30">
        <v>262.13598809640899</v>
      </c>
    </row>
    <row r="3608" spans="1:82" x14ac:dyDescent="0.35">
      <c r="A3608" s="3" t="s">
        <v>282</v>
      </c>
      <c r="B3608" s="32">
        <v>34475</v>
      </c>
      <c r="X3608"/>
      <c r="CD3608" s="30">
        <v>250.23471378697351</v>
      </c>
    </row>
    <row r="3609" spans="1:82" x14ac:dyDescent="0.35">
      <c r="A3609" s="3" t="s">
        <v>282</v>
      </c>
      <c r="B3609" s="32">
        <v>34480</v>
      </c>
      <c r="X3609"/>
      <c r="CD3609" s="30">
        <v>252.24474730924442</v>
      </c>
    </row>
    <row r="3610" spans="1:82" x14ac:dyDescent="0.35">
      <c r="A3610" s="10" t="s">
        <v>867</v>
      </c>
      <c r="B3610" s="35">
        <v>40710</v>
      </c>
      <c r="C3610" s="35"/>
      <c r="D3610" s="35"/>
      <c r="E3610" t="s">
        <v>861</v>
      </c>
      <c r="G3610" s="10"/>
      <c r="H3610" s="10"/>
      <c r="I3610" s="10"/>
      <c r="J3610" s="10"/>
      <c r="K3610" s="10"/>
      <c r="L3610" s="10"/>
      <c r="M3610" s="10"/>
      <c r="N3610" s="10"/>
      <c r="O3610" s="10"/>
      <c r="AZ3610" s="14">
        <v>14</v>
      </c>
      <c r="BK3610" s="14">
        <v>4.2</v>
      </c>
    </row>
    <row r="3611" spans="1:82" x14ac:dyDescent="0.35">
      <c r="A3611" s="10" t="s">
        <v>867</v>
      </c>
      <c r="B3611" s="35">
        <v>40723</v>
      </c>
      <c r="C3611" s="35"/>
      <c r="D3611" s="35"/>
      <c r="E3611" t="s">
        <v>861</v>
      </c>
      <c r="G3611" s="10"/>
      <c r="H3611" s="10"/>
      <c r="I3611" s="10"/>
      <c r="J3611" s="10"/>
      <c r="K3611" s="10"/>
      <c r="L3611" s="10"/>
      <c r="M3611" s="10"/>
      <c r="N3611" s="10"/>
      <c r="O3611" s="10"/>
      <c r="AZ3611" s="14">
        <v>31</v>
      </c>
      <c r="BK3611" s="14">
        <v>5.9</v>
      </c>
    </row>
    <row r="3612" spans="1:82" x14ac:dyDescent="0.35">
      <c r="A3612" s="10" t="s">
        <v>867</v>
      </c>
      <c r="B3612" s="35">
        <v>40730</v>
      </c>
      <c r="C3612" s="35"/>
      <c r="D3612" s="35"/>
      <c r="E3612" t="s">
        <v>861</v>
      </c>
      <c r="G3612" s="10"/>
      <c r="H3612" s="10"/>
      <c r="I3612" s="10"/>
      <c r="J3612" s="10"/>
      <c r="K3612" s="10"/>
      <c r="L3612" s="10"/>
      <c r="M3612" s="10"/>
      <c r="N3612" s="10"/>
      <c r="O3612" s="10"/>
      <c r="AZ3612" s="14">
        <v>32</v>
      </c>
      <c r="BK3612" s="14">
        <v>6.8</v>
      </c>
    </row>
    <row r="3613" spans="1:82" x14ac:dyDescent="0.35">
      <c r="A3613" s="10" t="s">
        <v>867</v>
      </c>
      <c r="B3613" s="35">
        <v>40737</v>
      </c>
      <c r="C3613" s="35"/>
      <c r="D3613" s="35"/>
      <c r="E3613" t="s">
        <v>861</v>
      </c>
      <c r="G3613" s="10"/>
      <c r="H3613" s="10"/>
      <c r="I3613" s="10"/>
      <c r="J3613" s="10"/>
      <c r="K3613" s="10"/>
      <c r="L3613" s="10"/>
      <c r="M3613" s="10"/>
      <c r="N3613" s="10"/>
      <c r="O3613" s="10"/>
      <c r="AZ3613" s="14">
        <v>32</v>
      </c>
      <c r="BK3613" s="14">
        <v>7.7</v>
      </c>
    </row>
    <row r="3614" spans="1:82" x14ac:dyDescent="0.35">
      <c r="A3614" s="10" t="s">
        <v>867</v>
      </c>
      <c r="B3614" s="35">
        <v>40752</v>
      </c>
      <c r="C3614" s="35"/>
      <c r="D3614" s="35"/>
      <c r="E3614" t="s">
        <v>861</v>
      </c>
      <c r="G3614" s="10"/>
      <c r="H3614" s="10"/>
      <c r="I3614" s="10"/>
      <c r="J3614" s="10"/>
      <c r="K3614" s="10"/>
      <c r="L3614" s="10"/>
      <c r="M3614" s="10"/>
      <c r="N3614" s="10"/>
      <c r="O3614" s="10"/>
      <c r="AZ3614" s="14">
        <v>49</v>
      </c>
      <c r="BK3614" s="14">
        <v>8.8000000000000007</v>
      </c>
    </row>
    <row r="3615" spans="1:82" x14ac:dyDescent="0.35">
      <c r="A3615" s="10" t="s">
        <v>867</v>
      </c>
      <c r="B3615" s="35">
        <v>40759</v>
      </c>
      <c r="C3615" s="35"/>
      <c r="D3615" s="35"/>
      <c r="E3615" t="s">
        <v>861</v>
      </c>
      <c r="G3615" s="10"/>
      <c r="H3615" s="10"/>
      <c r="I3615" s="10"/>
      <c r="J3615" s="10"/>
      <c r="K3615" s="10"/>
      <c r="L3615" s="10"/>
      <c r="M3615" s="10"/>
      <c r="N3615" s="10"/>
      <c r="O3615" s="10"/>
      <c r="AZ3615" s="14">
        <v>47</v>
      </c>
      <c r="BK3615" s="14"/>
    </row>
    <row r="3616" spans="1:82" x14ac:dyDescent="0.35">
      <c r="A3616" s="10" t="s">
        <v>867</v>
      </c>
      <c r="B3616" s="35">
        <v>40765</v>
      </c>
      <c r="C3616" s="35"/>
      <c r="D3616" s="35"/>
      <c r="E3616" t="s">
        <v>861</v>
      </c>
      <c r="AZ3616" s="14">
        <v>60</v>
      </c>
      <c r="BK3616" s="14">
        <v>8.6999999999999993</v>
      </c>
    </row>
    <row r="3617" spans="1:63" x14ac:dyDescent="0.35">
      <c r="A3617" s="10" t="s">
        <v>867</v>
      </c>
      <c r="B3617" s="35">
        <v>40772</v>
      </c>
      <c r="C3617" s="35"/>
      <c r="D3617" s="35"/>
      <c r="E3617" t="s">
        <v>861</v>
      </c>
      <c r="G3617" s="10"/>
      <c r="H3617" s="10"/>
      <c r="I3617" s="10"/>
      <c r="J3617" s="10"/>
      <c r="K3617" s="10"/>
      <c r="L3617" s="10"/>
      <c r="M3617" s="10"/>
      <c r="N3617" s="10"/>
      <c r="O3617" s="10"/>
      <c r="AZ3617" s="14">
        <v>69</v>
      </c>
      <c r="BK3617" s="14"/>
    </row>
    <row r="3618" spans="1:63" x14ac:dyDescent="0.35">
      <c r="A3618" s="10" t="s">
        <v>867</v>
      </c>
      <c r="B3618" s="35">
        <v>40781</v>
      </c>
      <c r="C3618" s="35"/>
      <c r="D3618" s="35"/>
      <c r="E3618" t="s">
        <v>861</v>
      </c>
      <c r="AZ3618" s="14">
        <v>70</v>
      </c>
      <c r="BK3618" s="14"/>
    </row>
    <row r="3619" spans="1:63" x14ac:dyDescent="0.35">
      <c r="A3619" s="10" t="s">
        <v>867</v>
      </c>
      <c r="B3619" s="35">
        <v>40792</v>
      </c>
      <c r="C3619" s="35"/>
      <c r="D3619" s="35"/>
      <c r="E3619" t="s">
        <v>861</v>
      </c>
      <c r="G3619" s="10"/>
      <c r="H3619" s="10"/>
      <c r="I3619" s="10"/>
      <c r="J3619" s="10"/>
      <c r="K3619" s="10"/>
      <c r="L3619" s="10"/>
      <c r="M3619" s="10"/>
      <c r="N3619" s="10"/>
      <c r="O3619" s="10"/>
      <c r="AZ3619" s="14">
        <v>79</v>
      </c>
      <c r="BK3619" s="14"/>
    </row>
    <row r="3620" spans="1:63" x14ac:dyDescent="0.35">
      <c r="A3620" s="10" t="s">
        <v>867</v>
      </c>
      <c r="B3620" s="35">
        <v>40806</v>
      </c>
      <c r="C3620" s="35"/>
      <c r="D3620" s="35"/>
      <c r="E3620" t="s">
        <v>861</v>
      </c>
      <c r="G3620" s="10"/>
      <c r="H3620" s="10"/>
      <c r="I3620" s="10"/>
      <c r="J3620" s="10"/>
      <c r="K3620" s="10"/>
      <c r="L3620" s="10"/>
      <c r="M3620" s="10"/>
      <c r="N3620" s="10"/>
      <c r="O3620" s="10"/>
      <c r="AZ3620" s="14">
        <v>81</v>
      </c>
      <c r="BK3620" s="14"/>
    </row>
    <row r="3621" spans="1:63" x14ac:dyDescent="0.35">
      <c r="A3621" s="10" t="s">
        <v>867</v>
      </c>
      <c r="B3621" s="35">
        <v>40819</v>
      </c>
      <c r="C3621" s="35"/>
      <c r="D3621" s="35"/>
      <c r="E3621" t="s">
        <v>861</v>
      </c>
      <c r="G3621" s="10"/>
      <c r="H3621" s="10"/>
      <c r="I3621" s="10"/>
      <c r="J3621" s="10"/>
      <c r="K3621" s="10"/>
      <c r="L3621" s="10"/>
      <c r="M3621" s="10"/>
      <c r="N3621" s="10"/>
      <c r="O3621" s="10"/>
      <c r="AZ3621" s="14">
        <v>85</v>
      </c>
      <c r="BK3621" s="14"/>
    </row>
    <row r="3622" spans="1:63" x14ac:dyDescent="0.35">
      <c r="A3622" s="10" t="s">
        <v>867</v>
      </c>
      <c r="B3622" s="35">
        <v>40828</v>
      </c>
      <c r="C3622" s="35"/>
      <c r="D3622" s="35"/>
      <c r="E3622" t="s">
        <v>861</v>
      </c>
      <c r="G3622" s="10"/>
      <c r="H3622" s="10"/>
      <c r="I3622" s="10"/>
      <c r="J3622" s="10"/>
      <c r="K3622" s="10"/>
      <c r="L3622" s="10"/>
      <c r="M3622" s="10"/>
      <c r="N3622" s="10"/>
      <c r="O3622" s="10"/>
      <c r="AZ3622" s="14">
        <v>87</v>
      </c>
      <c r="BK3622" s="14"/>
    </row>
    <row r="3623" spans="1:63" x14ac:dyDescent="0.35">
      <c r="A3623" s="10" t="s">
        <v>867</v>
      </c>
      <c r="B3623" s="35">
        <v>40834</v>
      </c>
      <c r="C3623" s="35"/>
      <c r="D3623" s="35"/>
      <c r="E3623" t="s">
        <v>861</v>
      </c>
      <c r="G3623" s="10"/>
      <c r="H3623" s="10"/>
      <c r="I3623" s="10"/>
      <c r="J3623" s="10"/>
      <c r="K3623" s="10"/>
      <c r="L3623" s="10"/>
      <c r="M3623" s="10"/>
      <c r="N3623" s="10"/>
      <c r="O3623" s="10"/>
      <c r="AZ3623" s="14">
        <v>90</v>
      </c>
      <c r="BK3623" s="14"/>
    </row>
    <row r="3624" spans="1:63" x14ac:dyDescent="0.35">
      <c r="A3624" s="10" t="s">
        <v>867</v>
      </c>
      <c r="B3624" s="35">
        <v>40841</v>
      </c>
      <c r="C3624" s="35"/>
      <c r="D3624" s="35"/>
      <c r="E3624" t="s">
        <v>861</v>
      </c>
      <c r="G3624" s="10"/>
      <c r="H3624" s="10"/>
      <c r="I3624" s="10"/>
      <c r="J3624" s="10"/>
      <c r="K3624" s="10"/>
      <c r="L3624" s="10"/>
      <c r="M3624" s="10"/>
      <c r="N3624" s="10"/>
      <c r="O3624" s="10"/>
      <c r="AZ3624" s="14">
        <v>90</v>
      </c>
      <c r="BK3624" s="14"/>
    </row>
    <row r="3625" spans="1:63" x14ac:dyDescent="0.35">
      <c r="A3625" s="10" t="s">
        <v>867</v>
      </c>
      <c r="B3625" s="35">
        <v>40848</v>
      </c>
      <c r="C3625" s="35"/>
      <c r="D3625" s="35"/>
      <c r="E3625" t="s">
        <v>861</v>
      </c>
      <c r="G3625" s="10"/>
      <c r="H3625" s="10"/>
      <c r="I3625" s="10"/>
      <c r="J3625" s="10"/>
      <c r="K3625" s="10"/>
      <c r="L3625" s="10"/>
      <c r="M3625" s="10"/>
      <c r="N3625" s="10"/>
      <c r="O3625" s="10"/>
      <c r="AZ3625" s="14">
        <v>90</v>
      </c>
      <c r="BK3625" s="14"/>
    </row>
    <row r="3626" spans="1:63" x14ac:dyDescent="0.35">
      <c r="A3626" s="10" t="s">
        <v>867</v>
      </c>
      <c r="B3626" s="35">
        <v>40855</v>
      </c>
      <c r="C3626" s="35"/>
      <c r="D3626" s="35"/>
      <c r="E3626" t="s">
        <v>861</v>
      </c>
      <c r="G3626" s="10"/>
      <c r="H3626" s="10"/>
      <c r="I3626" s="10"/>
      <c r="J3626" s="10"/>
      <c r="K3626" s="10"/>
      <c r="L3626" s="10"/>
      <c r="M3626" s="10"/>
      <c r="N3626" s="10"/>
      <c r="O3626" s="10"/>
      <c r="AZ3626" s="14">
        <v>90</v>
      </c>
      <c r="BK3626" s="14"/>
    </row>
    <row r="3627" spans="1:63" x14ac:dyDescent="0.35">
      <c r="A3627" s="10" t="s">
        <v>868</v>
      </c>
      <c r="B3627" s="35">
        <v>40710</v>
      </c>
      <c r="C3627" s="35"/>
      <c r="D3627" s="35"/>
      <c r="E3627" t="s">
        <v>802</v>
      </c>
      <c r="G3627" s="10"/>
      <c r="H3627" s="10"/>
      <c r="I3627" s="10"/>
      <c r="J3627" s="10"/>
      <c r="K3627" s="10"/>
      <c r="L3627" s="10"/>
      <c r="M3627" s="10"/>
      <c r="N3627" s="10"/>
      <c r="O3627" s="10"/>
      <c r="AZ3627" s="14">
        <v>14</v>
      </c>
      <c r="BK3627" s="14">
        <v>4.5</v>
      </c>
    </row>
    <row r="3628" spans="1:63" x14ac:dyDescent="0.35">
      <c r="A3628" s="10" t="s">
        <v>868</v>
      </c>
      <c r="B3628" s="35">
        <v>40723</v>
      </c>
      <c r="C3628" s="35"/>
      <c r="D3628" s="35"/>
      <c r="E3628" t="s">
        <v>802</v>
      </c>
      <c r="G3628" s="10"/>
      <c r="H3628" s="10"/>
      <c r="I3628" s="10"/>
      <c r="J3628" s="10"/>
      <c r="K3628" s="10"/>
      <c r="L3628" s="10"/>
      <c r="M3628" s="10"/>
      <c r="N3628" s="10"/>
      <c r="O3628" s="10"/>
      <c r="AZ3628" s="14">
        <v>16</v>
      </c>
      <c r="BK3628" s="14">
        <v>5.4</v>
      </c>
    </row>
    <row r="3629" spans="1:63" x14ac:dyDescent="0.35">
      <c r="A3629" s="10" t="s">
        <v>868</v>
      </c>
      <c r="B3629" s="35">
        <v>40730</v>
      </c>
      <c r="C3629" s="35"/>
      <c r="D3629" s="35"/>
      <c r="E3629" t="s">
        <v>802</v>
      </c>
      <c r="G3629" s="10"/>
      <c r="H3629" s="10"/>
      <c r="I3629" s="10"/>
      <c r="J3629" s="10"/>
      <c r="K3629" s="10"/>
      <c r="L3629" s="10"/>
      <c r="M3629" s="10"/>
      <c r="N3629" s="10"/>
      <c r="O3629" s="10"/>
      <c r="AZ3629" s="14">
        <v>30</v>
      </c>
      <c r="BK3629" s="14">
        <v>7.1</v>
      </c>
    </row>
    <row r="3630" spans="1:63" x14ac:dyDescent="0.35">
      <c r="A3630" s="10" t="s">
        <v>868</v>
      </c>
      <c r="B3630" s="35">
        <v>40737</v>
      </c>
      <c r="C3630" s="35"/>
      <c r="D3630" s="35"/>
      <c r="E3630" t="s">
        <v>802</v>
      </c>
      <c r="G3630" s="10"/>
      <c r="H3630" s="10"/>
      <c r="I3630" s="10"/>
      <c r="J3630" s="10"/>
      <c r="K3630" s="10"/>
      <c r="L3630" s="10"/>
      <c r="M3630" s="10"/>
      <c r="N3630" s="10"/>
      <c r="O3630" s="10"/>
      <c r="AZ3630" s="14">
        <v>31</v>
      </c>
      <c r="BK3630" s="14">
        <v>7.4</v>
      </c>
    </row>
    <row r="3631" spans="1:63" x14ac:dyDescent="0.35">
      <c r="A3631" s="10" t="s">
        <v>868</v>
      </c>
      <c r="B3631" s="35">
        <v>40752</v>
      </c>
      <c r="C3631" s="35"/>
      <c r="D3631" s="35"/>
      <c r="E3631" t="s">
        <v>802</v>
      </c>
      <c r="G3631" s="10"/>
      <c r="H3631" s="10"/>
      <c r="I3631" s="10"/>
      <c r="J3631" s="10"/>
      <c r="K3631" s="10"/>
      <c r="L3631" s="10"/>
      <c r="M3631" s="10"/>
      <c r="N3631" s="10"/>
      <c r="O3631" s="10"/>
      <c r="AZ3631" s="14">
        <v>33</v>
      </c>
      <c r="BK3631" s="14">
        <v>9</v>
      </c>
    </row>
    <row r="3632" spans="1:63" x14ac:dyDescent="0.35">
      <c r="A3632" s="10" t="s">
        <v>868</v>
      </c>
      <c r="B3632" s="35">
        <v>40759</v>
      </c>
      <c r="C3632" s="35"/>
      <c r="D3632" s="35"/>
      <c r="E3632" t="s">
        <v>802</v>
      </c>
      <c r="G3632" s="10"/>
      <c r="H3632" s="10"/>
      <c r="I3632" s="10"/>
      <c r="J3632" s="10"/>
      <c r="K3632" s="10"/>
      <c r="L3632" s="10"/>
      <c r="M3632" s="10"/>
      <c r="N3632" s="10"/>
      <c r="O3632" s="10"/>
      <c r="AZ3632" s="14">
        <v>30</v>
      </c>
      <c r="BK3632" s="14"/>
    </row>
    <row r="3633" spans="1:63" x14ac:dyDescent="0.35">
      <c r="A3633" s="10" t="s">
        <v>868</v>
      </c>
      <c r="B3633" s="35">
        <v>40765</v>
      </c>
      <c r="C3633" s="35"/>
      <c r="D3633" s="35"/>
      <c r="E3633" t="s">
        <v>802</v>
      </c>
      <c r="G3633" s="10"/>
      <c r="H3633" s="10"/>
      <c r="I3633" s="10"/>
      <c r="J3633" s="10"/>
      <c r="K3633" s="10"/>
      <c r="L3633" s="10"/>
      <c r="M3633" s="10"/>
      <c r="N3633" s="10"/>
      <c r="O3633" s="10"/>
      <c r="AZ3633" s="14">
        <v>37</v>
      </c>
      <c r="BK3633" s="14">
        <v>9.9</v>
      </c>
    </row>
    <row r="3634" spans="1:63" x14ac:dyDescent="0.35">
      <c r="A3634" s="10" t="s">
        <v>868</v>
      </c>
      <c r="B3634" s="35">
        <v>40772</v>
      </c>
      <c r="C3634" s="35"/>
      <c r="D3634" s="35"/>
      <c r="E3634" t="s">
        <v>802</v>
      </c>
      <c r="G3634" s="10"/>
      <c r="H3634" s="10"/>
      <c r="I3634" s="10"/>
      <c r="J3634" s="10"/>
      <c r="K3634" s="10"/>
      <c r="L3634" s="10"/>
      <c r="M3634" s="10"/>
      <c r="N3634" s="10"/>
      <c r="O3634" s="10"/>
      <c r="AL3634" s="10"/>
      <c r="AZ3634" s="14">
        <v>60</v>
      </c>
      <c r="BK3634" s="14"/>
    </row>
    <row r="3635" spans="1:63" x14ac:dyDescent="0.35">
      <c r="A3635" s="10" t="s">
        <v>868</v>
      </c>
      <c r="B3635" s="35">
        <v>40781</v>
      </c>
      <c r="C3635" s="35"/>
      <c r="D3635" s="35"/>
      <c r="E3635" t="s">
        <v>802</v>
      </c>
      <c r="G3635" s="10"/>
      <c r="H3635" s="10"/>
      <c r="I3635" s="10"/>
      <c r="J3635" s="10"/>
      <c r="K3635" s="10"/>
      <c r="L3635" s="10"/>
      <c r="M3635" s="10"/>
      <c r="N3635" s="10"/>
      <c r="O3635" s="10"/>
      <c r="AZ3635" s="14">
        <v>62</v>
      </c>
      <c r="BK3635" s="14"/>
    </row>
    <row r="3636" spans="1:63" x14ac:dyDescent="0.35">
      <c r="A3636" s="10" t="s">
        <v>868</v>
      </c>
      <c r="B3636" s="35">
        <v>40792</v>
      </c>
      <c r="C3636" s="35"/>
      <c r="D3636" s="35"/>
      <c r="E3636" t="s">
        <v>802</v>
      </c>
      <c r="G3636" s="10"/>
      <c r="H3636" s="10"/>
      <c r="I3636" s="10"/>
      <c r="J3636" s="10"/>
      <c r="K3636" s="10"/>
      <c r="L3636" s="10"/>
      <c r="M3636" s="10"/>
      <c r="N3636" s="10"/>
      <c r="O3636" s="10"/>
      <c r="AZ3636" s="14">
        <v>70</v>
      </c>
      <c r="BK3636" s="14"/>
    </row>
    <row r="3637" spans="1:63" x14ac:dyDescent="0.35">
      <c r="A3637" s="10" t="s">
        <v>868</v>
      </c>
      <c r="B3637" s="35">
        <v>40806</v>
      </c>
      <c r="C3637" s="35"/>
      <c r="D3637" s="35"/>
      <c r="E3637" t="s">
        <v>802</v>
      </c>
      <c r="G3637" s="10"/>
      <c r="H3637" s="10"/>
      <c r="I3637" s="10"/>
      <c r="J3637" s="10"/>
      <c r="K3637" s="10"/>
      <c r="L3637" s="10"/>
      <c r="M3637" s="10"/>
      <c r="N3637" s="10"/>
      <c r="O3637" s="10"/>
      <c r="AZ3637" s="14">
        <v>81</v>
      </c>
      <c r="BK3637" s="14"/>
    </row>
    <row r="3638" spans="1:63" x14ac:dyDescent="0.35">
      <c r="A3638" s="10" t="s">
        <v>868</v>
      </c>
      <c r="B3638" s="35">
        <v>40819</v>
      </c>
      <c r="C3638" s="35"/>
      <c r="D3638" s="35"/>
      <c r="E3638" t="s">
        <v>802</v>
      </c>
      <c r="G3638" s="10"/>
      <c r="H3638" s="10"/>
      <c r="I3638" s="10"/>
      <c r="J3638" s="10"/>
      <c r="K3638" s="10"/>
      <c r="L3638" s="10"/>
      <c r="M3638" s="10"/>
      <c r="N3638" s="10"/>
      <c r="O3638" s="10"/>
      <c r="AZ3638" s="14">
        <v>83</v>
      </c>
      <c r="BK3638" s="14"/>
    </row>
    <row r="3639" spans="1:63" x14ac:dyDescent="0.35">
      <c r="A3639" s="10" t="s">
        <v>868</v>
      </c>
      <c r="B3639" s="35">
        <v>40828</v>
      </c>
      <c r="C3639" s="35"/>
      <c r="D3639" s="35"/>
      <c r="E3639" t="s">
        <v>802</v>
      </c>
      <c r="G3639" s="10"/>
      <c r="H3639" s="10"/>
      <c r="I3639" s="10"/>
      <c r="J3639" s="10"/>
      <c r="K3639" s="10"/>
      <c r="L3639" s="10"/>
      <c r="M3639" s="10"/>
      <c r="N3639" s="10"/>
      <c r="O3639" s="10"/>
      <c r="AZ3639" s="14">
        <v>83</v>
      </c>
      <c r="BK3639" s="14"/>
    </row>
    <row r="3640" spans="1:63" x14ac:dyDescent="0.35">
      <c r="A3640" s="10" t="s">
        <v>868</v>
      </c>
      <c r="B3640" s="35">
        <v>40834</v>
      </c>
      <c r="C3640" s="35"/>
      <c r="D3640" s="35"/>
      <c r="E3640" t="s">
        <v>802</v>
      </c>
      <c r="G3640" s="10"/>
      <c r="H3640" s="10"/>
      <c r="I3640" s="10"/>
      <c r="J3640" s="10"/>
      <c r="K3640" s="10"/>
      <c r="L3640" s="10"/>
      <c r="M3640" s="10"/>
      <c r="N3640" s="10"/>
      <c r="O3640" s="10"/>
      <c r="AZ3640" s="14">
        <v>85</v>
      </c>
      <c r="BK3640" s="14"/>
    </row>
    <row r="3641" spans="1:63" x14ac:dyDescent="0.35">
      <c r="A3641" s="10" t="s">
        <v>868</v>
      </c>
      <c r="B3641" s="35">
        <v>40841</v>
      </c>
      <c r="C3641" s="35"/>
      <c r="D3641" s="35"/>
      <c r="E3641" t="s">
        <v>802</v>
      </c>
      <c r="G3641" s="10"/>
      <c r="H3641" s="10"/>
      <c r="I3641" s="10"/>
      <c r="J3641" s="10"/>
      <c r="K3641" s="10"/>
      <c r="L3641" s="10"/>
      <c r="M3641" s="10"/>
      <c r="N3641" s="10"/>
      <c r="O3641" s="10"/>
      <c r="AZ3641" s="14">
        <v>87</v>
      </c>
      <c r="BK3641" s="14"/>
    </row>
    <row r="3642" spans="1:63" x14ac:dyDescent="0.35">
      <c r="A3642" s="10" t="s">
        <v>868</v>
      </c>
      <c r="B3642" s="35">
        <v>40848</v>
      </c>
      <c r="C3642" s="35"/>
      <c r="D3642" s="35"/>
      <c r="E3642" t="s">
        <v>802</v>
      </c>
      <c r="G3642" s="10"/>
      <c r="H3642" s="10"/>
      <c r="I3642" s="10"/>
      <c r="J3642" s="10"/>
      <c r="K3642" s="10"/>
      <c r="L3642" s="10"/>
      <c r="M3642" s="10"/>
      <c r="N3642" s="10"/>
      <c r="O3642" s="10"/>
      <c r="AZ3642" s="14">
        <v>90</v>
      </c>
      <c r="BK3642" s="14"/>
    </row>
    <row r="3643" spans="1:63" x14ac:dyDescent="0.35">
      <c r="A3643" s="10" t="s">
        <v>868</v>
      </c>
      <c r="B3643" s="35">
        <v>40855</v>
      </c>
      <c r="C3643" s="35"/>
      <c r="D3643" s="35"/>
      <c r="E3643" t="s">
        <v>802</v>
      </c>
      <c r="G3643" s="10"/>
      <c r="H3643" s="10"/>
      <c r="I3643" s="10"/>
      <c r="J3643" s="10"/>
      <c r="K3643" s="10"/>
      <c r="L3643" s="10"/>
      <c r="M3643" s="10"/>
      <c r="N3643" s="10"/>
      <c r="O3643" s="10"/>
      <c r="AZ3643" s="14">
        <v>90</v>
      </c>
      <c r="BK3643" s="14"/>
    </row>
    <row r="3644" spans="1:63" x14ac:dyDescent="0.35">
      <c r="A3644" s="10" t="s">
        <v>869</v>
      </c>
      <c r="B3644" s="35">
        <v>40710</v>
      </c>
      <c r="C3644" s="35"/>
      <c r="D3644" s="35"/>
      <c r="E3644" t="s">
        <v>803</v>
      </c>
      <c r="G3644" s="10"/>
      <c r="H3644" s="10"/>
      <c r="I3644" s="10"/>
      <c r="J3644" s="10"/>
      <c r="K3644" s="10"/>
      <c r="L3644" s="10"/>
      <c r="M3644" s="10"/>
      <c r="N3644" s="10"/>
      <c r="O3644" s="10"/>
      <c r="AZ3644" s="14">
        <v>14</v>
      </c>
      <c r="BK3644" s="14">
        <v>4.2</v>
      </c>
    </row>
    <row r="3645" spans="1:63" x14ac:dyDescent="0.35">
      <c r="A3645" s="10" t="s">
        <v>869</v>
      </c>
      <c r="B3645" s="35">
        <v>40723</v>
      </c>
      <c r="C3645" s="35"/>
      <c r="D3645" s="35"/>
      <c r="E3645" t="s">
        <v>803</v>
      </c>
      <c r="G3645" s="10"/>
      <c r="H3645" s="10"/>
      <c r="I3645" s="10"/>
      <c r="J3645" s="10"/>
      <c r="K3645" s="10"/>
      <c r="L3645" s="10"/>
      <c r="M3645" s="10"/>
      <c r="N3645" s="10"/>
      <c r="O3645" s="10"/>
      <c r="AZ3645" s="14">
        <v>30</v>
      </c>
      <c r="BK3645" s="14">
        <v>5.6</v>
      </c>
    </row>
    <row r="3646" spans="1:63" x14ac:dyDescent="0.35">
      <c r="A3646" s="10" t="s">
        <v>869</v>
      </c>
      <c r="B3646" s="35">
        <v>40730</v>
      </c>
      <c r="C3646" s="35"/>
      <c r="D3646" s="35"/>
      <c r="E3646" t="s">
        <v>803</v>
      </c>
      <c r="G3646" s="10"/>
      <c r="H3646" s="10"/>
      <c r="I3646" s="10"/>
      <c r="J3646" s="10"/>
      <c r="K3646" s="10"/>
      <c r="L3646" s="10"/>
      <c r="M3646" s="10"/>
      <c r="N3646" s="10"/>
      <c r="O3646" s="10"/>
      <c r="AZ3646" s="14">
        <v>31</v>
      </c>
      <c r="BK3646" s="14">
        <v>6.9</v>
      </c>
    </row>
    <row r="3647" spans="1:63" x14ac:dyDescent="0.35">
      <c r="A3647" s="10" t="s">
        <v>869</v>
      </c>
      <c r="B3647" s="35">
        <v>40737</v>
      </c>
      <c r="C3647" s="35"/>
      <c r="D3647" s="35"/>
      <c r="E3647" t="s">
        <v>803</v>
      </c>
      <c r="G3647" s="10"/>
      <c r="H3647" s="10"/>
      <c r="I3647" s="10"/>
      <c r="J3647" s="10"/>
      <c r="K3647" s="10"/>
      <c r="L3647" s="10"/>
      <c r="M3647" s="10"/>
      <c r="N3647" s="10"/>
      <c r="O3647" s="10"/>
      <c r="AZ3647" s="14">
        <v>32</v>
      </c>
      <c r="BK3647" s="14">
        <v>8</v>
      </c>
    </row>
    <row r="3648" spans="1:63" x14ac:dyDescent="0.35">
      <c r="A3648" s="10" t="s">
        <v>869</v>
      </c>
      <c r="B3648" s="35">
        <v>40752</v>
      </c>
      <c r="C3648" s="35"/>
      <c r="D3648" s="35"/>
      <c r="E3648" t="s">
        <v>803</v>
      </c>
      <c r="G3648" s="10"/>
      <c r="H3648" s="10"/>
      <c r="I3648" s="10"/>
      <c r="J3648" s="10"/>
      <c r="K3648" s="10"/>
      <c r="L3648" s="10"/>
      <c r="M3648" s="10"/>
      <c r="N3648" s="10"/>
      <c r="O3648" s="10"/>
      <c r="AZ3648" s="14">
        <v>32</v>
      </c>
      <c r="BK3648" s="14">
        <v>8.3000000000000007</v>
      </c>
    </row>
    <row r="3649" spans="1:63" x14ac:dyDescent="0.35">
      <c r="A3649" s="10" t="s">
        <v>869</v>
      </c>
      <c r="B3649" s="35">
        <v>40759</v>
      </c>
      <c r="C3649" s="35"/>
      <c r="D3649" s="35"/>
      <c r="E3649" t="s">
        <v>803</v>
      </c>
      <c r="G3649" s="10"/>
      <c r="H3649" s="10"/>
      <c r="I3649" s="10"/>
      <c r="J3649" s="10"/>
      <c r="K3649" s="10"/>
      <c r="L3649" s="10"/>
      <c r="M3649" s="10"/>
      <c r="N3649" s="10"/>
      <c r="O3649" s="10"/>
      <c r="AZ3649" s="14">
        <v>31</v>
      </c>
      <c r="BK3649" s="14"/>
    </row>
    <row r="3650" spans="1:63" x14ac:dyDescent="0.35">
      <c r="A3650" s="10" t="s">
        <v>869</v>
      </c>
      <c r="B3650" s="35">
        <v>40765</v>
      </c>
      <c r="C3650" s="35"/>
      <c r="D3650" s="35"/>
      <c r="E3650" t="s">
        <v>803</v>
      </c>
      <c r="G3650" s="10"/>
      <c r="H3650" s="10"/>
      <c r="I3650" s="10"/>
      <c r="J3650" s="10"/>
      <c r="K3650" s="10"/>
      <c r="L3650" s="10"/>
      <c r="M3650" s="10"/>
      <c r="N3650" s="10"/>
      <c r="O3650" s="10"/>
      <c r="AZ3650" s="14">
        <v>41</v>
      </c>
      <c r="BK3650" s="14">
        <v>9.6999999999999993</v>
      </c>
    </row>
    <row r="3651" spans="1:63" x14ac:dyDescent="0.35">
      <c r="A3651" s="10" t="s">
        <v>869</v>
      </c>
      <c r="B3651" s="35">
        <v>40772</v>
      </c>
      <c r="C3651" s="35"/>
      <c r="D3651" s="35"/>
      <c r="E3651" t="s">
        <v>803</v>
      </c>
      <c r="G3651" s="10"/>
      <c r="H3651" s="10"/>
      <c r="I3651" s="10"/>
      <c r="J3651" s="10"/>
      <c r="K3651" s="10"/>
      <c r="L3651" s="10"/>
      <c r="M3651" s="10"/>
      <c r="N3651" s="10"/>
      <c r="O3651" s="10"/>
      <c r="AZ3651" s="14">
        <v>60</v>
      </c>
      <c r="BK3651" s="14"/>
    </row>
    <row r="3652" spans="1:63" x14ac:dyDescent="0.35">
      <c r="A3652" s="10" t="s">
        <v>869</v>
      </c>
      <c r="B3652" s="35">
        <v>40781</v>
      </c>
      <c r="C3652" s="35"/>
      <c r="D3652" s="35"/>
      <c r="E3652" t="s">
        <v>803</v>
      </c>
      <c r="G3652" s="10"/>
      <c r="H3652" s="10"/>
      <c r="I3652" s="10"/>
      <c r="J3652" s="10"/>
      <c r="K3652" s="10"/>
      <c r="L3652" s="10"/>
      <c r="M3652" s="10"/>
      <c r="N3652" s="10"/>
      <c r="O3652" s="10"/>
      <c r="AZ3652" s="14">
        <v>70</v>
      </c>
      <c r="BK3652" s="14"/>
    </row>
    <row r="3653" spans="1:63" x14ac:dyDescent="0.35">
      <c r="A3653" s="10" t="s">
        <v>869</v>
      </c>
      <c r="B3653" s="35">
        <v>40792</v>
      </c>
      <c r="C3653" s="35"/>
      <c r="D3653" s="35"/>
      <c r="E3653" t="s">
        <v>803</v>
      </c>
      <c r="G3653" s="10"/>
      <c r="H3653" s="10"/>
      <c r="I3653" s="10"/>
      <c r="J3653" s="10"/>
      <c r="K3653" s="10"/>
      <c r="L3653" s="10"/>
      <c r="M3653" s="10"/>
      <c r="N3653" s="10"/>
      <c r="O3653" s="10"/>
      <c r="AZ3653" s="14">
        <v>75</v>
      </c>
      <c r="BK3653" s="14"/>
    </row>
    <row r="3654" spans="1:63" x14ac:dyDescent="0.35">
      <c r="A3654" s="10" t="s">
        <v>869</v>
      </c>
      <c r="B3654" s="35">
        <v>40806</v>
      </c>
      <c r="C3654" s="35"/>
      <c r="D3654" s="35"/>
      <c r="E3654" t="s">
        <v>803</v>
      </c>
      <c r="G3654" s="10"/>
      <c r="H3654" s="10"/>
      <c r="I3654" s="10"/>
      <c r="J3654" s="10"/>
      <c r="K3654" s="10"/>
      <c r="L3654" s="10"/>
      <c r="M3654" s="10"/>
      <c r="N3654" s="10"/>
      <c r="O3654" s="10"/>
      <c r="AZ3654" s="14">
        <v>81</v>
      </c>
      <c r="BK3654" s="14"/>
    </row>
    <row r="3655" spans="1:63" x14ac:dyDescent="0.35">
      <c r="A3655" s="10" t="s">
        <v>869</v>
      </c>
      <c r="B3655" s="35">
        <v>40819</v>
      </c>
      <c r="C3655" s="35"/>
      <c r="D3655" s="35"/>
      <c r="E3655" t="s">
        <v>803</v>
      </c>
      <c r="G3655" s="10"/>
      <c r="H3655" s="10"/>
      <c r="I3655" s="10"/>
      <c r="J3655" s="10"/>
      <c r="K3655" s="10"/>
      <c r="L3655" s="10"/>
      <c r="M3655" s="10"/>
      <c r="N3655" s="10"/>
      <c r="O3655" s="10"/>
      <c r="AL3655" s="10"/>
      <c r="AZ3655" s="14">
        <v>83</v>
      </c>
      <c r="BK3655" s="14"/>
    </row>
    <row r="3656" spans="1:63" x14ac:dyDescent="0.35">
      <c r="A3656" s="10" t="s">
        <v>869</v>
      </c>
      <c r="B3656" s="35">
        <v>40828</v>
      </c>
      <c r="C3656" s="35"/>
      <c r="D3656" s="35"/>
      <c r="E3656" t="s">
        <v>803</v>
      </c>
      <c r="G3656" s="10"/>
      <c r="H3656" s="10"/>
      <c r="I3656" s="10"/>
      <c r="J3656" s="10"/>
      <c r="K3656" s="10"/>
      <c r="L3656" s="10"/>
      <c r="M3656" s="10"/>
      <c r="N3656" s="10"/>
      <c r="O3656" s="10"/>
      <c r="AZ3656" s="14">
        <v>87</v>
      </c>
      <c r="BK3656" s="14"/>
    </row>
    <row r="3657" spans="1:63" x14ac:dyDescent="0.35">
      <c r="A3657" s="10" t="s">
        <v>869</v>
      </c>
      <c r="B3657" s="35">
        <v>40834</v>
      </c>
      <c r="C3657" s="35"/>
      <c r="D3657" s="35"/>
      <c r="E3657" t="s">
        <v>803</v>
      </c>
      <c r="G3657" s="10"/>
      <c r="H3657" s="10"/>
      <c r="I3657" s="10"/>
      <c r="J3657" s="10"/>
      <c r="K3657" s="10"/>
      <c r="L3657" s="10"/>
      <c r="M3657" s="10"/>
      <c r="N3657" s="10"/>
      <c r="O3657" s="10"/>
      <c r="AZ3657" s="14">
        <v>87</v>
      </c>
      <c r="BK3657" s="14"/>
    </row>
    <row r="3658" spans="1:63" x14ac:dyDescent="0.35">
      <c r="A3658" s="10" t="s">
        <v>869</v>
      </c>
      <c r="B3658" s="35">
        <v>40841</v>
      </c>
      <c r="C3658" s="35"/>
      <c r="D3658" s="35"/>
      <c r="E3658" t="s">
        <v>803</v>
      </c>
      <c r="G3658" s="10"/>
      <c r="H3658" s="10"/>
      <c r="I3658" s="10"/>
      <c r="J3658" s="10"/>
      <c r="K3658" s="10"/>
      <c r="L3658" s="10"/>
      <c r="M3658" s="10"/>
      <c r="N3658" s="10"/>
      <c r="O3658" s="10"/>
      <c r="AZ3658" s="14">
        <v>90</v>
      </c>
      <c r="BK3658" s="14"/>
    </row>
    <row r="3659" spans="1:63" x14ac:dyDescent="0.35">
      <c r="A3659" s="10" t="s">
        <v>869</v>
      </c>
      <c r="B3659" s="35">
        <v>40848</v>
      </c>
      <c r="C3659" s="35"/>
      <c r="D3659" s="35"/>
      <c r="E3659" t="s">
        <v>803</v>
      </c>
      <c r="G3659" s="10"/>
      <c r="H3659" s="10"/>
      <c r="I3659" s="10"/>
      <c r="J3659" s="10"/>
      <c r="K3659" s="10"/>
      <c r="L3659" s="10"/>
      <c r="M3659" s="10"/>
      <c r="N3659" s="10"/>
      <c r="O3659" s="10"/>
      <c r="AZ3659" s="14">
        <v>90</v>
      </c>
      <c r="BK3659" s="14"/>
    </row>
    <row r="3660" spans="1:63" x14ac:dyDescent="0.35">
      <c r="A3660" s="10" t="s">
        <v>869</v>
      </c>
      <c r="B3660" s="35">
        <v>40855</v>
      </c>
      <c r="C3660" s="35"/>
      <c r="D3660" s="35"/>
      <c r="E3660" t="s">
        <v>803</v>
      </c>
      <c r="G3660" s="10"/>
      <c r="H3660" s="10"/>
      <c r="I3660" s="10"/>
      <c r="J3660" s="10"/>
      <c r="K3660" s="10"/>
      <c r="L3660" s="10"/>
      <c r="M3660" s="10"/>
      <c r="N3660" s="10"/>
      <c r="O3660" s="10"/>
      <c r="AZ3660" s="14">
        <v>90</v>
      </c>
      <c r="BK3660" s="14"/>
    </row>
    <row r="3661" spans="1:63" x14ac:dyDescent="0.35">
      <c r="A3661" s="10" t="s">
        <v>870</v>
      </c>
      <c r="B3661" s="35">
        <v>40710</v>
      </c>
      <c r="C3661" s="35"/>
      <c r="D3661" s="35"/>
      <c r="E3661" t="s">
        <v>862</v>
      </c>
      <c r="G3661" s="10"/>
      <c r="H3661" s="10"/>
      <c r="I3661" s="10"/>
      <c r="J3661" s="10"/>
      <c r="K3661" s="10"/>
      <c r="L3661" s="10"/>
      <c r="M3661" s="10"/>
      <c r="N3661" s="10"/>
      <c r="O3661" s="10"/>
      <c r="AZ3661" s="14">
        <v>14</v>
      </c>
      <c r="BK3661" s="14">
        <v>4.2</v>
      </c>
    </row>
    <row r="3662" spans="1:63" x14ac:dyDescent="0.35">
      <c r="A3662" s="10" t="s">
        <v>870</v>
      </c>
      <c r="B3662" s="35">
        <v>40723</v>
      </c>
      <c r="C3662" s="35"/>
      <c r="D3662" s="35"/>
      <c r="E3662" t="s">
        <v>862</v>
      </c>
      <c r="G3662" s="10"/>
      <c r="H3662" s="10"/>
      <c r="I3662" s="10"/>
      <c r="J3662" s="10"/>
      <c r="K3662" s="10"/>
      <c r="L3662" s="10"/>
      <c r="M3662" s="10"/>
      <c r="N3662" s="10"/>
      <c r="O3662" s="10"/>
      <c r="AZ3662" s="14">
        <v>30</v>
      </c>
      <c r="BK3662" s="14">
        <v>5.8</v>
      </c>
    </row>
    <row r="3663" spans="1:63" x14ac:dyDescent="0.35">
      <c r="A3663" s="10" t="s">
        <v>870</v>
      </c>
      <c r="B3663" s="35">
        <v>40730</v>
      </c>
      <c r="C3663" s="35"/>
      <c r="D3663" s="35"/>
      <c r="E3663" t="s">
        <v>862</v>
      </c>
      <c r="G3663" s="10"/>
      <c r="H3663" s="10"/>
      <c r="I3663" s="10"/>
      <c r="J3663" s="10"/>
      <c r="K3663" s="10"/>
      <c r="L3663" s="10"/>
      <c r="M3663" s="10"/>
      <c r="N3663" s="10"/>
      <c r="O3663" s="10"/>
      <c r="AZ3663" s="14">
        <v>30</v>
      </c>
      <c r="BK3663" s="14">
        <v>6.9</v>
      </c>
    </row>
    <row r="3664" spans="1:63" x14ac:dyDescent="0.35">
      <c r="A3664" s="10" t="s">
        <v>870</v>
      </c>
      <c r="B3664" s="35">
        <v>40737</v>
      </c>
      <c r="C3664" s="35"/>
      <c r="D3664" s="35"/>
      <c r="E3664" t="s">
        <v>862</v>
      </c>
      <c r="G3664" s="10"/>
      <c r="H3664" s="10"/>
      <c r="I3664" s="10"/>
      <c r="J3664" s="10"/>
      <c r="K3664" s="10"/>
      <c r="L3664" s="10"/>
      <c r="M3664" s="10"/>
      <c r="N3664" s="10"/>
      <c r="O3664" s="10"/>
      <c r="AZ3664" s="14">
        <v>30</v>
      </c>
      <c r="BK3664" s="14">
        <v>7.3</v>
      </c>
    </row>
    <row r="3665" spans="1:63" x14ac:dyDescent="0.35">
      <c r="A3665" s="10" t="s">
        <v>870</v>
      </c>
      <c r="B3665" s="35">
        <v>40752</v>
      </c>
      <c r="C3665" s="35"/>
      <c r="D3665" s="35"/>
      <c r="E3665" t="s">
        <v>862</v>
      </c>
      <c r="G3665" s="10"/>
      <c r="H3665" s="10"/>
      <c r="I3665" s="10"/>
      <c r="J3665" s="10"/>
      <c r="K3665" s="10"/>
      <c r="L3665" s="10"/>
      <c r="M3665" s="10"/>
      <c r="N3665" s="10"/>
      <c r="O3665" s="10"/>
      <c r="AZ3665" s="14">
        <v>32</v>
      </c>
      <c r="BK3665" s="14">
        <v>8.6999999999999993</v>
      </c>
    </row>
    <row r="3666" spans="1:63" x14ac:dyDescent="0.35">
      <c r="A3666" s="10" t="s">
        <v>870</v>
      </c>
      <c r="B3666" s="35">
        <v>40759</v>
      </c>
      <c r="C3666" s="35"/>
      <c r="D3666" s="35"/>
      <c r="E3666" t="s">
        <v>862</v>
      </c>
      <c r="G3666" s="10"/>
      <c r="H3666" s="10"/>
      <c r="I3666" s="10"/>
      <c r="J3666" s="10"/>
      <c r="K3666" s="10"/>
      <c r="L3666" s="10"/>
      <c r="M3666" s="10"/>
      <c r="N3666" s="10"/>
      <c r="O3666" s="10"/>
      <c r="AZ3666" s="14">
        <v>30</v>
      </c>
      <c r="BK3666" s="14"/>
    </row>
    <row r="3667" spans="1:63" x14ac:dyDescent="0.35">
      <c r="A3667" s="10" t="s">
        <v>870</v>
      </c>
      <c r="B3667" s="35">
        <v>40765</v>
      </c>
      <c r="C3667" s="35"/>
      <c r="D3667" s="35"/>
      <c r="E3667" t="s">
        <v>862</v>
      </c>
      <c r="G3667" s="10"/>
      <c r="H3667" s="10"/>
      <c r="I3667" s="10"/>
      <c r="J3667" s="10"/>
      <c r="K3667" s="10"/>
      <c r="L3667" s="10"/>
      <c r="M3667" s="10"/>
      <c r="N3667" s="10"/>
      <c r="O3667" s="10"/>
      <c r="AZ3667" s="14">
        <v>37</v>
      </c>
      <c r="BK3667" s="14">
        <v>10.1</v>
      </c>
    </row>
    <row r="3668" spans="1:63" x14ac:dyDescent="0.35">
      <c r="A3668" s="10" t="s">
        <v>870</v>
      </c>
      <c r="B3668" s="35">
        <v>40772</v>
      </c>
      <c r="C3668" s="35"/>
      <c r="D3668" s="35"/>
      <c r="E3668" t="s">
        <v>862</v>
      </c>
      <c r="G3668" s="10"/>
      <c r="H3668" s="10"/>
      <c r="I3668" s="10"/>
      <c r="J3668" s="10"/>
      <c r="K3668" s="10"/>
      <c r="L3668" s="10"/>
      <c r="M3668" s="10"/>
      <c r="N3668" s="10"/>
      <c r="O3668" s="10"/>
      <c r="AZ3668" s="14">
        <v>60</v>
      </c>
      <c r="BK3668" s="14"/>
    </row>
    <row r="3669" spans="1:63" x14ac:dyDescent="0.35">
      <c r="A3669" s="10" t="s">
        <v>870</v>
      </c>
      <c r="B3669" s="35">
        <v>40781</v>
      </c>
      <c r="C3669" s="35"/>
      <c r="D3669" s="35"/>
      <c r="E3669" t="s">
        <v>862</v>
      </c>
      <c r="G3669" s="10"/>
      <c r="H3669" s="10"/>
      <c r="I3669" s="10"/>
      <c r="J3669" s="10"/>
      <c r="K3669" s="10"/>
      <c r="L3669" s="10"/>
      <c r="M3669" s="10"/>
      <c r="N3669" s="10"/>
      <c r="O3669" s="10"/>
      <c r="AL3669" s="10"/>
      <c r="AZ3669" s="14">
        <v>39</v>
      </c>
      <c r="BK3669" s="14"/>
    </row>
    <row r="3670" spans="1:63" x14ac:dyDescent="0.35">
      <c r="A3670" s="10" t="s">
        <v>870</v>
      </c>
      <c r="B3670" s="35">
        <v>40792</v>
      </c>
      <c r="C3670" s="35"/>
      <c r="D3670" s="35"/>
      <c r="E3670" t="s">
        <v>862</v>
      </c>
      <c r="G3670" s="10"/>
      <c r="H3670" s="10"/>
      <c r="I3670" s="10"/>
      <c r="J3670" s="10"/>
      <c r="K3670" s="10"/>
      <c r="L3670" s="10"/>
      <c r="M3670" s="10"/>
      <c r="N3670" s="10"/>
      <c r="O3670" s="10"/>
      <c r="AZ3670" s="14">
        <v>60</v>
      </c>
      <c r="BK3670" s="14"/>
    </row>
    <row r="3671" spans="1:63" x14ac:dyDescent="0.35">
      <c r="A3671" s="10" t="s">
        <v>870</v>
      </c>
      <c r="B3671" s="35">
        <v>40806</v>
      </c>
      <c r="C3671" s="35"/>
      <c r="D3671" s="35"/>
      <c r="E3671" t="s">
        <v>862</v>
      </c>
      <c r="G3671" s="10"/>
      <c r="H3671" s="10"/>
      <c r="I3671" s="10"/>
      <c r="J3671" s="10"/>
      <c r="K3671" s="10"/>
      <c r="L3671" s="10"/>
      <c r="M3671" s="10"/>
      <c r="N3671" s="10"/>
      <c r="O3671" s="10"/>
      <c r="AZ3671" s="14">
        <v>70</v>
      </c>
      <c r="BK3671" s="14"/>
    </row>
    <row r="3672" spans="1:63" x14ac:dyDescent="0.35">
      <c r="A3672" s="10" t="s">
        <v>870</v>
      </c>
      <c r="B3672" s="35">
        <v>40819</v>
      </c>
      <c r="C3672" s="35"/>
      <c r="D3672" s="35"/>
      <c r="E3672" t="s">
        <v>862</v>
      </c>
      <c r="G3672" s="10"/>
      <c r="H3672" s="10"/>
      <c r="I3672" s="10"/>
      <c r="J3672" s="10"/>
      <c r="K3672" s="10"/>
      <c r="L3672" s="10"/>
      <c r="M3672" s="10"/>
      <c r="N3672" s="10"/>
      <c r="O3672" s="10"/>
      <c r="AZ3672" s="14">
        <v>81</v>
      </c>
      <c r="BK3672" s="14"/>
    </row>
    <row r="3673" spans="1:63" x14ac:dyDescent="0.35">
      <c r="A3673" s="10" t="s">
        <v>870</v>
      </c>
      <c r="B3673" s="35">
        <v>40828</v>
      </c>
      <c r="C3673" s="35"/>
      <c r="D3673" s="35"/>
      <c r="E3673" t="s">
        <v>862</v>
      </c>
      <c r="G3673" s="10"/>
      <c r="H3673" s="10"/>
      <c r="I3673" s="10"/>
      <c r="J3673" s="10"/>
      <c r="K3673" s="10"/>
      <c r="L3673" s="10"/>
      <c r="M3673" s="10"/>
      <c r="N3673" s="10"/>
      <c r="O3673" s="10"/>
      <c r="AZ3673" s="14">
        <v>83</v>
      </c>
      <c r="BK3673" s="14"/>
    </row>
    <row r="3674" spans="1:63" x14ac:dyDescent="0.35">
      <c r="A3674" s="10" t="s">
        <v>870</v>
      </c>
      <c r="B3674" s="35">
        <v>40834</v>
      </c>
      <c r="C3674" s="35"/>
      <c r="D3674" s="35"/>
      <c r="E3674" t="s">
        <v>862</v>
      </c>
      <c r="G3674" s="10"/>
      <c r="H3674" s="10"/>
      <c r="I3674" s="10"/>
      <c r="J3674" s="10"/>
      <c r="K3674" s="10"/>
      <c r="L3674" s="10"/>
      <c r="M3674" s="10"/>
      <c r="N3674" s="10"/>
      <c r="O3674" s="10"/>
      <c r="AZ3674" s="14">
        <v>83</v>
      </c>
      <c r="BK3674" s="14"/>
    </row>
    <row r="3675" spans="1:63" x14ac:dyDescent="0.35">
      <c r="A3675" s="10" t="s">
        <v>870</v>
      </c>
      <c r="B3675" s="35">
        <v>40841</v>
      </c>
      <c r="C3675" s="35"/>
      <c r="D3675" s="35"/>
      <c r="E3675" t="s">
        <v>862</v>
      </c>
      <c r="G3675" s="10"/>
      <c r="H3675" s="10"/>
      <c r="I3675" s="10"/>
      <c r="J3675" s="10"/>
      <c r="K3675" s="10"/>
      <c r="L3675" s="10"/>
      <c r="M3675" s="10"/>
      <c r="N3675" s="10"/>
      <c r="O3675" s="10"/>
      <c r="AZ3675" s="14">
        <v>83</v>
      </c>
      <c r="BK3675" s="14"/>
    </row>
    <row r="3676" spans="1:63" x14ac:dyDescent="0.35">
      <c r="A3676" s="10" t="s">
        <v>870</v>
      </c>
      <c r="B3676" s="35">
        <v>40848</v>
      </c>
      <c r="C3676" s="35"/>
      <c r="D3676" s="35"/>
      <c r="E3676" t="s">
        <v>862</v>
      </c>
      <c r="G3676" s="10"/>
      <c r="H3676" s="10"/>
      <c r="I3676" s="10"/>
      <c r="J3676" s="10"/>
      <c r="K3676" s="10"/>
      <c r="L3676" s="10"/>
      <c r="M3676" s="10"/>
      <c r="N3676" s="10"/>
      <c r="O3676" s="10"/>
      <c r="AZ3676" s="14">
        <v>87</v>
      </c>
      <c r="BK3676" s="14"/>
    </row>
    <row r="3677" spans="1:63" x14ac:dyDescent="0.35">
      <c r="A3677" s="10" t="s">
        <v>870</v>
      </c>
      <c r="B3677" s="35">
        <v>40855</v>
      </c>
      <c r="C3677" s="35"/>
      <c r="D3677" s="35"/>
      <c r="E3677" t="s">
        <v>862</v>
      </c>
      <c r="G3677" s="10"/>
      <c r="H3677" s="10"/>
      <c r="I3677" s="10"/>
      <c r="J3677" s="10"/>
      <c r="K3677" s="10"/>
      <c r="L3677" s="10"/>
      <c r="M3677" s="10"/>
      <c r="N3677" s="10"/>
      <c r="O3677" s="10"/>
      <c r="AZ3677" s="14">
        <v>90</v>
      </c>
      <c r="BK3677" s="14"/>
    </row>
    <row r="3678" spans="1:63" x14ac:dyDescent="0.35">
      <c r="A3678" s="10" t="s">
        <v>871</v>
      </c>
      <c r="B3678" s="35">
        <v>40710</v>
      </c>
      <c r="C3678" s="35"/>
      <c r="D3678" s="35"/>
      <c r="E3678" t="s">
        <v>863</v>
      </c>
      <c r="G3678" s="10"/>
      <c r="H3678" s="10"/>
      <c r="I3678" s="10"/>
      <c r="J3678" s="10"/>
      <c r="K3678" s="10"/>
      <c r="L3678" s="10"/>
      <c r="M3678" s="10"/>
      <c r="N3678" s="10"/>
      <c r="O3678" s="10"/>
      <c r="AZ3678" s="14">
        <v>15</v>
      </c>
      <c r="BK3678" s="14">
        <v>4.5999999999999996</v>
      </c>
    </row>
    <row r="3679" spans="1:63" x14ac:dyDescent="0.35">
      <c r="A3679" s="10" t="s">
        <v>871</v>
      </c>
      <c r="B3679" s="35">
        <v>40723</v>
      </c>
      <c r="C3679" s="35"/>
      <c r="D3679" s="35"/>
      <c r="E3679" t="s">
        <v>863</v>
      </c>
      <c r="G3679" s="10"/>
      <c r="H3679" s="10"/>
      <c r="I3679" s="10"/>
      <c r="J3679" s="10"/>
      <c r="K3679" s="10"/>
      <c r="L3679" s="10"/>
      <c r="M3679" s="10"/>
      <c r="N3679" s="10"/>
      <c r="O3679" s="10"/>
      <c r="AZ3679" s="14">
        <v>30</v>
      </c>
      <c r="BK3679" s="14">
        <v>5.7</v>
      </c>
    </row>
    <row r="3680" spans="1:63" x14ac:dyDescent="0.35">
      <c r="A3680" s="10" t="s">
        <v>871</v>
      </c>
      <c r="B3680" s="35">
        <v>40730</v>
      </c>
      <c r="C3680" s="35"/>
      <c r="D3680" s="35"/>
      <c r="E3680" t="s">
        <v>863</v>
      </c>
      <c r="G3680" s="10"/>
      <c r="H3680" s="10"/>
      <c r="I3680" s="10"/>
      <c r="J3680" s="10"/>
      <c r="K3680" s="10"/>
      <c r="L3680" s="10"/>
      <c r="M3680" s="10"/>
      <c r="N3680" s="10"/>
      <c r="O3680" s="10"/>
      <c r="AZ3680" s="14">
        <v>31</v>
      </c>
      <c r="BK3680" s="14">
        <v>7.1</v>
      </c>
    </row>
    <row r="3681" spans="1:63" x14ac:dyDescent="0.35">
      <c r="A3681" s="10" t="s">
        <v>871</v>
      </c>
      <c r="B3681" s="35">
        <v>40737</v>
      </c>
      <c r="C3681" s="35"/>
      <c r="D3681" s="35"/>
      <c r="E3681" t="s">
        <v>863</v>
      </c>
      <c r="G3681" s="10"/>
      <c r="H3681" s="10"/>
      <c r="I3681" s="10"/>
      <c r="J3681" s="10"/>
      <c r="K3681" s="10"/>
      <c r="L3681" s="10"/>
      <c r="M3681" s="10"/>
      <c r="N3681" s="10"/>
      <c r="O3681" s="10"/>
      <c r="AL3681" s="10"/>
      <c r="AZ3681" s="14">
        <v>32</v>
      </c>
      <c r="BK3681" s="14">
        <v>7.8</v>
      </c>
    </row>
    <row r="3682" spans="1:63" x14ac:dyDescent="0.35">
      <c r="A3682" s="10" t="s">
        <v>871</v>
      </c>
      <c r="B3682" s="35">
        <v>40752</v>
      </c>
      <c r="C3682" s="35"/>
      <c r="D3682" s="35"/>
      <c r="E3682" t="s">
        <v>863</v>
      </c>
      <c r="G3682" s="10"/>
      <c r="H3682" s="10"/>
      <c r="I3682" s="10"/>
      <c r="J3682" s="10"/>
      <c r="K3682" s="10"/>
      <c r="L3682" s="10"/>
      <c r="M3682" s="10"/>
      <c r="N3682" s="10"/>
      <c r="O3682" s="10"/>
      <c r="AZ3682" s="14">
        <v>37</v>
      </c>
      <c r="BK3682" s="14">
        <v>9.4</v>
      </c>
    </row>
    <row r="3683" spans="1:63" x14ac:dyDescent="0.35">
      <c r="A3683" s="10" t="s">
        <v>871</v>
      </c>
      <c r="B3683" s="35">
        <v>40759</v>
      </c>
      <c r="C3683" s="35"/>
      <c r="D3683" s="35"/>
      <c r="E3683" t="s">
        <v>863</v>
      </c>
      <c r="G3683" s="10"/>
      <c r="H3683" s="10"/>
      <c r="I3683" s="10"/>
      <c r="J3683" s="10"/>
      <c r="K3683" s="10"/>
      <c r="L3683" s="10"/>
      <c r="M3683" s="10"/>
      <c r="N3683" s="10"/>
      <c r="O3683" s="10"/>
      <c r="AZ3683" s="14">
        <v>39</v>
      </c>
      <c r="BK3683" s="14"/>
    </row>
    <row r="3684" spans="1:63" x14ac:dyDescent="0.35">
      <c r="A3684" s="10" t="s">
        <v>871</v>
      </c>
      <c r="B3684" s="35">
        <v>40765</v>
      </c>
      <c r="C3684" s="35"/>
      <c r="D3684" s="35"/>
      <c r="E3684" t="s">
        <v>863</v>
      </c>
      <c r="G3684" s="10"/>
      <c r="H3684" s="10"/>
      <c r="I3684" s="10"/>
      <c r="J3684" s="10"/>
      <c r="K3684" s="10"/>
      <c r="L3684" s="10"/>
      <c r="M3684" s="10"/>
      <c r="N3684" s="10"/>
      <c r="O3684" s="10"/>
      <c r="AZ3684" s="14">
        <v>49</v>
      </c>
      <c r="BK3684" s="14">
        <v>10.3</v>
      </c>
    </row>
    <row r="3685" spans="1:63" x14ac:dyDescent="0.35">
      <c r="A3685" s="10" t="s">
        <v>871</v>
      </c>
      <c r="B3685" s="35">
        <v>40772</v>
      </c>
      <c r="C3685" s="35"/>
      <c r="D3685" s="35"/>
      <c r="E3685" t="s">
        <v>863</v>
      </c>
      <c r="G3685" s="10"/>
      <c r="H3685" s="10"/>
      <c r="I3685" s="10"/>
      <c r="J3685" s="10"/>
      <c r="K3685" s="10"/>
      <c r="L3685" s="10"/>
      <c r="M3685" s="10"/>
      <c r="N3685" s="10"/>
      <c r="O3685" s="10"/>
      <c r="AZ3685" s="14">
        <v>60</v>
      </c>
      <c r="BK3685" s="14"/>
    </row>
    <row r="3686" spans="1:63" x14ac:dyDescent="0.35">
      <c r="A3686" s="10" t="s">
        <v>871</v>
      </c>
      <c r="B3686" s="35">
        <v>40781</v>
      </c>
      <c r="C3686" s="35"/>
      <c r="D3686" s="35"/>
      <c r="E3686" t="s">
        <v>863</v>
      </c>
      <c r="G3686" s="10"/>
      <c r="H3686" s="10"/>
      <c r="I3686" s="10"/>
      <c r="J3686" s="10"/>
      <c r="K3686" s="10"/>
      <c r="L3686" s="10"/>
      <c r="M3686" s="10"/>
      <c r="N3686" s="10"/>
      <c r="O3686" s="10"/>
      <c r="AZ3686" s="14">
        <v>70</v>
      </c>
      <c r="BK3686" s="14"/>
    </row>
    <row r="3687" spans="1:63" x14ac:dyDescent="0.35">
      <c r="A3687" s="10" t="s">
        <v>871</v>
      </c>
      <c r="B3687" s="35">
        <v>40792</v>
      </c>
      <c r="C3687" s="35"/>
      <c r="D3687" s="35"/>
      <c r="E3687" t="s">
        <v>863</v>
      </c>
      <c r="G3687" s="10"/>
      <c r="H3687" s="10"/>
      <c r="I3687" s="10"/>
      <c r="J3687" s="10"/>
      <c r="K3687" s="10"/>
      <c r="L3687" s="10"/>
      <c r="M3687" s="10"/>
      <c r="N3687" s="10"/>
      <c r="O3687" s="10"/>
      <c r="AZ3687" s="14">
        <v>79</v>
      </c>
      <c r="BK3687" s="14"/>
    </row>
    <row r="3688" spans="1:63" x14ac:dyDescent="0.35">
      <c r="A3688" s="10" t="s">
        <v>871</v>
      </c>
      <c r="B3688" s="35">
        <v>40806</v>
      </c>
      <c r="C3688" s="35"/>
      <c r="D3688" s="35"/>
      <c r="E3688" t="s">
        <v>863</v>
      </c>
      <c r="G3688" s="10"/>
      <c r="H3688" s="10"/>
      <c r="I3688" s="10"/>
      <c r="J3688" s="10"/>
      <c r="K3688" s="10"/>
      <c r="L3688" s="10"/>
      <c r="M3688" s="10"/>
      <c r="N3688" s="10"/>
      <c r="O3688" s="10"/>
      <c r="AZ3688" s="14">
        <v>81</v>
      </c>
      <c r="BK3688" s="14"/>
    </row>
    <row r="3689" spans="1:63" x14ac:dyDescent="0.35">
      <c r="A3689" s="10" t="s">
        <v>871</v>
      </c>
      <c r="B3689" s="35">
        <v>40819</v>
      </c>
      <c r="C3689" s="35"/>
      <c r="D3689" s="35"/>
      <c r="E3689" t="s">
        <v>863</v>
      </c>
      <c r="G3689" s="10"/>
      <c r="H3689" s="10"/>
      <c r="I3689" s="10"/>
      <c r="J3689" s="10"/>
      <c r="K3689" s="10"/>
      <c r="L3689" s="10"/>
      <c r="M3689" s="10"/>
      <c r="N3689" s="10"/>
      <c r="O3689" s="10"/>
      <c r="AZ3689" s="14">
        <v>83</v>
      </c>
      <c r="BK3689" s="14"/>
    </row>
    <row r="3690" spans="1:63" x14ac:dyDescent="0.35">
      <c r="A3690" s="10" t="s">
        <v>871</v>
      </c>
      <c r="B3690" s="35">
        <v>40828</v>
      </c>
      <c r="C3690" s="35"/>
      <c r="D3690" s="35"/>
      <c r="E3690" t="s">
        <v>863</v>
      </c>
      <c r="G3690" s="10"/>
      <c r="H3690" s="10"/>
      <c r="I3690" s="10"/>
      <c r="J3690" s="10"/>
      <c r="K3690" s="10"/>
      <c r="L3690" s="10"/>
      <c r="M3690" s="10"/>
      <c r="N3690" s="10"/>
      <c r="O3690" s="10"/>
      <c r="AZ3690" s="14">
        <v>87</v>
      </c>
      <c r="BK3690" s="14"/>
    </row>
    <row r="3691" spans="1:63" x14ac:dyDescent="0.35">
      <c r="A3691" s="10" t="s">
        <v>871</v>
      </c>
      <c r="B3691" s="35">
        <v>40834</v>
      </c>
      <c r="C3691" s="35"/>
      <c r="D3691" s="35"/>
      <c r="E3691" t="s">
        <v>863</v>
      </c>
      <c r="G3691" s="10"/>
      <c r="H3691" s="10"/>
      <c r="I3691" s="10"/>
      <c r="J3691" s="10"/>
      <c r="K3691" s="10"/>
      <c r="L3691" s="10"/>
      <c r="M3691" s="10"/>
      <c r="N3691" s="10"/>
      <c r="O3691" s="10"/>
      <c r="AZ3691" s="14">
        <v>90</v>
      </c>
      <c r="BK3691" s="14"/>
    </row>
    <row r="3692" spans="1:63" x14ac:dyDescent="0.35">
      <c r="A3692" s="10" t="s">
        <v>871</v>
      </c>
      <c r="B3692" s="35">
        <v>40841</v>
      </c>
      <c r="C3692" s="35"/>
      <c r="D3692" s="35"/>
      <c r="E3692" t="s">
        <v>863</v>
      </c>
      <c r="G3692" s="10"/>
      <c r="H3692" s="10"/>
      <c r="I3692" s="10"/>
      <c r="J3692" s="10"/>
      <c r="K3692" s="10"/>
      <c r="L3692" s="10"/>
      <c r="M3692" s="10"/>
      <c r="N3692" s="10"/>
      <c r="O3692" s="10"/>
      <c r="AZ3692" s="14">
        <v>90</v>
      </c>
      <c r="BK3692" s="14"/>
    </row>
    <row r="3693" spans="1:63" x14ac:dyDescent="0.35">
      <c r="A3693" s="10" t="s">
        <v>871</v>
      </c>
      <c r="B3693" s="35">
        <v>40848</v>
      </c>
      <c r="C3693" s="35"/>
      <c r="D3693" s="35"/>
      <c r="E3693" t="s">
        <v>863</v>
      </c>
      <c r="G3693" s="10"/>
      <c r="H3693" s="10"/>
      <c r="I3693" s="10"/>
      <c r="J3693" s="10"/>
      <c r="K3693" s="10"/>
      <c r="L3693" s="10"/>
      <c r="M3693" s="10"/>
      <c r="N3693" s="10"/>
      <c r="O3693" s="10"/>
      <c r="AZ3693" s="14">
        <v>90</v>
      </c>
      <c r="BK3693" s="14"/>
    </row>
    <row r="3694" spans="1:63" x14ac:dyDescent="0.35">
      <c r="A3694" s="10" t="s">
        <v>871</v>
      </c>
      <c r="B3694" s="35">
        <v>40855</v>
      </c>
      <c r="C3694" s="35"/>
      <c r="D3694" s="35"/>
      <c r="E3694" t="s">
        <v>863</v>
      </c>
      <c r="G3694" s="10"/>
      <c r="H3694" s="10"/>
      <c r="I3694" s="10"/>
      <c r="J3694" s="10"/>
      <c r="K3694" s="10"/>
      <c r="L3694" s="10"/>
      <c r="M3694" s="10"/>
      <c r="N3694" s="10"/>
      <c r="O3694" s="10"/>
      <c r="AZ3694" s="14">
        <v>90</v>
      </c>
      <c r="BK3694" s="14"/>
    </row>
    <row r="3695" spans="1:63" x14ac:dyDescent="0.35">
      <c r="A3695" s="10" t="s">
        <v>872</v>
      </c>
      <c r="B3695" s="35">
        <v>40710</v>
      </c>
      <c r="C3695" s="35"/>
      <c r="D3695" s="35"/>
      <c r="E3695" t="s">
        <v>864</v>
      </c>
      <c r="G3695" s="10"/>
      <c r="H3695" s="10"/>
      <c r="I3695" s="10"/>
      <c r="J3695" s="10"/>
      <c r="K3695" s="10"/>
      <c r="L3695" s="10"/>
      <c r="M3695" s="10"/>
      <c r="N3695" s="10"/>
      <c r="O3695" s="10"/>
      <c r="AZ3695" s="14">
        <v>14</v>
      </c>
      <c r="BK3695" s="14">
        <v>4.2</v>
      </c>
    </row>
    <row r="3696" spans="1:63" x14ac:dyDescent="0.35">
      <c r="A3696" s="10" t="s">
        <v>872</v>
      </c>
      <c r="B3696" s="35">
        <v>40723</v>
      </c>
      <c r="C3696" s="35"/>
      <c r="D3696" s="35"/>
      <c r="E3696" t="s">
        <v>864</v>
      </c>
      <c r="G3696" s="10"/>
      <c r="H3696" s="10"/>
      <c r="I3696" s="10"/>
      <c r="J3696" s="10"/>
      <c r="K3696" s="10"/>
      <c r="L3696" s="10"/>
      <c r="M3696" s="10"/>
      <c r="N3696" s="10"/>
      <c r="O3696" s="10"/>
      <c r="AZ3696" s="14">
        <v>30</v>
      </c>
      <c r="BK3696" s="14">
        <v>5.6</v>
      </c>
    </row>
    <row r="3697" spans="1:63" x14ac:dyDescent="0.35">
      <c r="A3697" s="10" t="s">
        <v>872</v>
      </c>
      <c r="B3697" s="35">
        <v>40730</v>
      </c>
      <c r="C3697" s="35"/>
      <c r="D3697" s="35"/>
      <c r="E3697" t="s">
        <v>864</v>
      </c>
      <c r="G3697" s="10"/>
      <c r="H3697" s="10"/>
      <c r="I3697" s="10"/>
      <c r="J3697" s="10"/>
      <c r="K3697" s="10"/>
      <c r="L3697" s="10"/>
      <c r="M3697" s="10"/>
      <c r="N3697" s="10"/>
      <c r="O3697" s="10"/>
      <c r="AZ3697" s="14">
        <v>31</v>
      </c>
      <c r="BK3697" s="14">
        <v>7.1</v>
      </c>
    </row>
    <row r="3698" spans="1:63" x14ac:dyDescent="0.35">
      <c r="A3698" s="10" t="s">
        <v>872</v>
      </c>
      <c r="B3698" s="35">
        <v>40737</v>
      </c>
      <c r="C3698" s="35"/>
      <c r="D3698" s="35"/>
      <c r="E3698" t="s">
        <v>864</v>
      </c>
      <c r="G3698" s="10"/>
      <c r="H3698" s="10"/>
      <c r="I3698" s="10"/>
      <c r="J3698" s="10"/>
      <c r="K3698" s="10"/>
      <c r="L3698" s="10"/>
      <c r="M3698" s="10"/>
      <c r="N3698" s="10"/>
      <c r="O3698" s="10"/>
      <c r="AZ3698" s="14">
        <v>32</v>
      </c>
      <c r="BK3698" s="14">
        <v>7.8</v>
      </c>
    </row>
    <row r="3699" spans="1:63" x14ac:dyDescent="0.35">
      <c r="A3699" s="10" t="s">
        <v>872</v>
      </c>
      <c r="B3699" s="35">
        <v>40752</v>
      </c>
      <c r="C3699" s="35"/>
      <c r="D3699" s="35"/>
      <c r="E3699" t="s">
        <v>864</v>
      </c>
      <c r="G3699" s="10"/>
      <c r="H3699" s="10"/>
      <c r="I3699" s="10"/>
      <c r="J3699" s="10"/>
      <c r="K3699" s="10"/>
      <c r="L3699" s="10"/>
      <c r="M3699" s="10"/>
      <c r="N3699" s="10"/>
      <c r="O3699" s="10"/>
      <c r="AZ3699" s="14">
        <v>33</v>
      </c>
      <c r="BK3699" s="14">
        <v>9</v>
      </c>
    </row>
    <row r="3700" spans="1:63" x14ac:dyDescent="0.35">
      <c r="A3700" s="10" t="s">
        <v>872</v>
      </c>
      <c r="B3700" s="35">
        <v>40759</v>
      </c>
      <c r="C3700" s="35"/>
      <c r="D3700" s="35"/>
      <c r="E3700" t="s">
        <v>864</v>
      </c>
      <c r="G3700" s="10"/>
      <c r="H3700" s="10"/>
      <c r="I3700" s="10"/>
      <c r="J3700" s="10"/>
      <c r="K3700" s="10"/>
      <c r="L3700" s="10"/>
      <c r="M3700" s="10"/>
      <c r="N3700" s="10"/>
      <c r="O3700" s="10"/>
      <c r="AZ3700" s="14">
        <v>41</v>
      </c>
      <c r="BK3700" s="14"/>
    </row>
    <row r="3701" spans="1:63" x14ac:dyDescent="0.35">
      <c r="A3701" s="10" t="s">
        <v>872</v>
      </c>
      <c r="B3701" s="35">
        <v>40765</v>
      </c>
      <c r="C3701" s="35"/>
      <c r="D3701" s="35"/>
      <c r="E3701" t="s">
        <v>864</v>
      </c>
      <c r="G3701" s="10"/>
      <c r="H3701" s="10"/>
      <c r="I3701" s="10"/>
      <c r="J3701" s="10"/>
      <c r="K3701" s="10"/>
      <c r="L3701" s="10"/>
      <c r="M3701" s="10"/>
      <c r="N3701" s="10"/>
      <c r="O3701" s="10"/>
      <c r="AZ3701" s="14">
        <v>55</v>
      </c>
      <c r="BK3701" s="14">
        <v>8.9</v>
      </c>
    </row>
    <row r="3702" spans="1:63" x14ac:dyDescent="0.35">
      <c r="A3702" s="10" t="s">
        <v>872</v>
      </c>
      <c r="B3702" s="35">
        <v>40772</v>
      </c>
      <c r="C3702" s="35"/>
      <c r="D3702" s="35"/>
      <c r="E3702" t="s">
        <v>864</v>
      </c>
      <c r="G3702" s="10"/>
      <c r="H3702" s="10"/>
      <c r="I3702" s="10"/>
      <c r="J3702" s="10"/>
      <c r="K3702" s="10"/>
      <c r="L3702" s="10"/>
      <c r="M3702" s="10"/>
      <c r="N3702" s="10"/>
      <c r="O3702" s="10"/>
      <c r="AZ3702" s="14">
        <v>65</v>
      </c>
      <c r="BK3702" s="14"/>
    </row>
    <row r="3703" spans="1:63" x14ac:dyDescent="0.35">
      <c r="A3703" s="10" t="s">
        <v>872</v>
      </c>
      <c r="B3703" s="35">
        <v>40781</v>
      </c>
      <c r="C3703" s="35"/>
      <c r="D3703" s="35"/>
      <c r="E3703" t="s">
        <v>864</v>
      </c>
      <c r="G3703" s="10"/>
      <c r="H3703" s="10"/>
      <c r="I3703" s="10"/>
      <c r="J3703" s="10"/>
      <c r="K3703" s="10"/>
      <c r="L3703" s="10"/>
      <c r="M3703" s="10"/>
      <c r="N3703" s="10"/>
      <c r="O3703" s="10"/>
      <c r="AL3703" s="10"/>
      <c r="AZ3703" s="14">
        <v>70</v>
      </c>
      <c r="BK3703" s="14"/>
    </row>
    <row r="3704" spans="1:63" x14ac:dyDescent="0.35">
      <c r="A3704" s="10" t="s">
        <v>872</v>
      </c>
      <c r="B3704" s="35">
        <v>40792</v>
      </c>
      <c r="C3704" s="35"/>
      <c r="D3704" s="35"/>
      <c r="E3704" t="s">
        <v>864</v>
      </c>
      <c r="G3704" s="10"/>
      <c r="H3704" s="10"/>
      <c r="I3704" s="10"/>
      <c r="J3704" s="10"/>
      <c r="K3704" s="10"/>
      <c r="L3704" s="10"/>
      <c r="M3704" s="10"/>
      <c r="N3704" s="10"/>
      <c r="O3704" s="10"/>
      <c r="AZ3704" s="14">
        <v>79</v>
      </c>
      <c r="BK3704" s="14"/>
    </row>
    <row r="3705" spans="1:63" x14ac:dyDescent="0.35">
      <c r="A3705" s="10" t="s">
        <v>872</v>
      </c>
      <c r="B3705" s="35">
        <v>40806</v>
      </c>
      <c r="C3705" s="35"/>
      <c r="D3705" s="35"/>
      <c r="E3705" t="s">
        <v>864</v>
      </c>
      <c r="G3705" s="10"/>
      <c r="H3705" s="10"/>
      <c r="I3705" s="10"/>
      <c r="J3705" s="10"/>
      <c r="K3705" s="10"/>
      <c r="L3705" s="10"/>
      <c r="M3705" s="10"/>
      <c r="N3705" s="10"/>
      <c r="O3705" s="10"/>
      <c r="AZ3705" s="14">
        <v>81</v>
      </c>
      <c r="BK3705" s="14"/>
    </row>
    <row r="3706" spans="1:63" x14ac:dyDescent="0.35">
      <c r="A3706" s="10" t="s">
        <v>872</v>
      </c>
      <c r="B3706" s="35">
        <v>40819</v>
      </c>
      <c r="C3706" s="35"/>
      <c r="D3706" s="35"/>
      <c r="E3706" t="s">
        <v>864</v>
      </c>
      <c r="G3706" s="10"/>
      <c r="H3706" s="10"/>
      <c r="I3706" s="10"/>
      <c r="J3706" s="10"/>
      <c r="K3706" s="10"/>
      <c r="L3706" s="10"/>
      <c r="M3706" s="10"/>
      <c r="N3706" s="10"/>
      <c r="O3706" s="10"/>
      <c r="AZ3706" s="14">
        <v>83</v>
      </c>
      <c r="BK3706" s="14"/>
    </row>
    <row r="3707" spans="1:63" x14ac:dyDescent="0.35">
      <c r="A3707" s="10" t="s">
        <v>872</v>
      </c>
      <c r="B3707" s="35">
        <v>40828</v>
      </c>
      <c r="C3707" s="35"/>
      <c r="D3707" s="35"/>
      <c r="E3707" t="s">
        <v>864</v>
      </c>
      <c r="G3707" s="10"/>
      <c r="H3707" s="10"/>
      <c r="I3707" s="10"/>
      <c r="J3707" s="10"/>
      <c r="K3707" s="10"/>
      <c r="L3707" s="10"/>
      <c r="M3707" s="10"/>
      <c r="N3707" s="10"/>
      <c r="O3707" s="10"/>
      <c r="AZ3707" s="14">
        <v>87</v>
      </c>
      <c r="BK3707" s="14"/>
    </row>
    <row r="3708" spans="1:63" x14ac:dyDescent="0.35">
      <c r="A3708" s="10" t="s">
        <v>872</v>
      </c>
      <c r="B3708" s="35">
        <v>40834</v>
      </c>
      <c r="C3708" s="35"/>
      <c r="D3708" s="35"/>
      <c r="E3708" t="s">
        <v>864</v>
      </c>
      <c r="G3708" s="10"/>
      <c r="H3708" s="10"/>
      <c r="I3708" s="10"/>
      <c r="J3708" s="10"/>
      <c r="K3708" s="10"/>
      <c r="L3708" s="10"/>
      <c r="M3708" s="10"/>
      <c r="N3708" s="10"/>
      <c r="O3708" s="10"/>
      <c r="AZ3708" s="14">
        <v>90</v>
      </c>
      <c r="BK3708" s="14"/>
    </row>
    <row r="3709" spans="1:63" x14ac:dyDescent="0.35">
      <c r="A3709" s="10" t="s">
        <v>872</v>
      </c>
      <c r="B3709" s="35">
        <v>40841</v>
      </c>
      <c r="C3709" s="35"/>
      <c r="D3709" s="35"/>
      <c r="E3709" t="s">
        <v>864</v>
      </c>
      <c r="G3709" s="10"/>
      <c r="H3709" s="10"/>
      <c r="I3709" s="10"/>
      <c r="J3709" s="10"/>
      <c r="K3709" s="10"/>
      <c r="L3709" s="10"/>
      <c r="M3709" s="10"/>
      <c r="N3709" s="10"/>
      <c r="O3709" s="10"/>
      <c r="AZ3709" s="14">
        <v>90</v>
      </c>
      <c r="BK3709" s="14"/>
    </row>
    <row r="3710" spans="1:63" x14ac:dyDescent="0.35">
      <c r="A3710" s="10" t="s">
        <v>872</v>
      </c>
      <c r="B3710" s="35">
        <v>40848</v>
      </c>
      <c r="C3710" s="35"/>
      <c r="D3710" s="35"/>
      <c r="E3710" t="s">
        <v>864</v>
      </c>
      <c r="G3710" s="10"/>
      <c r="H3710" s="10"/>
      <c r="I3710" s="10"/>
      <c r="J3710" s="10"/>
      <c r="K3710" s="10"/>
      <c r="L3710" s="10"/>
      <c r="M3710" s="10"/>
      <c r="N3710" s="10"/>
      <c r="O3710" s="10"/>
      <c r="AZ3710" s="14">
        <v>90</v>
      </c>
      <c r="BK3710" s="14"/>
    </row>
    <row r="3711" spans="1:63" x14ac:dyDescent="0.35">
      <c r="A3711" s="10" t="s">
        <v>872</v>
      </c>
      <c r="B3711" s="35">
        <v>40855</v>
      </c>
      <c r="C3711" s="35"/>
      <c r="D3711" s="35"/>
      <c r="E3711" t="s">
        <v>864</v>
      </c>
      <c r="G3711" s="10"/>
      <c r="H3711" s="10"/>
      <c r="I3711" s="10"/>
      <c r="J3711" s="10"/>
      <c r="K3711" s="10"/>
      <c r="L3711" s="10"/>
      <c r="M3711" s="10"/>
      <c r="N3711" s="10"/>
      <c r="O3711" s="10"/>
      <c r="AZ3711" s="14">
        <v>90</v>
      </c>
      <c r="BK3711" s="14"/>
    </row>
    <row r="3712" spans="1:63" x14ac:dyDescent="0.35">
      <c r="A3712" s="10" t="s">
        <v>873</v>
      </c>
      <c r="B3712" s="35">
        <v>40710</v>
      </c>
      <c r="C3712" s="35"/>
      <c r="D3712" s="35"/>
      <c r="E3712" t="s">
        <v>865</v>
      </c>
      <c r="G3712" s="10"/>
      <c r="H3712" s="10"/>
      <c r="I3712" s="10"/>
      <c r="J3712" s="10"/>
      <c r="K3712" s="10"/>
      <c r="L3712" s="10"/>
      <c r="M3712" s="10"/>
      <c r="N3712" s="10"/>
      <c r="O3712" s="10"/>
      <c r="AZ3712" s="14">
        <v>14</v>
      </c>
      <c r="BK3712" s="14">
        <v>4.4000000000000004</v>
      </c>
    </row>
    <row r="3713" spans="1:63" x14ac:dyDescent="0.35">
      <c r="A3713" s="10" t="s">
        <v>873</v>
      </c>
      <c r="B3713" s="35">
        <v>40723</v>
      </c>
      <c r="C3713" s="35"/>
      <c r="D3713" s="35"/>
      <c r="E3713" t="s">
        <v>865</v>
      </c>
      <c r="G3713" s="10"/>
      <c r="H3713" s="10"/>
      <c r="I3713" s="10"/>
      <c r="J3713" s="10"/>
      <c r="K3713" s="10"/>
      <c r="L3713" s="10"/>
      <c r="M3713" s="10"/>
      <c r="N3713" s="10"/>
      <c r="O3713" s="10"/>
      <c r="AZ3713" s="14">
        <v>15</v>
      </c>
      <c r="BK3713" s="14">
        <v>5.3</v>
      </c>
    </row>
    <row r="3714" spans="1:63" x14ac:dyDescent="0.35">
      <c r="A3714" s="10" t="s">
        <v>873</v>
      </c>
      <c r="B3714" s="35">
        <v>40730</v>
      </c>
      <c r="C3714" s="35"/>
      <c r="D3714" s="35"/>
      <c r="E3714" t="s">
        <v>865</v>
      </c>
      <c r="G3714" s="10"/>
      <c r="H3714" s="10"/>
      <c r="I3714" s="10"/>
      <c r="J3714" s="10"/>
      <c r="K3714" s="10"/>
      <c r="L3714" s="10"/>
      <c r="M3714" s="10"/>
      <c r="N3714" s="10"/>
      <c r="O3714" s="10"/>
      <c r="AZ3714" s="14">
        <v>30</v>
      </c>
      <c r="BK3714" s="14">
        <v>6.8</v>
      </c>
    </row>
    <row r="3715" spans="1:63" x14ac:dyDescent="0.35">
      <c r="A3715" s="10" t="s">
        <v>873</v>
      </c>
      <c r="B3715" s="35">
        <v>40737</v>
      </c>
      <c r="C3715" s="35"/>
      <c r="D3715" s="35"/>
      <c r="E3715" t="s">
        <v>865</v>
      </c>
      <c r="G3715" s="10"/>
      <c r="H3715" s="10"/>
      <c r="I3715" s="10"/>
      <c r="J3715" s="10"/>
      <c r="K3715" s="10"/>
      <c r="L3715" s="10"/>
      <c r="M3715" s="10"/>
      <c r="N3715" s="10"/>
      <c r="O3715" s="10"/>
      <c r="AZ3715" s="14">
        <v>31</v>
      </c>
      <c r="BK3715" s="14">
        <v>7.6</v>
      </c>
    </row>
    <row r="3716" spans="1:63" x14ac:dyDescent="0.35">
      <c r="A3716" s="10" t="s">
        <v>873</v>
      </c>
      <c r="B3716" s="35">
        <v>40752</v>
      </c>
      <c r="C3716" s="35"/>
      <c r="D3716" s="35"/>
      <c r="E3716" t="s">
        <v>865</v>
      </c>
      <c r="G3716" s="10"/>
      <c r="H3716" s="10"/>
      <c r="I3716" s="10"/>
      <c r="J3716" s="10"/>
      <c r="K3716" s="10"/>
      <c r="L3716" s="10"/>
      <c r="M3716" s="10"/>
      <c r="N3716" s="10"/>
      <c r="O3716" s="10"/>
      <c r="AZ3716" s="14">
        <v>33</v>
      </c>
      <c r="BK3716" s="14">
        <v>8.6</v>
      </c>
    </row>
    <row r="3717" spans="1:63" x14ac:dyDescent="0.35">
      <c r="A3717" s="10" t="s">
        <v>873</v>
      </c>
      <c r="B3717" s="35">
        <v>40759</v>
      </c>
      <c r="C3717" s="35"/>
      <c r="D3717" s="35"/>
      <c r="E3717" t="s">
        <v>865</v>
      </c>
      <c r="G3717" s="10"/>
      <c r="H3717" s="10"/>
      <c r="I3717" s="10"/>
      <c r="J3717" s="10"/>
      <c r="K3717" s="10"/>
      <c r="L3717" s="10"/>
      <c r="M3717" s="10"/>
      <c r="N3717" s="10"/>
      <c r="O3717" s="10"/>
      <c r="AZ3717" s="14">
        <v>30</v>
      </c>
      <c r="BK3717" s="14"/>
    </row>
    <row r="3718" spans="1:63" x14ac:dyDescent="0.35">
      <c r="A3718" s="10" t="s">
        <v>873</v>
      </c>
      <c r="B3718" s="35">
        <v>40765</v>
      </c>
      <c r="C3718" s="35"/>
      <c r="D3718" s="35"/>
      <c r="E3718" t="s">
        <v>865</v>
      </c>
      <c r="G3718" s="10"/>
      <c r="H3718" s="10"/>
      <c r="I3718" s="10"/>
      <c r="J3718" s="10"/>
      <c r="K3718" s="10"/>
      <c r="L3718" s="10"/>
      <c r="M3718" s="10"/>
      <c r="N3718" s="10"/>
      <c r="O3718" s="10"/>
      <c r="AZ3718" s="14">
        <v>45</v>
      </c>
      <c r="BK3718" s="14">
        <v>10.199999999999999</v>
      </c>
    </row>
    <row r="3719" spans="1:63" x14ac:dyDescent="0.35">
      <c r="A3719" s="10" t="s">
        <v>873</v>
      </c>
      <c r="B3719" s="35">
        <v>40772</v>
      </c>
      <c r="C3719" s="35"/>
      <c r="D3719" s="35"/>
      <c r="E3719" t="s">
        <v>865</v>
      </c>
      <c r="G3719" s="10"/>
      <c r="H3719" s="10"/>
      <c r="I3719" s="10"/>
      <c r="J3719" s="10"/>
      <c r="K3719" s="10"/>
      <c r="L3719" s="10"/>
      <c r="M3719" s="10"/>
      <c r="N3719" s="10"/>
      <c r="O3719" s="10"/>
      <c r="AZ3719" s="14">
        <v>60</v>
      </c>
      <c r="BK3719" s="14"/>
    </row>
    <row r="3720" spans="1:63" x14ac:dyDescent="0.35">
      <c r="A3720" s="10" t="s">
        <v>873</v>
      </c>
      <c r="B3720" s="35">
        <v>40781</v>
      </c>
      <c r="C3720" s="35"/>
      <c r="D3720" s="35"/>
      <c r="E3720" t="s">
        <v>865</v>
      </c>
      <c r="G3720" s="10"/>
      <c r="H3720" s="10"/>
      <c r="I3720" s="10"/>
      <c r="J3720" s="10"/>
      <c r="K3720" s="10"/>
      <c r="L3720" s="10"/>
      <c r="M3720" s="10"/>
      <c r="N3720" s="10"/>
      <c r="O3720" s="10"/>
      <c r="AZ3720" s="14">
        <v>70</v>
      </c>
      <c r="BK3720" s="14"/>
    </row>
    <row r="3721" spans="1:63" x14ac:dyDescent="0.35">
      <c r="A3721" s="10" t="s">
        <v>873</v>
      </c>
      <c r="B3721" s="35">
        <v>40792</v>
      </c>
      <c r="C3721" s="35"/>
      <c r="D3721" s="35"/>
      <c r="E3721" t="s">
        <v>865</v>
      </c>
      <c r="G3721" s="10"/>
      <c r="H3721" s="10"/>
      <c r="I3721" s="10"/>
      <c r="J3721" s="10"/>
      <c r="K3721" s="10"/>
      <c r="L3721" s="10"/>
      <c r="M3721" s="10"/>
      <c r="N3721" s="10"/>
      <c r="O3721" s="10"/>
      <c r="AZ3721" s="14">
        <v>79</v>
      </c>
      <c r="BK3721" s="14"/>
    </row>
    <row r="3722" spans="1:63" x14ac:dyDescent="0.35">
      <c r="A3722" s="10" t="s">
        <v>873</v>
      </c>
      <c r="B3722" s="35">
        <v>40806</v>
      </c>
      <c r="C3722" s="35"/>
      <c r="D3722" s="35"/>
      <c r="E3722" t="s">
        <v>865</v>
      </c>
      <c r="G3722" s="10"/>
      <c r="H3722" s="10"/>
      <c r="I3722" s="10"/>
      <c r="J3722" s="10"/>
      <c r="K3722" s="10"/>
      <c r="L3722" s="10"/>
      <c r="M3722" s="10"/>
      <c r="N3722" s="10"/>
      <c r="O3722" s="10"/>
      <c r="AZ3722" s="14">
        <v>81</v>
      </c>
      <c r="BK3722" s="14"/>
    </row>
    <row r="3723" spans="1:63" x14ac:dyDescent="0.35">
      <c r="A3723" s="10" t="s">
        <v>873</v>
      </c>
      <c r="B3723" s="35">
        <v>40819</v>
      </c>
      <c r="C3723" s="35"/>
      <c r="D3723" s="35"/>
      <c r="E3723" t="s">
        <v>865</v>
      </c>
      <c r="G3723" s="10"/>
      <c r="H3723" s="10"/>
      <c r="I3723" s="10"/>
      <c r="J3723" s="10"/>
      <c r="K3723" s="10"/>
      <c r="L3723" s="10"/>
      <c r="M3723" s="10"/>
      <c r="N3723" s="10"/>
      <c r="O3723" s="10"/>
      <c r="AZ3723" s="14">
        <v>83</v>
      </c>
      <c r="BK3723" s="14"/>
    </row>
    <row r="3724" spans="1:63" x14ac:dyDescent="0.35">
      <c r="A3724" s="10" t="s">
        <v>873</v>
      </c>
      <c r="B3724" s="35">
        <v>40828</v>
      </c>
      <c r="C3724" s="35"/>
      <c r="D3724" s="35"/>
      <c r="E3724" t="s">
        <v>865</v>
      </c>
      <c r="G3724" s="10"/>
      <c r="H3724" s="10"/>
      <c r="I3724" s="10"/>
      <c r="J3724" s="10"/>
      <c r="K3724" s="10"/>
      <c r="L3724" s="10"/>
      <c r="M3724" s="10"/>
      <c r="N3724" s="10"/>
      <c r="O3724" s="10"/>
      <c r="AZ3724" s="14">
        <v>87</v>
      </c>
      <c r="BK3724" s="14"/>
    </row>
    <row r="3725" spans="1:63" x14ac:dyDescent="0.35">
      <c r="A3725" s="10" t="s">
        <v>873</v>
      </c>
      <c r="B3725" s="35">
        <v>40834</v>
      </c>
      <c r="C3725" s="35"/>
      <c r="D3725" s="35"/>
      <c r="E3725" t="s">
        <v>865</v>
      </c>
      <c r="G3725" s="10"/>
      <c r="H3725" s="10"/>
      <c r="I3725" s="10"/>
      <c r="J3725" s="10"/>
      <c r="K3725" s="10"/>
      <c r="L3725" s="10"/>
      <c r="M3725" s="10"/>
      <c r="N3725" s="10"/>
      <c r="O3725" s="10"/>
      <c r="AZ3725" s="14">
        <v>90</v>
      </c>
      <c r="BK3725" s="14"/>
    </row>
    <row r="3726" spans="1:63" x14ac:dyDescent="0.35">
      <c r="A3726" s="10" t="s">
        <v>873</v>
      </c>
      <c r="B3726" s="35">
        <v>40841</v>
      </c>
      <c r="C3726" s="35"/>
      <c r="D3726" s="35"/>
      <c r="E3726" t="s">
        <v>865</v>
      </c>
      <c r="G3726" s="10"/>
      <c r="H3726" s="10"/>
      <c r="I3726" s="10"/>
      <c r="J3726" s="10"/>
      <c r="K3726" s="10"/>
      <c r="L3726" s="10"/>
      <c r="M3726" s="10"/>
      <c r="N3726" s="10"/>
      <c r="O3726" s="10"/>
      <c r="AZ3726" s="14">
        <v>90</v>
      </c>
      <c r="BK3726" s="14"/>
    </row>
    <row r="3727" spans="1:63" x14ac:dyDescent="0.35">
      <c r="A3727" s="10" t="s">
        <v>873</v>
      </c>
      <c r="B3727" s="35">
        <v>40848</v>
      </c>
      <c r="C3727" s="35"/>
      <c r="D3727" s="35"/>
      <c r="E3727" t="s">
        <v>865</v>
      </c>
      <c r="G3727" s="10"/>
      <c r="H3727" s="10"/>
      <c r="I3727" s="10"/>
      <c r="J3727" s="10"/>
      <c r="K3727" s="10"/>
      <c r="L3727" s="10"/>
      <c r="M3727" s="10"/>
      <c r="N3727" s="10"/>
      <c r="O3727" s="10"/>
      <c r="AZ3727" s="14">
        <v>90</v>
      </c>
      <c r="BK3727" s="14"/>
    </row>
    <row r="3728" spans="1:63" x14ac:dyDescent="0.35">
      <c r="A3728" s="10" t="s">
        <v>873</v>
      </c>
      <c r="B3728" s="35">
        <v>40855</v>
      </c>
      <c r="C3728" s="35"/>
      <c r="D3728" s="35"/>
      <c r="E3728" t="s">
        <v>865</v>
      </c>
      <c r="G3728" s="10"/>
      <c r="H3728" s="10"/>
      <c r="I3728" s="10"/>
      <c r="J3728" s="10"/>
      <c r="K3728" s="10"/>
      <c r="L3728" s="10"/>
      <c r="M3728" s="10"/>
      <c r="N3728" s="10"/>
      <c r="O3728" s="10"/>
      <c r="AZ3728" s="14">
        <v>90</v>
      </c>
      <c r="BK3728" s="14"/>
    </row>
    <row r="3729" spans="1:63" x14ac:dyDescent="0.35">
      <c r="A3729" s="10" t="s">
        <v>874</v>
      </c>
      <c r="B3729" s="35">
        <v>40710</v>
      </c>
      <c r="C3729" s="35"/>
      <c r="D3729" s="35"/>
      <c r="E3729" t="s">
        <v>866</v>
      </c>
      <c r="G3729" s="10"/>
      <c r="H3729" s="10"/>
      <c r="I3729" s="10"/>
      <c r="J3729" s="10"/>
      <c r="K3729" s="10"/>
      <c r="L3729" s="10"/>
      <c r="M3729" s="10"/>
      <c r="N3729" s="10"/>
      <c r="O3729" s="10"/>
      <c r="AZ3729" s="14">
        <v>15</v>
      </c>
      <c r="BK3729" s="14">
        <v>4.5</v>
      </c>
    </row>
    <row r="3730" spans="1:63" x14ac:dyDescent="0.35">
      <c r="A3730" s="10" t="s">
        <v>874</v>
      </c>
      <c r="B3730" s="35">
        <v>40723</v>
      </c>
      <c r="C3730" s="35"/>
      <c r="D3730" s="35"/>
      <c r="E3730" t="s">
        <v>866</v>
      </c>
      <c r="G3730" s="10"/>
      <c r="H3730" s="10"/>
      <c r="I3730" s="10"/>
      <c r="J3730" s="10"/>
      <c r="K3730" s="10"/>
      <c r="L3730" s="10"/>
      <c r="M3730" s="10"/>
      <c r="N3730" s="10"/>
      <c r="O3730" s="10"/>
      <c r="AZ3730" s="14">
        <v>30</v>
      </c>
      <c r="BK3730" s="14">
        <v>5.9</v>
      </c>
    </row>
    <row r="3731" spans="1:63" x14ac:dyDescent="0.35">
      <c r="A3731" s="10" t="s">
        <v>874</v>
      </c>
      <c r="B3731" s="35">
        <v>40730</v>
      </c>
      <c r="C3731" s="35"/>
      <c r="D3731" s="35"/>
      <c r="E3731" t="s">
        <v>866</v>
      </c>
      <c r="G3731" s="10"/>
      <c r="H3731" s="10"/>
      <c r="I3731" s="10"/>
      <c r="J3731" s="10"/>
      <c r="K3731" s="10"/>
      <c r="L3731" s="10"/>
      <c r="M3731" s="10"/>
      <c r="N3731" s="10"/>
      <c r="O3731" s="10"/>
      <c r="AZ3731" s="14">
        <v>30</v>
      </c>
      <c r="BK3731" s="14">
        <v>6.9</v>
      </c>
    </row>
    <row r="3732" spans="1:63" x14ac:dyDescent="0.35">
      <c r="A3732" s="10" t="s">
        <v>874</v>
      </c>
      <c r="B3732" s="35">
        <v>40737</v>
      </c>
      <c r="C3732" s="35"/>
      <c r="D3732" s="35"/>
      <c r="E3732" t="s">
        <v>866</v>
      </c>
      <c r="G3732" s="10"/>
      <c r="H3732" s="10"/>
      <c r="I3732" s="10"/>
      <c r="J3732" s="10"/>
      <c r="K3732" s="10"/>
      <c r="L3732" s="10"/>
      <c r="M3732" s="10"/>
      <c r="N3732" s="10"/>
      <c r="O3732" s="10"/>
      <c r="AZ3732" s="14">
        <v>30</v>
      </c>
      <c r="BK3732" s="14">
        <v>7.4</v>
      </c>
    </row>
    <row r="3733" spans="1:63" x14ac:dyDescent="0.35">
      <c r="A3733" s="10" t="s">
        <v>874</v>
      </c>
      <c r="B3733" s="35">
        <v>40752</v>
      </c>
      <c r="C3733" s="35"/>
      <c r="D3733" s="35"/>
      <c r="E3733" t="s">
        <v>866</v>
      </c>
      <c r="G3733" s="10"/>
      <c r="H3733" s="10"/>
      <c r="I3733" s="10"/>
      <c r="J3733" s="10"/>
      <c r="K3733" s="10"/>
      <c r="L3733" s="10"/>
      <c r="M3733" s="10"/>
      <c r="N3733" s="10"/>
      <c r="O3733" s="10"/>
      <c r="AZ3733" s="14">
        <v>32</v>
      </c>
      <c r="BK3733" s="14">
        <v>9.6</v>
      </c>
    </row>
    <row r="3734" spans="1:63" x14ac:dyDescent="0.35">
      <c r="A3734" s="10" t="s">
        <v>874</v>
      </c>
      <c r="B3734" s="35">
        <v>40759</v>
      </c>
      <c r="C3734" s="35"/>
      <c r="D3734" s="35"/>
      <c r="E3734" t="s">
        <v>866</v>
      </c>
      <c r="G3734" s="10"/>
      <c r="H3734" s="10"/>
      <c r="I3734" s="10"/>
      <c r="J3734" s="10"/>
      <c r="K3734" s="10"/>
      <c r="L3734" s="10"/>
      <c r="M3734" s="10"/>
      <c r="N3734" s="10"/>
      <c r="O3734" s="10"/>
      <c r="AZ3734" s="14">
        <v>30</v>
      </c>
      <c r="BK3734" s="14"/>
    </row>
    <row r="3735" spans="1:63" x14ac:dyDescent="0.35">
      <c r="A3735" s="10" t="s">
        <v>874</v>
      </c>
      <c r="B3735" s="35">
        <v>40765</v>
      </c>
      <c r="C3735" s="35"/>
      <c r="D3735" s="35"/>
      <c r="E3735" t="s">
        <v>866</v>
      </c>
      <c r="G3735" s="10"/>
      <c r="H3735" s="10"/>
      <c r="I3735" s="10"/>
      <c r="J3735" s="10"/>
      <c r="K3735" s="10"/>
      <c r="L3735" s="10"/>
      <c r="M3735" s="10"/>
      <c r="N3735" s="10"/>
      <c r="O3735" s="10"/>
      <c r="AZ3735" s="14">
        <v>41</v>
      </c>
      <c r="BK3735" s="14">
        <v>11.2</v>
      </c>
    </row>
    <row r="3736" spans="1:63" x14ac:dyDescent="0.35">
      <c r="A3736" s="10" t="s">
        <v>874</v>
      </c>
      <c r="B3736" s="35">
        <v>40772</v>
      </c>
      <c r="C3736" s="35"/>
      <c r="D3736" s="35"/>
      <c r="E3736" t="s">
        <v>866</v>
      </c>
      <c r="G3736" s="10"/>
      <c r="H3736" s="10"/>
      <c r="I3736" s="10"/>
      <c r="J3736" s="10"/>
      <c r="K3736" s="10"/>
      <c r="L3736" s="10"/>
      <c r="M3736" s="10"/>
      <c r="N3736" s="10"/>
      <c r="O3736" s="10"/>
      <c r="AZ3736" s="14">
        <v>60</v>
      </c>
      <c r="BK3736" s="14"/>
    </row>
    <row r="3737" spans="1:63" x14ac:dyDescent="0.35">
      <c r="A3737" s="10" t="s">
        <v>874</v>
      </c>
      <c r="B3737" s="35">
        <v>40781</v>
      </c>
      <c r="C3737" s="35"/>
      <c r="D3737" s="35"/>
      <c r="E3737" t="s">
        <v>866</v>
      </c>
      <c r="G3737" s="10"/>
      <c r="H3737" s="10"/>
      <c r="I3737" s="10"/>
      <c r="J3737" s="10"/>
      <c r="K3737" s="10"/>
      <c r="L3737" s="10"/>
      <c r="M3737" s="10"/>
      <c r="N3737" s="10"/>
      <c r="O3737" s="10"/>
      <c r="AZ3737" s="14">
        <v>65</v>
      </c>
      <c r="BK3737" s="14"/>
    </row>
    <row r="3738" spans="1:63" x14ac:dyDescent="0.35">
      <c r="A3738" s="10" t="s">
        <v>874</v>
      </c>
      <c r="B3738" s="35">
        <v>40792</v>
      </c>
      <c r="C3738" s="35"/>
      <c r="D3738" s="35"/>
      <c r="E3738" t="s">
        <v>866</v>
      </c>
      <c r="G3738" s="10"/>
      <c r="H3738" s="10"/>
      <c r="I3738" s="10"/>
      <c r="J3738" s="10"/>
      <c r="K3738" s="10"/>
      <c r="L3738" s="10"/>
      <c r="M3738" s="10"/>
      <c r="N3738" s="10"/>
      <c r="O3738" s="10"/>
      <c r="AZ3738" s="14">
        <v>70</v>
      </c>
      <c r="BK3738" s="14"/>
    </row>
    <row r="3739" spans="1:63" x14ac:dyDescent="0.35">
      <c r="A3739" s="10" t="s">
        <v>874</v>
      </c>
      <c r="B3739" s="35">
        <v>40806</v>
      </c>
      <c r="C3739" s="35"/>
      <c r="D3739" s="35"/>
      <c r="E3739" t="s">
        <v>866</v>
      </c>
      <c r="G3739" s="10"/>
      <c r="H3739" s="10"/>
      <c r="I3739" s="10"/>
      <c r="J3739" s="10"/>
      <c r="K3739" s="10"/>
      <c r="L3739" s="10"/>
      <c r="M3739" s="10"/>
      <c r="N3739" s="10"/>
      <c r="O3739" s="10"/>
      <c r="AZ3739" s="14">
        <v>81</v>
      </c>
      <c r="BK3739" s="14"/>
    </row>
    <row r="3740" spans="1:63" x14ac:dyDescent="0.35">
      <c r="A3740" s="10" t="s">
        <v>874</v>
      </c>
      <c r="B3740" s="35">
        <v>40819</v>
      </c>
      <c r="C3740" s="35"/>
      <c r="D3740" s="35"/>
      <c r="E3740" t="s">
        <v>866</v>
      </c>
      <c r="G3740" s="10"/>
      <c r="H3740" s="10"/>
      <c r="I3740" s="10"/>
      <c r="J3740" s="10"/>
      <c r="K3740" s="10"/>
      <c r="L3740" s="10"/>
      <c r="M3740" s="10"/>
      <c r="N3740" s="10"/>
      <c r="O3740" s="10"/>
      <c r="AZ3740" s="14">
        <v>83</v>
      </c>
      <c r="BK3740" s="14"/>
    </row>
    <row r="3741" spans="1:63" x14ac:dyDescent="0.35">
      <c r="A3741" s="10" t="s">
        <v>874</v>
      </c>
      <c r="B3741" s="35">
        <v>40828</v>
      </c>
      <c r="C3741" s="35"/>
      <c r="D3741" s="35"/>
      <c r="E3741" t="s">
        <v>866</v>
      </c>
      <c r="G3741" s="10"/>
      <c r="H3741" s="10"/>
      <c r="I3741" s="10"/>
      <c r="J3741" s="10"/>
      <c r="K3741" s="10"/>
      <c r="L3741" s="10"/>
      <c r="M3741" s="10"/>
      <c r="N3741" s="10"/>
      <c r="O3741" s="10"/>
      <c r="AZ3741" s="14">
        <v>85</v>
      </c>
      <c r="BK3741" s="14"/>
    </row>
    <row r="3742" spans="1:63" x14ac:dyDescent="0.35">
      <c r="A3742" s="10" t="s">
        <v>874</v>
      </c>
      <c r="B3742" s="35">
        <v>40834</v>
      </c>
      <c r="C3742" s="35"/>
      <c r="D3742" s="35"/>
      <c r="E3742" t="s">
        <v>866</v>
      </c>
      <c r="G3742" s="10"/>
      <c r="H3742" s="10"/>
      <c r="I3742" s="10"/>
      <c r="J3742" s="10"/>
      <c r="K3742" s="10"/>
      <c r="L3742" s="10"/>
      <c r="M3742" s="10"/>
      <c r="N3742" s="10"/>
      <c r="O3742" s="10"/>
      <c r="AZ3742" s="14">
        <v>85</v>
      </c>
      <c r="BK3742" s="14"/>
    </row>
    <row r="3743" spans="1:63" x14ac:dyDescent="0.35">
      <c r="A3743" s="10" t="s">
        <v>874</v>
      </c>
      <c r="B3743" s="35">
        <v>40841</v>
      </c>
      <c r="C3743" s="35"/>
      <c r="D3743" s="35"/>
      <c r="E3743" t="s">
        <v>866</v>
      </c>
      <c r="G3743" s="10"/>
      <c r="H3743" s="10"/>
      <c r="I3743" s="10"/>
      <c r="J3743" s="10"/>
      <c r="K3743" s="10"/>
      <c r="L3743" s="10"/>
      <c r="M3743" s="10"/>
      <c r="N3743" s="10"/>
      <c r="O3743" s="10"/>
      <c r="AZ3743" s="14">
        <v>90</v>
      </c>
      <c r="BK3743" s="14"/>
    </row>
    <row r="3744" spans="1:63" x14ac:dyDescent="0.35">
      <c r="A3744" s="10" t="s">
        <v>874</v>
      </c>
      <c r="B3744" s="35">
        <v>40848</v>
      </c>
      <c r="C3744" s="35"/>
      <c r="D3744" s="35"/>
      <c r="E3744" t="s">
        <v>866</v>
      </c>
      <c r="G3744" s="10"/>
      <c r="H3744" s="10"/>
      <c r="I3744" s="10"/>
      <c r="J3744" s="10"/>
      <c r="K3744" s="10"/>
      <c r="L3744" s="10"/>
      <c r="M3744" s="10"/>
      <c r="N3744" s="10"/>
      <c r="O3744" s="10"/>
      <c r="AZ3744" s="14">
        <v>90</v>
      </c>
      <c r="BK3744" s="14"/>
    </row>
    <row r="3745" spans="1:63" x14ac:dyDescent="0.35">
      <c r="A3745" t="s">
        <v>874</v>
      </c>
      <c r="B3745" s="32">
        <v>40855</v>
      </c>
      <c r="E3745" t="s">
        <v>866</v>
      </c>
      <c r="AC3745" t="str">
        <f t="shared" ref="AC3745" si="5">IF(ISNUMBER(AD3745),AD3745/10,"")</f>
        <v/>
      </c>
      <c r="AZ3745" s="14">
        <v>90</v>
      </c>
      <c r="BK3745" s="14"/>
    </row>
    <row r="3746" spans="1:63" x14ac:dyDescent="0.35">
      <c r="A3746" t="s">
        <v>875</v>
      </c>
      <c r="B3746" s="32">
        <v>40737</v>
      </c>
      <c r="E3746" t="s">
        <v>861</v>
      </c>
      <c r="AZ3746" s="14">
        <v>12</v>
      </c>
      <c r="BK3746" s="14">
        <v>2.2000000000000002</v>
      </c>
    </row>
    <row r="3747" spans="1:63" x14ac:dyDescent="0.35">
      <c r="A3747" t="s">
        <v>875</v>
      </c>
      <c r="B3747" s="32">
        <v>40752</v>
      </c>
      <c r="E3747" t="s">
        <v>861</v>
      </c>
      <c r="AZ3747" s="14">
        <v>30</v>
      </c>
      <c r="BK3747" s="14">
        <v>4.5999999999999996</v>
      </c>
    </row>
    <row r="3748" spans="1:63" x14ac:dyDescent="0.35">
      <c r="A3748" t="s">
        <v>875</v>
      </c>
      <c r="B3748" s="32">
        <v>40758</v>
      </c>
      <c r="E3748" t="s">
        <v>861</v>
      </c>
      <c r="AZ3748" s="14">
        <v>30</v>
      </c>
      <c r="BK3748" s="14"/>
    </row>
    <row r="3749" spans="1:63" x14ac:dyDescent="0.35">
      <c r="A3749" t="s">
        <v>875</v>
      </c>
      <c r="B3749" s="32">
        <v>40764</v>
      </c>
      <c r="E3749" t="s">
        <v>861</v>
      </c>
      <c r="AZ3749" s="14">
        <v>32</v>
      </c>
      <c r="BK3749" s="14">
        <v>6.4</v>
      </c>
    </row>
    <row r="3750" spans="1:63" x14ac:dyDescent="0.35">
      <c r="A3750" t="s">
        <v>875</v>
      </c>
      <c r="B3750" s="32">
        <v>40772</v>
      </c>
      <c r="E3750" t="s">
        <v>861</v>
      </c>
      <c r="AZ3750" s="14">
        <v>31</v>
      </c>
      <c r="BK3750" s="14"/>
    </row>
    <row r="3751" spans="1:63" x14ac:dyDescent="0.35">
      <c r="A3751" t="s">
        <v>875</v>
      </c>
      <c r="B3751" s="32">
        <v>40781</v>
      </c>
      <c r="E3751" t="s">
        <v>861</v>
      </c>
      <c r="AZ3751" s="14">
        <v>33</v>
      </c>
      <c r="BK3751" s="14"/>
    </row>
    <row r="3752" spans="1:63" x14ac:dyDescent="0.35">
      <c r="A3752" t="s">
        <v>875</v>
      </c>
      <c r="B3752" s="32">
        <v>40792</v>
      </c>
      <c r="E3752" t="s">
        <v>861</v>
      </c>
      <c r="AZ3752" s="14">
        <v>55</v>
      </c>
      <c r="BK3752" s="14"/>
    </row>
    <row r="3753" spans="1:63" x14ac:dyDescent="0.35">
      <c r="A3753" t="s">
        <v>875</v>
      </c>
      <c r="B3753" s="32">
        <v>40806</v>
      </c>
      <c r="E3753" t="s">
        <v>861</v>
      </c>
      <c r="AZ3753" s="14">
        <v>69</v>
      </c>
      <c r="BK3753" s="14"/>
    </row>
    <row r="3754" spans="1:63" x14ac:dyDescent="0.35">
      <c r="A3754" t="s">
        <v>875</v>
      </c>
      <c r="B3754" s="32">
        <v>40819</v>
      </c>
      <c r="E3754" t="s">
        <v>861</v>
      </c>
      <c r="AZ3754" s="14">
        <v>75</v>
      </c>
      <c r="BK3754" s="14"/>
    </row>
    <row r="3755" spans="1:63" x14ac:dyDescent="0.35">
      <c r="A3755" t="s">
        <v>875</v>
      </c>
      <c r="B3755" s="32">
        <v>40828</v>
      </c>
      <c r="E3755" t="s">
        <v>861</v>
      </c>
      <c r="AZ3755" s="14">
        <v>81</v>
      </c>
      <c r="BK3755" s="14"/>
    </row>
    <row r="3756" spans="1:63" x14ac:dyDescent="0.35">
      <c r="A3756" t="s">
        <v>875</v>
      </c>
      <c r="B3756" s="32">
        <v>40834</v>
      </c>
      <c r="E3756" t="s">
        <v>861</v>
      </c>
      <c r="AZ3756" s="14">
        <v>83</v>
      </c>
      <c r="BK3756" s="14"/>
    </row>
    <row r="3757" spans="1:63" x14ac:dyDescent="0.35">
      <c r="A3757" t="s">
        <v>875</v>
      </c>
      <c r="B3757" s="32">
        <v>40841</v>
      </c>
      <c r="E3757" t="s">
        <v>861</v>
      </c>
      <c r="AZ3757" s="14">
        <v>83</v>
      </c>
      <c r="BK3757" s="14"/>
    </row>
    <row r="3758" spans="1:63" x14ac:dyDescent="0.35">
      <c r="A3758" t="s">
        <v>875</v>
      </c>
      <c r="B3758" s="32">
        <v>40848</v>
      </c>
      <c r="E3758" t="s">
        <v>861</v>
      </c>
      <c r="AZ3758" s="14">
        <v>85</v>
      </c>
      <c r="BK3758" s="14"/>
    </row>
    <row r="3759" spans="1:63" x14ac:dyDescent="0.35">
      <c r="A3759" t="s">
        <v>875</v>
      </c>
      <c r="B3759" s="32">
        <v>40855</v>
      </c>
      <c r="E3759" t="s">
        <v>861</v>
      </c>
      <c r="AZ3759" s="14">
        <v>90</v>
      </c>
      <c r="BK3759" s="14"/>
    </row>
    <row r="3760" spans="1:63" x14ac:dyDescent="0.35">
      <c r="A3760" t="s">
        <v>876</v>
      </c>
      <c r="B3760" s="32">
        <v>40737</v>
      </c>
      <c r="E3760" t="s">
        <v>802</v>
      </c>
      <c r="AZ3760" s="14">
        <v>12</v>
      </c>
      <c r="BK3760" s="14">
        <v>2.2000000000000002</v>
      </c>
    </row>
    <row r="3761" spans="1:63" x14ac:dyDescent="0.35">
      <c r="A3761" t="s">
        <v>876</v>
      </c>
      <c r="B3761" s="32">
        <v>40752</v>
      </c>
      <c r="E3761" t="s">
        <v>802</v>
      </c>
      <c r="AZ3761" s="14">
        <v>15</v>
      </c>
      <c r="BK3761" s="14">
        <v>4.7</v>
      </c>
    </row>
    <row r="3762" spans="1:63" x14ac:dyDescent="0.35">
      <c r="A3762" t="s">
        <v>876</v>
      </c>
      <c r="B3762" s="32">
        <v>40758</v>
      </c>
      <c r="E3762" t="s">
        <v>802</v>
      </c>
      <c r="AZ3762" s="14">
        <v>30</v>
      </c>
      <c r="BK3762" s="14"/>
    </row>
    <row r="3763" spans="1:63" x14ac:dyDescent="0.35">
      <c r="A3763" t="s">
        <v>876</v>
      </c>
      <c r="B3763" s="32">
        <v>40764</v>
      </c>
      <c r="E3763" t="s">
        <v>802</v>
      </c>
      <c r="AZ3763" s="14">
        <v>30</v>
      </c>
      <c r="BK3763" s="14">
        <v>6.3</v>
      </c>
    </row>
    <row r="3764" spans="1:63" x14ac:dyDescent="0.35">
      <c r="A3764" t="s">
        <v>876</v>
      </c>
      <c r="B3764" s="32">
        <v>40772</v>
      </c>
      <c r="E3764" t="s">
        <v>802</v>
      </c>
      <c r="AZ3764" s="14">
        <v>30</v>
      </c>
      <c r="BK3764" s="14"/>
    </row>
    <row r="3765" spans="1:63" x14ac:dyDescent="0.35">
      <c r="A3765" t="s">
        <v>876</v>
      </c>
      <c r="B3765" s="32">
        <v>40781</v>
      </c>
      <c r="E3765" t="s">
        <v>802</v>
      </c>
      <c r="AZ3765" s="14">
        <v>32</v>
      </c>
      <c r="BK3765" s="14"/>
    </row>
    <row r="3766" spans="1:63" x14ac:dyDescent="0.35">
      <c r="A3766" t="s">
        <v>876</v>
      </c>
      <c r="B3766" s="32">
        <v>40792</v>
      </c>
      <c r="E3766" t="s">
        <v>802</v>
      </c>
      <c r="AZ3766" s="14">
        <v>39</v>
      </c>
      <c r="BK3766" s="14"/>
    </row>
    <row r="3767" spans="1:63" x14ac:dyDescent="0.35">
      <c r="A3767" t="s">
        <v>876</v>
      </c>
      <c r="B3767" s="32">
        <v>40806</v>
      </c>
      <c r="E3767" t="s">
        <v>802</v>
      </c>
      <c r="AZ3767" s="14">
        <v>52</v>
      </c>
      <c r="BK3767" s="14"/>
    </row>
    <row r="3768" spans="1:63" x14ac:dyDescent="0.35">
      <c r="A3768" t="s">
        <v>876</v>
      </c>
      <c r="B3768" s="32">
        <v>40819</v>
      </c>
      <c r="E3768" t="s">
        <v>802</v>
      </c>
      <c r="AZ3768" s="14">
        <v>70</v>
      </c>
      <c r="BK3768" s="14"/>
    </row>
    <row r="3769" spans="1:63" x14ac:dyDescent="0.35">
      <c r="A3769" t="s">
        <v>876</v>
      </c>
      <c r="B3769" s="32">
        <v>40828</v>
      </c>
      <c r="E3769" t="s">
        <v>802</v>
      </c>
      <c r="AZ3769" s="14">
        <v>81</v>
      </c>
      <c r="BK3769" s="14"/>
    </row>
    <row r="3770" spans="1:63" x14ac:dyDescent="0.35">
      <c r="A3770" t="s">
        <v>876</v>
      </c>
      <c r="B3770" s="32">
        <v>40834</v>
      </c>
      <c r="E3770" t="s">
        <v>802</v>
      </c>
      <c r="AZ3770" s="14">
        <v>81</v>
      </c>
      <c r="BK3770" s="14"/>
    </row>
    <row r="3771" spans="1:63" x14ac:dyDescent="0.35">
      <c r="A3771" t="s">
        <v>876</v>
      </c>
      <c r="B3771" s="32">
        <v>40841</v>
      </c>
      <c r="E3771" t="s">
        <v>802</v>
      </c>
      <c r="AZ3771" s="14">
        <v>81</v>
      </c>
      <c r="BK3771" s="14"/>
    </row>
    <row r="3772" spans="1:63" x14ac:dyDescent="0.35">
      <c r="A3772" t="s">
        <v>876</v>
      </c>
      <c r="B3772" s="32">
        <v>40848</v>
      </c>
      <c r="E3772" t="s">
        <v>802</v>
      </c>
      <c r="AZ3772" s="14">
        <v>83</v>
      </c>
      <c r="BK3772" s="14"/>
    </row>
    <row r="3773" spans="1:63" x14ac:dyDescent="0.35">
      <c r="A3773" t="s">
        <v>876</v>
      </c>
      <c r="B3773" s="32">
        <v>40855</v>
      </c>
      <c r="E3773" t="s">
        <v>802</v>
      </c>
      <c r="AZ3773" s="14">
        <v>90</v>
      </c>
      <c r="BK3773" s="14"/>
    </row>
    <row r="3774" spans="1:63" x14ac:dyDescent="0.35">
      <c r="A3774" t="s">
        <v>877</v>
      </c>
      <c r="B3774" s="32">
        <v>40737</v>
      </c>
      <c r="E3774" t="s">
        <v>803</v>
      </c>
      <c r="AZ3774" s="14">
        <v>12</v>
      </c>
      <c r="BK3774" s="14">
        <v>2.2999999999999998</v>
      </c>
    </row>
    <row r="3775" spans="1:63" x14ac:dyDescent="0.35">
      <c r="A3775" t="s">
        <v>877</v>
      </c>
      <c r="B3775" s="32">
        <v>40752</v>
      </c>
      <c r="E3775" t="s">
        <v>803</v>
      </c>
      <c r="AZ3775" s="14">
        <v>15</v>
      </c>
      <c r="BK3775" s="14">
        <v>4.9000000000000004</v>
      </c>
    </row>
    <row r="3776" spans="1:63" x14ac:dyDescent="0.35">
      <c r="A3776" t="s">
        <v>877</v>
      </c>
      <c r="B3776" s="32">
        <v>40758</v>
      </c>
      <c r="E3776" t="s">
        <v>803</v>
      </c>
      <c r="AZ3776" s="14">
        <v>30</v>
      </c>
      <c r="BK3776" s="14"/>
    </row>
    <row r="3777" spans="1:63" x14ac:dyDescent="0.35">
      <c r="A3777" t="s">
        <v>877</v>
      </c>
      <c r="B3777" s="32">
        <v>40764</v>
      </c>
      <c r="E3777" t="s">
        <v>803</v>
      </c>
      <c r="AZ3777" s="14">
        <v>30</v>
      </c>
      <c r="BK3777" s="14">
        <v>6.3</v>
      </c>
    </row>
    <row r="3778" spans="1:63" x14ac:dyDescent="0.35">
      <c r="A3778" t="s">
        <v>877</v>
      </c>
      <c r="B3778" s="32">
        <v>40772</v>
      </c>
      <c r="E3778" t="s">
        <v>803</v>
      </c>
      <c r="AZ3778" s="14">
        <v>31</v>
      </c>
      <c r="BK3778" s="14"/>
    </row>
    <row r="3779" spans="1:63" x14ac:dyDescent="0.35">
      <c r="A3779" t="s">
        <v>877</v>
      </c>
      <c r="B3779" s="32">
        <v>40781</v>
      </c>
      <c r="E3779" t="s">
        <v>803</v>
      </c>
      <c r="AZ3779" s="14">
        <v>32</v>
      </c>
      <c r="BK3779" s="14"/>
    </row>
    <row r="3780" spans="1:63" x14ac:dyDescent="0.35">
      <c r="A3780" t="s">
        <v>877</v>
      </c>
      <c r="B3780" s="32">
        <v>40792</v>
      </c>
      <c r="E3780" t="s">
        <v>803</v>
      </c>
      <c r="AZ3780" s="14">
        <v>41</v>
      </c>
      <c r="BK3780" s="14"/>
    </row>
    <row r="3781" spans="1:63" x14ac:dyDescent="0.35">
      <c r="A3781" t="s">
        <v>877</v>
      </c>
      <c r="B3781" s="32">
        <v>40806</v>
      </c>
      <c r="E3781" t="s">
        <v>803</v>
      </c>
      <c r="AZ3781" s="14">
        <v>58</v>
      </c>
      <c r="BK3781" s="14"/>
    </row>
    <row r="3782" spans="1:63" x14ac:dyDescent="0.35">
      <c r="A3782" t="s">
        <v>877</v>
      </c>
      <c r="B3782" s="32">
        <v>40819</v>
      </c>
      <c r="E3782" t="s">
        <v>803</v>
      </c>
      <c r="AZ3782" s="14">
        <v>70</v>
      </c>
      <c r="BK3782" s="14"/>
    </row>
    <row r="3783" spans="1:63" x14ac:dyDescent="0.35">
      <c r="A3783" t="s">
        <v>877</v>
      </c>
      <c r="B3783" s="32">
        <v>40828</v>
      </c>
      <c r="E3783" t="s">
        <v>803</v>
      </c>
      <c r="AZ3783" s="14">
        <v>81</v>
      </c>
      <c r="BK3783" s="14"/>
    </row>
    <row r="3784" spans="1:63" x14ac:dyDescent="0.35">
      <c r="A3784" t="s">
        <v>877</v>
      </c>
      <c r="B3784" s="32">
        <v>40834</v>
      </c>
      <c r="E3784" t="s">
        <v>803</v>
      </c>
      <c r="AZ3784" s="14">
        <v>81</v>
      </c>
      <c r="BK3784" s="14"/>
    </row>
    <row r="3785" spans="1:63" x14ac:dyDescent="0.35">
      <c r="A3785" t="s">
        <v>877</v>
      </c>
      <c r="B3785" s="32">
        <v>40841</v>
      </c>
      <c r="E3785" t="s">
        <v>803</v>
      </c>
      <c r="AZ3785" s="14">
        <v>83</v>
      </c>
      <c r="BK3785" s="14"/>
    </row>
    <row r="3786" spans="1:63" x14ac:dyDescent="0.35">
      <c r="A3786" t="s">
        <v>877</v>
      </c>
      <c r="B3786" s="32">
        <v>40848</v>
      </c>
      <c r="E3786" t="s">
        <v>803</v>
      </c>
      <c r="AZ3786" s="14">
        <v>85</v>
      </c>
      <c r="BK3786" s="14"/>
    </row>
    <row r="3787" spans="1:63" x14ac:dyDescent="0.35">
      <c r="A3787" t="s">
        <v>877</v>
      </c>
      <c r="B3787" s="32">
        <v>40855</v>
      </c>
      <c r="E3787" t="s">
        <v>803</v>
      </c>
      <c r="AZ3787" s="14">
        <v>90</v>
      </c>
      <c r="BK3787" s="14"/>
    </row>
    <row r="3788" spans="1:63" x14ac:dyDescent="0.35">
      <c r="A3788" t="s">
        <v>878</v>
      </c>
      <c r="B3788" s="32">
        <v>40737</v>
      </c>
      <c r="E3788" t="s">
        <v>862</v>
      </c>
      <c r="AZ3788" s="14">
        <v>12</v>
      </c>
      <c r="BK3788" s="14">
        <v>2.2999999999999998</v>
      </c>
    </row>
    <row r="3789" spans="1:63" x14ac:dyDescent="0.35">
      <c r="A3789" t="s">
        <v>878</v>
      </c>
      <c r="B3789" s="32">
        <v>40752</v>
      </c>
      <c r="E3789" t="s">
        <v>862</v>
      </c>
      <c r="AZ3789" s="14">
        <v>15</v>
      </c>
      <c r="BK3789" s="14">
        <v>4.7</v>
      </c>
    </row>
    <row r="3790" spans="1:63" x14ac:dyDescent="0.35">
      <c r="A3790" t="s">
        <v>878</v>
      </c>
      <c r="B3790" s="32">
        <v>40758</v>
      </c>
      <c r="E3790" t="s">
        <v>862</v>
      </c>
      <c r="AZ3790" s="14">
        <v>30</v>
      </c>
      <c r="BK3790" s="14"/>
    </row>
    <row r="3791" spans="1:63" x14ac:dyDescent="0.35">
      <c r="A3791" t="s">
        <v>878</v>
      </c>
      <c r="B3791" s="32">
        <v>40764</v>
      </c>
      <c r="E3791" t="s">
        <v>862</v>
      </c>
      <c r="AZ3791" s="14">
        <v>30</v>
      </c>
      <c r="BK3791" s="14">
        <v>6</v>
      </c>
    </row>
    <row r="3792" spans="1:63" x14ac:dyDescent="0.35">
      <c r="A3792" t="s">
        <v>878</v>
      </c>
      <c r="B3792" s="32">
        <v>40772</v>
      </c>
      <c r="E3792" t="s">
        <v>862</v>
      </c>
      <c r="AZ3792" s="14">
        <v>31</v>
      </c>
      <c r="BK3792" s="14"/>
    </row>
    <row r="3793" spans="1:63" x14ac:dyDescent="0.35">
      <c r="A3793" t="s">
        <v>878</v>
      </c>
      <c r="B3793" s="32">
        <v>40781</v>
      </c>
      <c r="E3793" t="s">
        <v>862</v>
      </c>
      <c r="AZ3793" s="14">
        <v>33</v>
      </c>
      <c r="BK3793" s="14"/>
    </row>
    <row r="3794" spans="1:63" x14ac:dyDescent="0.35">
      <c r="A3794" t="s">
        <v>878</v>
      </c>
      <c r="B3794" s="32">
        <v>40792</v>
      </c>
      <c r="E3794" t="s">
        <v>862</v>
      </c>
      <c r="AZ3794" s="14">
        <v>37</v>
      </c>
      <c r="BK3794" s="14"/>
    </row>
    <row r="3795" spans="1:63" x14ac:dyDescent="0.35">
      <c r="A3795" t="s">
        <v>878</v>
      </c>
      <c r="B3795" s="32">
        <v>40806</v>
      </c>
      <c r="E3795" t="s">
        <v>862</v>
      </c>
      <c r="AZ3795" s="14">
        <v>41</v>
      </c>
      <c r="BK3795" s="14"/>
    </row>
    <row r="3796" spans="1:63" x14ac:dyDescent="0.35">
      <c r="A3796" t="s">
        <v>878</v>
      </c>
      <c r="B3796" s="32">
        <v>40819</v>
      </c>
      <c r="E3796" t="s">
        <v>862</v>
      </c>
      <c r="AZ3796" s="14">
        <v>55</v>
      </c>
      <c r="BK3796" s="14"/>
    </row>
    <row r="3797" spans="1:63" x14ac:dyDescent="0.35">
      <c r="A3797" t="s">
        <v>878</v>
      </c>
      <c r="B3797" s="32">
        <v>40828</v>
      </c>
      <c r="E3797" t="s">
        <v>862</v>
      </c>
      <c r="AZ3797" s="14">
        <v>70</v>
      </c>
      <c r="BK3797" s="14"/>
    </row>
    <row r="3798" spans="1:63" x14ac:dyDescent="0.35">
      <c r="A3798" t="s">
        <v>878</v>
      </c>
      <c r="B3798" s="32">
        <v>40834</v>
      </c>
      <c r="E3798" t="s">
        <v>862</v>
      </c>
      <c r="AZ3798" s="14">
        <v>70</v>
      </c>
      <c r="BK3798" s="14"/>
    </row>
    <row r="3799" spans="1:63" x14ac:dyDescent="0.35">
      <c r="A3799" t="s">
        <v>878</v>
      </c>
      <c r="B3799" s="32">
        <v>40841</v>
      </c>
      <c r="E3799" t="s">
        <v>862</v>
      </c>
      <c r="AZ3799" s="14">
        <v>79</v>
      </c>
      <c r="BK3799" s="14"/>
    </row>
    <row r="3800" spans="1:63" x14ac:dyDescent="0.35">
      <c r="A3800" t="s">
        <v>878</v>
      </c>
      <c r="B3800" s="32">
        <v>40848</v>
      </c>
      <c r="E3800" t="s">
        <v>862</v>
      </c>
      <c r="AZ3800" s="14">
        <v>83</v>
      </c>
      <c r="BK3800" s="14"/>
    </row>
    <row r="3801" spans="1:63" x14ac:dyDescent="0.35">
      <c r="A3801" t="s">
        <v>878</v>
      </c>
      <c r="B3801" s="32">
        <v>40855</v>
      </c>
      <c r="E3801" t="s">
        <v>862</v>
      </c>
      <c r="AZ3801" s="14">
        <v>83</v>
      </c>
      <c r="BK3801" s="14"/>
    </row>
    <row r="3802" spans="1:63" x14ac:dyDescent="0.35">
      <c r="A3802" t="s">
        <v>879</v>
      </c>
      <c r="B3802" s="32">
        <v>40737</v>
      </c>
      <c r="E3802" t="s">
        <v>863</v>
      </c>
      <c r="AZ3802" s="14">
        <v>13</v>
      </c>
      <c r="BK3802" s="14">
        <v>2.7</v>
      </c>
    </row>
    <row r="3803" spans="1:63" x14ac:dyDescent="0.35">
      <c r="A3803" t="s">
        <v>879</v>
      </c>
      <c r="B3803" s="32">
        <v>40752</v>
      </c>
      <c r="E3803" t="s">
        <v>863</v>
      </c>
      <c r="AZ3803" s="14">
        <v>15</v>
      </c>
      <c r="BK3803" s="14">
        <v>4.9000000000000004</v>
      </c>
    </row>
    <row r="3804" spans="1:63" x14ac:dyDescent="0.35">
      <c r="A3804" t="s">
        <v>879</v>
      </c>
      <c r="B3804" s="32">
        <v>40758</v>
      </c>
      <c r="E3804" t="s">
        <v>863</v>
      </c>
      <c r="AZ3804" s="14">
        <v>30</v>
      </c>
      <c r="BK3804" s="14"/>
    </row>
    <row r="3805" spans="1:63" x14ac:dyDescent="0.35">
      <c r="A3805" t="s">
        <v>879</v>
      </c>
      <c r="B3805" s="32">
        <v>40764</v>
      </c>
      <c r="E3805" t="s">
        <v>863</v>
      </c>
      <c r="AZ3805" s="14">
        <v>30</v>
      </c>
      <c r="BK3805" s="14">
        <v>6.6</v>
      </c>
    </row>
    <row r="3806" spans="1:63" x14ac:dyDescent="0.35">
      <c r="A3806" t="s">
        <v>879</v>
      </c>
      <c r="B3806" s="32">
        <v>40772</v>
      </c>
      <c r="E3806" t="s">
        <v>863</v>
      </c>
      <c r="AZ3806" s="14">
        <v>31</v>
      </c>
      <c r="BK3806" s="14"/>
    </row>
    <row r="3807" spans="1:63" x14ac:dyDescent="0.35">
      <c r="A3807" t="s">
        <v>879</v>
      </c>
      <c r="B3807" s="32">
        <v>40781</v>
      </c>
      <c r="E3807" t="s">
        <v>863</v>
      </c>
      <c r="AZ3807" s="14">
        <v>33</v>
      </c>
      <c r="BK3807" s="14"/>
    </row>
    <row r="3808" spans="1:63" x14ac:dyDescent="0.35">
      <c r="A3808" t="s">
        <v>879</v>
      </c>
      <c r="B3808" s="32">
        <v>40792</v>
      </c>
      <c r="E3808" t="s">
        <v>863</v>
      </c>
      <c r="AZ3808" s="14">
        <v>43</v>
      </c>
      <c r="BK3808" s="14"/>
    </row>
    <row r="3809" spans="1:63" x14ac:dyDescent="0.35">
      <c r="A3809" t="s">
        <v>879</v>
      </c>
      <c r="B3809" s="32">
        <v>40806</v>
      </c>
      <c r="E3809" t="s">
        <v>863</v>
      </c>
      <c r="AZ3809" s="14">
        <v>64</v>
      </c>
      <c r="BK3809" s="14"/>
    </row>
    <row r="3810" spans="1:63" x14ac:dyDescent="0.35">
      <c r="A3810" t="s">
        <v>879</v>
      </c>
      <c r="B3810" s="32">
        <v>40819</v>
      </c>
      <c r="E3810" t="s">
        <v>863</v>
      </c>
      <c r="AZ3810" s="14">
        <v>70</v>
      </c>
      <c r="BK3810" s="14"/>
    </row>
    <row r="3811" spans="1:63" x14ac:dyDescent="0.35">
      <c r="A3811" t="s">
        <v>879</v>
      </c>
      <c r="B3811" s="32">
        <v>40828</v>
      </c>
      <c r="E3811" t="s">
        <v>863</v>
      </c>
      <c r="AZ3811" s="14">
        <v>81</v>
      </c>
      <c r="BK3811" s="14"/>
    </row>
    <row r="3812" spans="1:63" x14ac:dyDescent="0.35">
      <c r="A3812" t="s">
        <v>879</v>
      </c>
      <c r="B3812" s="32">
        <v>40834</v>
      </c>
      <c r="E3812" t="s">
        <v>863</v>
      </c>
      <c r="AZ3812" s="14">
        <v>81</v>
      </c>
      <c r="BK3812" s="14"/>
    </row>
    <row r="3813" spans="1:63" x14ac:dyDescent="0.35">
      <c r="A3813" t="s">
        <v>879</v>
      </c>
      <c r="B3813" s="32">
        <v>40841</v>
      </c>
      <c r="E3813" t="s">
        <v>863</v>
      </c>
      <c r="AZ3813" s="14">
        <v>83</v>
      </c>
      <c r="BK3813" s="14"/>
    </row>
    <row r="3814" spans="1:63" x14ac:dyDescent="0.35">
      <c r="A3814" t="s">
        <v>879</v>
      </c>
      <c r="B3814" s="32">
        <v>40848</v>
      </c>
      <c r="E3814" t="s">
        <v>863</v>
      </c>
      <c r="AZ3814" s="14">
        <v>83</v>
      </c>
      <c r="BK3814" s="14"/>
    </row>
    <row r="3815" spans="1:63" x14ac:dyDescent="0.35">
      <c r="A3815" t="s">
        <v>879</v>
      </c>
      <c r="B3815" s="32">
        <v>40855</v>
      </c>
      <c r="E3815" t="s">
        <v>863</v>
      </c>
      <c r="AZ3815" s="14">
        <v>90</v>
      </c>
      <c r="BK3815" s="14"/>
    </row>
    <row r="3816" spans="1:63" x14ac:dyDescent="0.35">
      <c r="A3816" t="s">
        <v>880</v>
      </c>
      <c r="B3816" s="32">
        <v>40737</v>
      </c>
      <c r="E3816" t="s">
        <v>864</v>
      </c>
      <c r="AZ3816" s="14">
        <v>12</v>
      </c>
      <c r="BK3816" s="14">
        <v>2.2000000000000002</v>
      </c>
    </row>
    <row r="3817" spans="1:63" x14ac:dyDescent="0.35">
      <c r="A3817" t="s">
        <v>880</v>
      </c>
      <c r="B3817" s="32">
        <v>40752</v>
      </c>
      <c r="E3817" t="s">
        <v>864</v>
      </c>
      <c r="AZ3817" s="14">
        <v>30</v>
      </c>
      <c r="BK3817" s="14">
        <v>4.4000000000000004</v>
      </c>
    </row>
    <row r="3818" spans="1:63" x14ac:dyDescent="0.35">
      <c r="A3818" t="s">
        <v>880</v>
      </c>
      <c r="B3818" s="32">
        <v>40758</v>
      </c>
      <c r="E3818" t="s">
        <v>864</v>
      </c>
      <c r="AZ3818" s="14">
        <v>30</v>
      </c>
      <c r="BK3818" s="14"/>
    </row>
    <row r="3819" spans="1:63" x14ac:dyDescent="0.35">
      <c r="A3819" t="s">
        <v>880</v>
      </c>
      <c r="B3819" s="32">
        <v>40764</v>
      </c>
      <c r="E3819" t="s">
        <v>864</v>
      </c>
      <c r="AZ3819" s="14">
        <v>31</v>
      </c>
      <c r="BK3819" s="14">
        <v>5.8</v>
      </c>
    </row>
    <row r="3820" spans="1:63" x14ac:dyDescent="0.35">
      <c r="A3820" t="s">
        <v>880</v>
      </c>
      <c r="B3820" s="32">
        <v>40772</v>
      </c>
      <c r="E3820" t="s">
        <v>864</v>
      </c>
      <c r="AZ3820" s="14">
        <v>31</v>
      </c>
      <c r="BK3820" s="14"/>
    </row>
    <row r="3821" spans="1:63" x14ac:dyDescent="0.35">
      <c r="A3821" t="s">
        <v>880</v>
      </c>
      <c r="B3821" s="32">
        <v>40781</v>
      </c>
      <c r="E3821" t="s">
        <v>864</v>
      </c>
      <c r="AZ3821" s="14">
        <v>33</v>
      </c>
      <c r="BK3821" s="14"/>
    </row>
    <row r="3822" spans="1:63" x14ac:dyDescent="0.35">
      <c r="A3822" t="s">
        <v>880</v>
      </c>
      <c r="B3822" s="32">
        <v>40792</v>
      </c>
      <c r="E3822" t="s">
        <v>864</v>
      </c>
      <c r="AZ3822" s="14">
        <v>41</v>
      </c>
      <c r="BK3822" s="14"/>
    </row>
    <row r="3823" spans="1:63" x14ac:dyDescent="0.35">
      <c r="A3823" t="s">
        <v>880</v>
      </c>
      <c r="B3823" s="32">
        <v>40806</v>
      </c>
      <c r="E3823" t="s">
        <v>864</v>
      </c>
      <c r="AZ3823" s="14">
        <v>62</v>
      </c>
      <c r="BK3823" s="14"/>
    </row>
    <row r="3824" spans="1:63" x14ac:dyDescent="0.35">
      <c r="A3824" t="s">
        <v>880</v>
      </c>
      <c r="B3824" s="32">
        <v>40819</v>
      </c>
      <c r="E3824" t="s">
        <v>864</v>
      </c>
      <c r="AZ3824" s="14">
        <v>70</v>
      </c>
      <c r="BK3824" s="14"/>
    </row>
    <row r="3825" spans="1:63" x14ac:dyDescent="0.35">
      <c r="A3825" t="s">
        <v>880</v>
      </c>
      <c r="B3825" s="32">
        <v>40828</v>
      </c>
      <c r="E3825" t="s">
        <v>864</v>
      </c>
      <c r="AZ3825" s="14">
        <v>81</v>
      </c>
      <c r="BK3825" s="14"/>
    </row>
    <row r="3826" spans="1:63" x14ac:dyDescent="0.35">
      <c r="A3826" t="s">
        <v>880</v>
      </c>
      <c r="B3826" s="32">
        <v>40834</v>
      </c>
      <c r="E3826" t="s">
        <v>864</v>
      </c>
      <c r="AZ3826" s="14">
        <v>83</v>
      </c>
      <c r="BK3826" s="14"/>
    </row>
    <row r="3827" spans="1:63" x14ac:dyDescent="0.35">
      <c r="A3827" t="s">
        <v>880</v>
      </c>
      <c r="B3827" s="32">
        <v>40841</v>
      </c>
      <c r="E3827" t="s">
        <v>864</v>
      </c>
      <c r="AZ3827" s="14">
        <v>83</v>
      </c>
      <c r="BK3827" s="14"/>
    </row>
    <row r="3828" spans="1:63" x14ac:dyDescent="0.35">
      <c r="A3828" t="s">
        <v>880</v>
      </c>
      <c r="B3828" s="32">
        <v>40848</v>
      </c>
      <c r="E3828" t="s">
        <v>864</v>
      </c>
      <c r="AZ3828" s="14">
        <v>83</v>
      </c>
      <c r="BK3828" s="14"/>
    </row>
    <row r="3829" spans="1:63" x14ac:dyDescent="0.35">
      <c r="A3829" t="s">
        <v>880</v>
      </c>
      <c r="B3829" s="32">
        <v>40855</v>
      </c>
      <c r="E3829" t="s">
        <v>864</v>
      </c>
      <c r="AZ3829" s="14">
        <v>90</v>
      </c>
      <c r="BK3829" s="14"/>
    </row>
    <row r="3830" spans="1:63" x14ac:dyDescent="0.35">
      <c r="A3830" t="s">
        <v>881</v>
      </c>
      <c r="B3830" s="32">
        <v>40737</v>
      </c>
      <c r="E3830" t="s">
        <v>865</v>
      </c>
      <c r="AZ3830" s="14">
        <v>12</v>
      </c>
      <c r="BK3830" s="14">
        <v>2.4</v>
      </c>
    </row>
    <row r="3831" spans="1:63" x14ac:dyDescent="0.35">
      <c r="A3831" t="s">
        <v>881</v>
      </c>
      <c r="B3831" s="32">
        <v>40752</v>
      </c>
      <c r="E3831" t="s">
        <v>865</v>
      </c>
      <c r="AZ3831" s="14">
        <v>15</v>
      </c>
      <c r="BK3831" s="14">
        <v>5.0999999999999996</v>
      </c>
    </row>
    <row r="3832" spans="1:63" x14ac:dyDescent="0.35">
      <c r="A3832" t="s">
        <v>881</v>
      </c>
      <c r="B3832" s="32">
        <v>40758</v>
      </c>
      <c r="E3832" t="s">
        <v>865</v>
      </c>
      <c r="AZ3832" s="14">
        <v>30</v>
      </c>
      <c r="BK3832" s="14"/>
    </row>
    <row r="3833" spans="1:63" x14ac:dyDescent="0.35">
      <c r="A3833" t="s">
        <v>881</v>
      </c>
      <c r="B3833" s="32">
        <v>40764</v>
      </c>
      <c r="E3833" t="s">
        <v>865</v>
      </c>
      <c r="AZ3833" s="14">
        <v>30</v>
      </c>
      <c r="BK3833" s="14">
        <v>6.6</v>
      </c>
    </row>
    <row r="3834" spans="1:63" x14ac:dyDescent="0.35">
      <c r="A3834" t="s">
        <v>881</v>
      </c>
      <c r="B3834" s="32">
        <v>40772</v>
      </c>
      <c r="E3834" t="s">
        <v>865</v>
      </c>
      <c r="AZ3834" s="14">
        <v>30</v>
      </c>
      <c r="BK3834" s="14"/>
    </row>
    <row r="3835" spans="1:63" x14ac:dyDescent="0.35">
      <c r="A3835" t="s">
        <v>881</v>
      </c>
      <c r="B3835" s="32">
        <v>40781</v>
      </c>
      <c r="E3835" t="s">
        <v>865</v>
      </c>
      <c r="AZ3835" s="14">
        <v>32</v>
      </c>
      <c r="BK3835" s="14"/>
    </row>
    <row r="3836" spans="1:63" x14ac:dyDescent="0.35">
      <c r="A3836" t="s">
        <v>881</v>
      </c>
      <c r="B3836" s="32">
        <v>40792</v>
      </c>
      <c r="E3836" t="s">
        <v>865</v>
      </c>
      <c r="AZ3836" s="14">
        <v>41</v>
      </c>
      <c r="BK3836" s="14"/>
    </row>
    <row r="3837" spans="1:63" x14ac:dyDescent="0.35">
      <c r="A3837" t="s">
        <v>881</v>
      </c>
      <c r="B3837" s="32">
        <v>40806</v>
      </c>
      <c r="E3837" t="s">
        <v>865</v>
      </c>
      <c r="AZ3837" s="14">
        <v>65</v>
      </c>
      <c r="BK3837" s="14"/>
    </row>
    <row r="3838" spans="1:63" x14ac:dyDescent="0.35">
      <c r="A3838" t="s">
        <v>881</v>
      </c>
      <c r="B3838" s="32">
        <v>40819</v>
      </c>
      <c r="E3838" t="s">
        <v>865</v>
      </c>
      <c r="AZ3838" s="14">
        <v>70</v>
      </c>
      <c r="BK3838" s="14"/>
    </row>
    <row r="3839" spans="1:63" x14ac:dyDescent="0.35">
      <c r="A3839" t="s">
        <v>881</v>
      </c>
      <c r="B3839" s="32">
        <v>40828</v>
      </c>
      <c r="E3839" t="s">
        <v>865</v>
      </c>
      <c r="AZ3839" s="14">
        <v>81</v>
      </c>
      <c r="BK3839" s="14"/>
    </row>
    <row r="3840" spans="1:63" x14ac:dyDescent="0.35">
      <c r="A3840" t="s">
        <v>881</v>
      </c>
      <c r="B3840" s="32">
        <v>40834</v>
      </c>
      <c r="E3840" t="s">
        <v>865</v>
      </c>
      <c r="AZ3840" s="14">
        <v>83</v>
      </c>
      <c r="BK3840" s="14"/>
    </row>
    <row r="3841" spans="1:63" x14ac:dyDescent="0.35">
      <c r="A3841" t="s">
        <v>881</v>
      </c>
      <c r="B3841" s="32">
        <v>40841</v>
      </c>
      <c r="E3841" t="s">
        <v>865</v>
      </c>
      <c r="AZ3841" s="14">
        <v>83</v>
      </c>
      <c r="BK3841" s="14"/>
    </row>
    <row r="3842" spans="1:63" x14ac:dyDescent="0.35">
      <c r="A3842" t="s">
        <v>881</v>
      </c>
      <c r="B3842" s="32">
        <v>40848</v>
      </c>
      <c r="E3842" t="s">
        <v>865</v>
      </c>
      <c r="AZ3842" s="14">
        <v>85</v>
      </c>
      <c r="BK3842" s="14"/>
    </row>
    <row r="3843" spans="1:63" x14ac:dyDescent="0.35">
      <c r="A3843" t="s">
        <v>881</v>
      </c>
      <c r="B3843" s="32">
        <v>40855</v>
      </c>
      <c r="E3843" t="s">
        <v>865</v>
      </c>
      <c r="AZ3843" s="14">
        <v>90</v>
      </c>
      <c r="BK3843" s="14"/>
    </row>
    <row r="3844" spans="1:63" x14ac:dyDescent="0.35">
      <c r="A3844" t="s">
        <v>882</v>
      </c>
      <c r="B3844" s="32">
        <v>40737</v>
      </c>
      <c r="E3844" t="s">
        <v>866</v>
      </c>
      <c r="AZ3844" s="14">
        <v>13</v>
      </c>
      <c r="BK3844" s="14">
        <v>2.6</v>
      </c>
    </row>
    <row r="3845" spans="1:63" x14ac:dyDescent="0.35">
      <c r="A3845" t="s">
        <v>882</v>
      </c>
      <c r="B3845" s="32">
        <v>40752</v>
      </c>
      <c r="E3845" t="s">
        <v>866</v>
      </c>
      <c r="AZ3845" s="14">
        <v>15</v>
      </c>
      <c r="BK3845" s="14">
        <v>4.8</v>
      </c>
    </row>
    <row r="3846" spans="1:63" x14ac:dyDescent="0.35">
      <c r="A3846" t="s">
        <v>882</v>
      </c>
      <c r="B3846" s="32">
        <v>40758</v>
      </c>
      <c r="E3846" t="s">
        <v>866</v>
      </c>
      <c r="AZ3846" s="14">
        <v>30</v>
      </c>
      <c r="BK3846" s="14"/>
    </row>
    <row r="3847" spans="1:63" x14ac:dyDescent="0.35">
      <c r="A3847" t="s">
        <v>882</v>
      </c>
      <c r="B3847" s="32">
        <v>40764</v>
      </c>
      <c r="E3847" t="s">
        <v>866</v>
      </c>
      <c r="AZ3847" s="14">
        <v>30</v>
      </c>
      <c r="BK3847" s="14">
        <v>6.6</v>
      </c>
    </row>
    <row r="3848" spans="1:63" x14ac:dyDescent="0.35">
      <c r="A3848" t="s">
        <v>882</v>
      </c>
      <c r="B3848" s="32">
        <v>40772</v>
      </c>
      <c r="E3848" t="s">
        <v>866</v>
      </c>
      <c r="AZ3848" s="14">
        <v>31</v>
      </c>
      <c r="BK3848" s="14"/>
    </row>
    <row r="3849" spans="1:63" x14ac:dyDescent="0.35">
      <c r="A3849" t="s">
        <v>882</v>
      </c>
      <c r="B3849" s="32">
        <v>40781</v>
      </c>
      <c r="E3849" t="s">
        <v>866</v>
      </c>
      <c r="AZ3849" s="14">
        <v>32</v>
      </c>
      <c r="BK3849" s="14"/>
    </row>
    <row r="3850" spans="1:63" x14ac:dyDescent="0.35">
      <c r="A3850" t="s">
        <v>882</v>
      </c>
      <c r="B3850" s="32">
        <v>40792</v>
      </c>
      <c r="E3850" t="s">
        <v>866</v>
      </c>
      <c r="AZ3850" s="14">
        <v>41</v>
      </c>
      <c r="BK3850" s="14"/>
    </row>
    <row r="3851" spans="1:63" x14ac:dyDescent="0.35">
      <c r="A3851" t="s">
        <v>882</v>
      </c>
      <c r="B3851" s="32">
        <v>40806</v>
      </c>
      <c r="E3851" t="s">
        <v>866</v>
      </c>
      <c r="AZ3851" s="14">
        <v>57</v>
      </c>
      <c r="BK3851" s="14"/>
    </row>
    <row r="3852" spans="1:63" x14ac:dyDescent="0.35">
      <c r="A3852" t="s">
        <v>882</v>
      </c>
      <c r="B3852" s="32">
        <v>40819</v>
      </c>
      <c r="E3852" t="s">
        <v>866</v>
      </c>
      <c r="AZ3852" s="14">
        <v>70</v>
      </c>
      <c r="BK3852" s="14"/>
    </row>
    <row r="3853" spans="1:63" x14ac:dyDescent="0.35">
      <c r="A3853" t="s">
        <v>882</v>
      </c>
      <c r="B3853" s="32">
        <v>40828</v>
      </c>
      <c r="E3853" t="s">
        <v>866</v>
      </c>
      <c r="AZ3853" s="14">
        <v>81</v>
      </c>
      <c r="BK3853" s="14"/>
    </row>
    <row r="3854" spans="1:63" x14ac:dyDescent="0.35">
      <c r="A3854" t="s">
        <v>882</v>
      </c>
      <c r="B3854" s="32">
        <v>40834</v>
      </c>
      <c r="E3854" t="s">
        <v>866</v>
      </c>
      <c r="AZ3854" s="14">
        <v>81</v>
      </c>
      <c r="BK3854" s="14"/>
    </row>
    <row r="3855" spans="1:63" x14ac:dyDescent="0.35">
      <c r="A3855" t="s">
        <v>882</v>
      </c>
      <c r="B3855" s="32">
        <v>40841</v>
      </c>
      <c r="E3855" t="s">
        <v>866</v>
      </c>
      <c r="AZ3855" s="14">
        <v>83</v>
      </c>
      <c r="BK3855" s="14"/>
    </row>
    <row r="3856" spans="1:63" x14ac:dyDescent="0.35">
      <c r="A3856" t="s">
        <v>882</v>
      </c>
      <c r="B3856" s="32">
        <v>40848</v>
      </c>
      <c r="E3856" t="s">
        <v>866</v>
      </c>
      <c r="AZ3856" s="14">
        <v>85</v>
      </c>
      <c r="BK3856" s="14"/>
    </row>
    <row r="3857" spans="1:63" x14ac:dyDescent="0.35">
      <c r="A3857" t="s">
        <v>882</v>
      </c>
      <c r="B3857" s="32">
        <v>40855</v>
      </c>
      <c r="E3857" t="s">
        <v>866</v>
      </c>
      <c r="AZ3857" s="14">
        <v>90</v>
      </c>
      <c r="BK3857" s="14"/>
    </row>
    <row r="3858" spans="1:63" x14ac:dyDescent="0.35">
      <c r="A3858" s="7" t="s">
        <v>883</v>
      </c>
      <c r="B3858" s="32">
        <v>40703</v>
      </c>
      <c r="E3858" t="s">
        <v>861</v>
      </c>
      <c r="AZ3858">
        <v>12</v>
      </c>
      <c r="BK3858" s="14">
        <v>1.8</v>
      </c>
    </row>
    <row r="3859" spans="1:63" x14ac:dyDescent="0.35">
      <c r="A3859" s="7" t="s">
        <v>883</v>
      </c>
      <c r="B3859" s="32">
        <v>40709</v>
      </c>
      <c r="E3859" t="s">
        <v>861</v>
      </c>
      <c r="AZ3859">
        <v>12</v>
      </c>
      <c r="BK3859" s="14">
        <v>2.2000000000000002</v>
      </c>
    </row>
    <row r="3860" spans="1:63" x14ac:dyDescent="0.35">
      <c r="A3860" s="7" t="s">
        <v>883</v>
      </c>
      <c r="B3860" s="32">
        <v>40716</v>
      </c>
      <c r="E3860" t="s">
        <v>861</v>
      </c>
      <c r="AZ3860">
        <v>13</v>
      </c>
      <c r="BK3860" s="14">
        <v>2.8</v>
      </c>
    </row>
    <row r="3861" spans="1:63" x14ac:dyDescent="0.35">
      <c r="A3861" s="7" t="s">
        <v>883</v>
      </c>
      <c r="B3861" s="32">
        <v>40725</v>
      </c>
      <c r="E3861" t="s">
        <v>861</v>
      </c>
      <c r="AZ3861">
        <v>14</v>
      </c>
      <c r="BK3861" s="14">
        <v>3.6</v>
      </c>
    </row>
    <row r="3862" spans="1:63" x14ac:dyDescent="0.35">
      <c r="A3862" s="7" t="s">
        <v>883</v>
      </c>
      <c r="B3862" s="32">
        <v>40736</v>
      </c>
      <c r="E3862" t="s">
        <v>861</v>
      </c>
      <c r="AZ3862">
        <v>15</v>
      </c>
      <c r="BK3862" s="14">
        <v>4.5</v>
      </c>
    </row>
    <row r="3863" spans="1:63" x14ac:dyDescent="0.35">
      <c r="A3863" s="7" t="s">
        <v>883</v>
      </c>
      <c r="B3863" s="32">
        <v>40746</v>
      </c>
      <c r="E3863" t="s">
        <v>861</v>
      </c>
      <c r="AZ3863">
        <v>30</v>
      </c>
      <c r="BK3863" s="14">
        <v>5.0999999999999996</v>
      </c>
    </row>
    <row r="3864" spans="1:63" x14ac:dyDescent="0.35">
      <c r="A3864" s="7" t="s">
        <v>883</v>
      </c>
      <c r="B3864" s="32">
        <v>40756</v>
      </c>
      <c r="E3864" t="s">
        <v>861</v>
      </c>
      <c r="AZ3864">
        <v>31</v>
      </c>
      <c r="BK3864" s="14"/>
    </row>
    <row r="3865" spans="1:63" x14ac:dyDescent="0.35">
      <c r="A3865" s="7" t="s">
        <v>883</v>
      </c>
      <c r="B3865" s="32">
        <v>40765</v>
      </c>
      <c r="E3865" t="s">
        <v>861</v>
      </c>
      <c r="AZ3865">
        <v>31</v>
      </c>
      <c r="BK3865" s="14"/>
    </row>
    <row r="3866" spans="1:63" x14ac:dyDescent="0.35">
      <c r="A3866" s="7" t="s">
        <v>883</v>
      </c>
      <c r="B3866" s="32">
        <v>40773</v>
      </c>
      <c r="E3866" t="s">
        <v>861</v>
      </c>
      <c r="AZ3866">
        <v>37</v>
      </c>
      <c r="BK3866" s="14"/>
    </row>
    <row r="3867" spans="1:63" x14ac:dyDescent="0.35">
      <c r="A3867" s="7" t="s">
        <v>883</v>
      </c>
      <c r="B3867" s="32">
        <v>40784</v>
      </c>
      <c r="E3867" t="s">
        <v>861</v>
      </c>
      <c r="AZ3867">
        <v>49</v>
      </c>
      <c r="BK3867" s="14"/>
    </row>
    <row r="3868" spans="1:63" x14ac:dyDescent="0.35">
      <c r="A3868" s="7" t="s">
        <v>883</v>
      </c>
      <c r="B3868" s="32">
        <v>40794</v>
      </c>
      <c r="E3868" t="s">
        <v>861</v>
      </c>
      <c r="AZ3868">
        <v>56</v>
      </c>
      <c r="BK3868" s="14"/>
    </row>
    <row r="3869" spans="1:63" x14ac:dyDescent="0.35">
      <c r="A3869" s="7" t="s">
        <v>883</v>
      </c>
      <c r="B3869" s="32">
        <v>40807</v>
      </c>
      <c r="E3869" t="s">
        <v>861</v>
      </c>
      <c r="AZ3869">
        <v>64</v>
      </c>
      <c r="BK3869" s="14"/>
    </row>
    <row r="3870" spans="1:63" x14ac:dyDescent="0.35">
      <c r="A3870" s="7" t="s">
        <v>883</v>
      </c>
      <c r="B3870" s="32">
        <v>40819</v>
      </c>
      <c r="E3870" t="s">
        <v>861</v>
      </c>
      <c r="AZ3870">
        <v>70</v>
      </c>
      <c r="BK3870" s="14"/>
    </row>
    <row r="3871" spans="1:63" x14ac:dyDescent="0.35">
      <c r="A3871" s="7" t="s">
        <v>883</v>
      </c>
      <c r="B3871" s="32">
        <v>40826</v>
      </c>
      <c r="E3871" t="s">
        <v>861</v>
      </c>
      <c r="AZ3871">
        <v>75</v>
      </c>
      <c r="BK3871" s="14"/>
    </row>
    <row r="3872" spans="1:63" x14ac:dyDescent="0.35">
      <c r="A3872" s="7" t="s">
        <v>883</v>
      </c>
      <c r="B3872" s="32">
        <v>40833</v>
      </c>
      <c r="E3872" t="s">
        <v>861</v>
      </c>
      <c r="AZ3872">
        <v>79</v>
      </c>
      <c r="BK3872" s="14"/>
    </row>
    <row r="3873" spans="1:63" x14ac:dyDescent="0.35">
      <c r="A3873" s="7" t="s">
        <v>883</v>
      </c>
      <c r="B3873" s="32">
        <v>40841</v>
      </c>
      <c r="E3873" t="s">
        <v>861</v>
      </c>
      <c r="AZ3873">
        <v>81</v>
      </c>
      <c r="BK3873" s="14"/>
    </row>
    <row r="3874" spans="1:63" x14ac:dyDescent="0.35">
      <c r="A3874" s="7" t="s">
        <v>883</v>
      </c>
      <c r="B3874" s="32">
        <v>40850</v>
      </c>
      <c r="E3874" t="s">
        <v>861</v>
      </c>
      <c r="AZ3874">
        <v>83</v>
      </c>
      <c r="BK3874" s="14"/>
    </row>
    <row r="3875" spans="1:63" x14ac:dyDescent="0.35">
      <c r="A3875" s="7" t="s">
        <v>883</v>
      </c>
      <c r="B3875" s="32">
        <v>40857</v>
      </c>
      <c r="E3875" t="s">
        <v>861</v>
      </c>
      <c r="AZ3875">
        <v>87</v>
      </c>
      <c r="BK3875" s="14"/>
    </row>
    <row r="3876" spans="1:63" x14ac:dyDescent="0.35">
      <c r="A3876" s="7" t="s">
        <v>883</v>
      </c>
      <c r="B3876" s="32">
        <v>40865</v>
      </c>
      <c r="E3876" t="s">
        <v>861</v>
      </c>
      <c r="AZ3876">
        <v>90</v>
      </c>
      <c r="BK3876" s="14"/>
    </row>
    <row r="3877" spans="1:63" x14ac:dyDescent="0.35">
      <c r="A3877" s="7" t="s">
        <v>884</v>
      </c>
      <c r="B3877" s="32">
        <v>40703</v>
      </c>
      <c r="E3877" t="s">
        <v>802</v>
      </c>
      <c r="AZ3877">
        <v>12</v>
      </c>
      <c r="BK3877" s="14">
        <v>1.9</v>
      </c>
    </row>
    <row r="3878" spans="1:63" x14ac:dyDescent="0.35">
      <c r="A3878" s="7" t="s">
        <v>884</v>
      </c>
      <c r="B3878" s="32">
        <v>40709</v>
      </c>
      <c r="E3878" t="s">
        <v>802</v>
      </c>
      <c r="AZ3878">
        <v>12</v>
      </c>
      <c r="BK3878" s="14">
        <v>2.2999999999999998</v>
      </c>
    </row>
    <row r="3879" spans="1:63" x14ac:dyDescent="0.35">
      <c r="A3879" s="7" t="s">
        <v>884</v>
      </c>
      <c r="B3879" s="32">
        <v>40716</v>
      </c>
      <c r="E3879" t="s">
        <v>802</v>
      </c>
      <c r="AZ3879">
        <v>13</v>
      </c>
      <c r="BK3879" s="14">
        <v>3</v>
      </c>
    </row>
    <row r="3880" spans="1:63" x14ac:dyDescent="0.35">
      <c r="A3880" s="7" t="s">
        <v>884</v>
      </c>
      <c r="B3880" s="32">
        <v>40725</v>
      </c>
      <c r="E3880" t="s">
        <v>802</v>
      </c>
      <c r="AZ3880">
        <v>14</v>
      </c>
      <c r="BK3880" s="14">
        <v>3.8</v>
      </c>
    </row>
    <row r="3881" spans="1:63" x14ac:dyDescent="0.35">
      <c r="A3881" s="7" t="s">
        <v>884</v>
      </c>
      <c r="B3881" s="32">
        <v>40736</v>
      </c>
      <c r="E3881" t="s">
        <v>802</v>
      </c>
      <c r="AZ3881">
        <v>15</v>
      </c>
      <c r="BK3881" s="14">
        <v>4.8</v>
      </c>
    </row>
    <row r="3882" spans="1:63" x14ac:dyDescent="0.35">
      <c r="A3882" s="7" t="s">
        <v>884</v>
      </c>
      <c r="B3882" s="32">
        <v>40746</v>
      </c>
      <c r="E3882" t="s">
        <v>802</v>
      </c>
      <c r="AZ3882">
        <v>16</v>
      </c>
      <c r="BK3882" s="14">
        <v>5.5</v>
      </c>
    </row>
    <row r="3883" spans="1:63" x14ac:dyDescent="0.35">
      <c r="A3883" s="7" t="s">
        <v>884</v>
      </c>
      <c r="B3883" s="32">
        <v>40756</v>
      </c>
      <c r="E3883" t="s">
        <v>802</v>
      </c>
      <c r="AZ3883">
        <v>30</v>
      </c>
      <c r="BK3883" s="14">
        <v>6.2</v>
      </c>
    </row>
    <row r="3884" spans="1:63" x14ac:dyDescent="0.35">
      <c r="A3884" s="7" t="s">
        <v>884</v>
      </c>
      <c r="B3884" s="32">
        <v>40765</v>
      </c>
      <c r="E3884" t="s">
        <v>802</v>
      </c>
      <c r="AZ3884">
        <v>30</v>
      </c>
      <c r="BK3884" s="14"/>
    </row>
    <row r="3885" spans="1:63" x14ac:dyDescent="0.35">
      <c r="A3885" s="7" t="s">
        <v>884</v>
      </c>
      <c r="B3885" s="32">
        <v>40773</v>
      </c>
      <c r="E3885" t="s">
        <v>802</v>
      </c>
      <c r="AZ3885">
        <v>31</v>
      </c>
      <c r="BK3885" s="14"/>
    </row>
    <row r="3886" spans="1:63" x14ac:dyDescent="0.35">
      <c r="A3886" s="7" t="s">
        <v>884</v>
      </c>
      <c r="B3886" s="32">
        <v>40784</v>
      </c>
      <c r="E3886" t="s">
        <v>802</v>
      </c>
      <c r="AZ3886">
        <v>31</v>
      </c>
      <c r="BK3886" s="14"/>
    </row>
    <row r="3887" spans="1:63" x14ac:dyDescent="0.35">
      <c r="A3887" s="7" t="s">
        <v>884</v>
      </c>
      <c r="B3887" s="32">
        <v>40794</v>
      </c>
      <c r="E3887" t="s">
        <v>802</v>
      </c>
      <c r="AZ3887">
        <v>37</v>
      </c>
      <c r="BK3887" s="14"/>
    </row>
    <row r="3888" spans="1:63" x14ac:dyDescent="0.35">
      <c r="A3888" s="7" t="s">
        <v>884</v>
      </c>
      <c r="B3888" s="32">
        <v>40807</v>
      </c>
      <c r="E3888" t="s">
        <v>802</v>
      </c>
      <c r="AZ3888">
        <v>41</v>
      </c>
      <c r="BK3888" s="14"/>
    </row>
    <row r="3889" spans="1:63" x14ac:dyDescent="0.35">
      <c r="A3889" s="7" t="s">
        <v>884</v>
      </c>
      <c r="B3889" s="32">
        <v>40819</v>
      </c>
      <c r="E3889" t="s">
        <v>802</v>
      </c>
      <c r="AZ3889">
        <v>58</v>
      </c>
      <c r="BK3889" s="14"/>
    </row>
    <row r="3890" spans="1:63" x14ac:dyDescent="0.35">
      <c r="A3890" s="7" t="s">
        <v>884</v>
      </c>
      <c r="B3890" s="32">
        <v>40826</v>
      </c>
      <c r="E3890" t="s">
        <v>802</v>
      </c>
      <c r="AZ3890">
        <v>56</v>
      </c>
      <c r="BK3890" s="14"/>
    </row>
    <row r="3891" spans="1:63" x14ac:dyDescent="0.35">
      <c r="A3891" s="7" t="s">
        <v>884</v>
      </c>
      <c r="B3891" s="32">
        <v>40833</v>
      </c>
      <c r="E3891" t="s">
        <v>802</v>
      </c>
      <c r="AZ3891">
        <v>70</v>
      </c>
      <c r="BK3891" s="14"/>
    </row>
    <row r="3892" spans="1:63" x14ac:dyDescent="0.35">
      <c r="A3892" s="7" t="s">
        <v>884</v>
      </c>
      <c r="B3892" s="32">
        <v>40841</v>
      </c>
      <c r="E3892" t="s">
        <v>802</v>
      </c>
      <c r="AZ3892">
        <v>81</v>
      </c>
      <c r="BK3892" s="14"/>
    </row>
    <row r="3893" spans="1:63" x14ac:dyDescent="0.35">
      <c r="A3893" s="7" t="s">
        <v>884</v>
      </c>
      <c r="B3893" s="32">
        <v>40850</v>
      </c>
      <c r="E3893" t="s">
        <v>802</v>
      </c>
      <c r="AZ3893">
        <v>81</v>
      </c>
      <c r="BK3893" s="14"/>
    </row>
    <row r="3894" spans="1:63" x14ac:dyDescent="0.35">
      <c r="A3894" s="7" t="s">
        <v>884</v>
      </c>
      <c r="B3894" s="32">
        <v>40857</v>
      </c>
      <c r="E3894" t="s">
        <v>802</v>
      </c>
      <c r="AZ3894">
        <v>81</v>
      </c>
      <c r="BK3894" s="14"/>
    </row>
    <row r="3895" spans="1:63" x14ac:dyDescent="0.35">
      <c r="A3895" s="7" t="s">
        <v>884</v>
      </c>
      <c r="B3895" s="32">
        <v>40865</v>
      </c>
      <c r="E3895" t="s">
        <v>802</v>
      </c>
      <c r="AZ3895">
        <v>87</v>
      </c>
      <c r="BK3895" s="14"/>
    </row>
    <row r="3896" spans="1:63" x14ac:dyDescent="0.35">
      <c r="A3896" s="7" t="s">
        <v>884</v>
      </c>
      <c r="B3896" s="32">
        <v>40871</v>
      </c>
      <c r="E3896" t="s">
        <v>802</v>
      </c>
      <c r="AZ3896">
        <v>90</v>
      </c>
      <c r="BK3896" s="14"/>
    </row>
    <row r="3897" spans="1:63" x14ac:dyDescent="0.35">
      <c r="A3897" s="7" t="s">
        <v>885</v>
      </c>
      <c r="B3897" s="32">
        <v>40703</v>
      </c>
      <c r="E3897" t="s">
        <v>803</v>
      </c>
      <c r="AZ3897">
        <v>12</v>
      </c>
      <c r="BK3897" s="14">
        <v>1.6</v>
      </c>
    </row>
    <row r="3898" spans="1:63" x14ac:dyDescent="0.35">
      <c r="A3898" s="7" t="s">
        <v>885</v>
      </c>
      <c r="B3898" s="32">
        <v>40709</v>
      </c>
      <c r="E3898" t="s">
        <v>803</v>
      </c>
      <c r="AZ3898">
        <v>12</v>
      </c>
      <c r="BK3898" s="14">
        <v>2.2000000000000002</v>
      </c>
    </row>
    <row r="3899" spans="1:63" x14ac:dyDescent="0.35">
      <c r="A3899" s="7" t="s">
        <v>885</v>
      </c>
      <c r="B3899" s="32">
        <v>40716</v>
      </c>
      <c r="E3899" t="s">
        <v>803</v>
      </c>
      <c r="AZ3899">
        <v>12</v>
      </c>
      <c r="BK3899" s="14">
        <v>2.7</v>
      </c>
    </row>
    <row r="3900" spans="1:63" x14ac:dyDescent="0.35">
      <c r="A3900" s="7" t="s">
        <v>885</v>
      </c>
      <c r="B3900" s="32">
        <v>40725</v>
      </c>
      <c r="E3900" t="s">
        <v>803</v>
      </c>
      <c r="AZ3900">
        <v>13</v>
      </c>
      <c r="BK3900" s="14">
        <v>3.5</v>
      </c>
    </row>
    <row r="3901" spans="1:63" x14ac:dyDescent="0.35">
      <c r="A3901" s="7" t="s">
        <v>885</v>
      </c>
      <c r="B3901" s="32">
        <v>40736</v>
      </c>
      <c r="E3901" t="s">
        <v>803</v>
      </c>
      <c r="AZ3901">
        <v>14</v>
      </c>
      <c r="BK3901" s="14">
        <v>4</v>
      </c>
    </row>
    <row r="3902" spans="1:63" x14ac:dyDescent="0.35">
      <c r="A3902" s="7" t="s">
        <v>885</v>
      </c>
      <c r="B3902" s="32">
        <v>40746</v>
      </c>
      <c r="E3902" t="s">
        <v>803</v>
      </c>
      <c r="AZ3902">
        <v>30</v>
      </c>
      <c r="BK3902" s="14">
        <v>4.4000000000000004</v>
      </c>
    </row>
    <row r="3903" spans="1:63" x14ac:dyDescent="0.35">
      <c r="A3903" s="7" t="s">
        <v>885</v>
      </c>
      <c r="B3903" s="32">
        <v>40756</v>
      </c>
      <c r="E3903" t="s">
        <v>803</v>
      </c>
      <c r="AZ3903">
        <v>30</v>
      </c>
      <c r="BK3903" s="14"/>
    </row>
    <row r="3904" spans="1:63" x14ac:dyDescent="0.35">
      <c r="A3904" s="7" t="s">
        <v>885</v>
      </c>
      <c r="B3904" s="32">
        <v>40765</v>
      </c>
      <c r="E3904" t="s">
        <v>803</v>
      </c>
      <c r="AZ3904">
        <v>30</v>
      </c>
      <c r="BK3904" s="14"/>
    </row>
    <row r="3905" spans="1:63" x14ac:dyDescent="0.35">
      <c r="A3905" s="7" t="s">
        <v>885</v>
      </c>
      <c r="B3905" s="32">
        <v>40773</v>
      </c>
      <c r="E3905" t="s">
        <v>803</v>
      </c>
      <c r="AZ3905">
        <v>31</v>
      </c>
      <c r="BK3905" s="14"/>
    </row>
    <row r="3906" spans="1:63" x14ac:dyDescent="0.35">
      <c r="A3906" s="7" t="s">
        <v>885</v>
      </c>
      <c r="B3906" s="32">
        <v>40784</v>
      </c>
      <c r="E3906" t="s">
        <v>803</v>
      </c>
      <c r="AZ3906">
        <v>37</v>
      </c>
      <c r="BK3906" s="14"/>
    </row>
    <row r="3907" spans="1:63" x14ac:dyDescent="0.35">
      <c r="A3907" s="7" t="s">
        <v>885</v>
      </c>
      <c r="B3907" s="32">
        <v>40794</v>
      </c>
      <c r="E3907" t="s">
        <v>803</v>
      </c>
      <c r="AZ3907">
        <v>39</v>
      </c>
      <c r="BK3907" s="14"/>
    </row>
    <row r="3908" spans="1:63" x14ac:dyDescent="0.35">
      <c r="A3908" s="7" t="s">
        <v>885</v>
      </c>
      <c r="B3908" s="32">
        <v>40807</v>
      </c>
      <c r="E3908" t="s">
        <v>803</v>
      </c>
      <c r="AZ3908">
        <v>49</v>
      </c>
      <c r="BK3908" s="14"/>
    </row>
    <row r="3909" spans="1:63" x14ac:dyDescent="0.35">
      <c r="A3909" s="7" t="s">
        <v>885</v>
      </c>
      <c r="B3909" s="32">
        <v>40819</v>
      </c>
      <c r="E3909" t="s">
        <v>803</v>
      </c>
      <c r="AZ3909">
        <v>66</v>
      </c>
      <c r="BK3909" s="14"/>
    </row>
    <row r="3910" spans="1:63" x14ac:dyDescent="0.35">
      <c r="A3910" s="7" t="s">
        <v>885</v>
      </c>
      <c r="B3910" s="32">
        <v>40826</v>
      </c>
      <c r="E3910" t="s">
        <v>803</v>
      </c>
      <c r="AZ3910">
        <v>70</v>
      </c>
      <c r="BK3910" s="14"/>
    </row>
    <row r="3911" spans="1:63" x14ac:dyDescent="0.35">
      <c r="A3911" s="7" t="s">
        <v>885</v>
      </c>
      <c r="B3911" s="32">
        <v>40833</v>
      </c>
      <c r="E3911" t="s">
        <v>803</v>
      </c>
      <c r="AZ3911">
        <v>75</v>
      </c>
      <c r="BK3911" s="14"/>
    </row>
    <row r="3912" spans="1:63" x14ac:dyDescent="0.35">
      <c r="A3912" s="7" t="s">
        <v>885</v>
      </c>
      <c r="B3912" s="32">
        <v>40841</v>
      </c>
      <c r="E3912" t="s">
        <v>803</v>
      </c>
      <c r="AZ3912">
        <v>83</v>
      </c>
      <c r="BK3912" s="14"/>
    </row>
    <row r="3913" spans="1:63" x14ac:dyDescent="0.35">
      <c r="A3913" s="7" t="s">
        <v>885</v>
      </c>
      <c r="B3913" s="32">
        <v>40850</v>
      </c>
      <c r="E3913" t="s">
        <v>803</v>
      </c>
      <c r="AZ3913">
        <v>81</v>
      </c>
      <c r="BK3913" s="14"/>
    </row>
    <row r="3914" spans="1:63" x14ac:dyDescent="0.35">
      <c r="A3914" s="7" t="s">
        <v>885</v>
      </c>
      <c r="B3914" s="32">
        <v>40857</v>
      </c>
      <c r="E3914" t="s">
        <v>803</v>
      </c>
      <c r="AZ3914">
        <v>87</v>
      </c>
      <c r="BK3914" s="14"/>
    </row>
    <row r="3915" spans="1:63" x14ac:dyDescent="0.35">
      <c r="A3915" s="7" t="s">
        <v>885</v>
      </c>
      <c r="B3915" s="32">
        <v>40865</v>
      </c>
      <c r="E3915" t="s">
        <v>803</v>
      </c>
      <c r="AZ3915">
        <v>90</v>
      </c>
      <c r="BK3915" s="14"/>
    </row>
    <row r="3916" spans="1:63" x14ac:dyDescent="0.35">
      <c r="A3916" s="7" t="s">
        <v>886</v>
      </c>
      <c r="B3916" s="32">
        <v>40703</v>
      </c>
      <c r="E3916" t="s">
        <v>862</v>
      </c>
      <c r="AZ3916">
        <v>12</v>
      </c>
      <c r="BK3916" s="14">
        <v>1.8</v>
      </c>
    </row>
    <row r="3917" spans="1:63" x14ac:dyDescent="0.35">
      <c r="A3917" s="7" t="s">
        <v>886</v>
      </c>
      <c r="B3917" s="32">
        <v>40709</v>
      </c>
      <c r="E3917" t="s">
        <v>862</v>
      </c>
      <c r="AZ3917">
        <v>12</v>
      </c>
      <c r="BK3917" s="14">
        <v>2.1</v>
      </c>
    </row>
    <row r="3918" spans="1:63" x14ac:dyDescent="0.35">
      <c r="A3918" s="7" t="s">
        <v>886</v>
      </c>
      <c r="B3918" s="32">
        <v>40716</v>
      </c>
      <c r="E3918" t="s">
        <v>862</v>
      </c>
      <c r="AZ3918">
        <v>13</v>
      </c>
      <c r="BK3918" s="14">
        <v>2.8</v>
      </c>
    </row>
    <row r="3919" spans="1:63" x14ac:dyDescent="0.35">
      <c r="A3919" s="7" t="s">
        <v>886</v>
      </c>
      <c r="B3919" s="32">
        <v>40725</v>
      </c>
      <c r="E3919" t="s">
        <v>862</v>
      </c>
      <c r="AZ3919">
        <v>14</v>
      </c>
      <c r="BK3919" s="14">
        <v>3.5</v>
      </c>
    </row>
    <row r="3920" spans="1:63" x14ac:dyDescent="0.35">
      <c r="A3920" s="7" t="s">
        <v>886</v>
      </c>
      <c r="B3920" s="32">
        <v>40736</v>
      </c>
      <c r="E3920" t="s">
        <v>862</v>
      </c>
      <c r="AZ3920">
        <v>15</v>
      </c>
      <c r="BK3920" s="14">
        <v>4.3</v>
      </c>
    </row>
    <row r="3921" spans="1:63" x14ac:dyDescent="0.35">
      <c r="A3921" s="7" t="s">
        <v>886</v>
      </c>
      <c r="B3921" s="32">
        <v>40746</v>
      </c>
      <c r="E3921" t="s">
        <v>862</v>
      </c>
      <c r="AZ3921">
        <v>15</v>
      </c>
      <c r="BK3921" s="14">
        <v>4.8</v>
      </c>
    </row>
    <row r="3922" spans="1:63" x14ac:dyDescent="0.35">
      <c r="A3922" s="7" t="s">
        <v>886</v>
      </c>
      <c r="B3922" s="32">
        <v>40756</v>
      </c>
      <c r="E3922" t="s">
        <v>862</v>
      </c>
      <c r="AZ3922">
        <v>30</v>
      </c>
      <c r="BK3922" s="14">
        <v>5.9</v>
      </c>
    </row>
    <row r="3923" spans="1:63" x14ac:dyDescent="0.35">
      <c r="A3923" s="7" t="s">
        <v>886</v>
      </c>
      <c r="B3923" s="32">
        <v>40765</v>
      </c>
      <c r="E3923" t="s">
        <v>862</v>
      </c>
      <c r="AZ3923">
        <v>30</v>
      </c>
      <c r="BK3923" s="14"/>
    </row>
    <row r="3924" spans="1:63" x14ac:dyDescent="0.35">
      <c r="A3924" s="7" t="s">
        <v>886</v>
      </c>
      <c r="B3924" s="32">
        <v>40773</v>
      </c>
      <c r="E3924" t="s">
        <v>862</v>
      </c>
      <c r="AZ3924">
        <v>37</v>
      </c>
      <c r="BK3924" s="14"/>
    </row>
    <row r="3925" spans="1:63" x14ac:dyDescent="0.35">
      <c r="A3925" s="7" t="s">
        <v>886</v>
      </c>
      <c r="B3925" s="32">
        <v>40784</v>
      </c>
      <c r="E3925" t="s">
        <v>862</v>
      </c>
      <c r="AZ3925">
        <v>37</v>
      </c>
      <c r="BK3925" s="14"/>
    </row>
    <row r="3926" spans="1:63" x14ac:dyDescent="0.35">
      <c r="A3926" s="7" t="s">
        <v>886</v>
      </c>
      <c r="B3926" s="32">
        <v>40794</v>
      </c>
      <c r="E3926" t="s">
        <v>862</v>
      </c>
      <c r="AZ3926">
        <v>32</v>
      </c>
      <c r="BK3926" s="14"/>
    </row>
    <row r="3927" spans="1:63" x14ac:dyDescent="0.35">
      <c r="A3927" s="7" t="s">
        <v>886</v>
      </c>
      <c r="B3927" s="32">
        <v>40807</v>
      </c>
      <c r="E3927" t="s">
        <v>862</v>
      </c>
      <c r="AZ3927">
        <v>37</v>
      </c>
      <c r="BK3927" s="14"/>
    </row>
    <row r="3928" spans="1:63" x14ac:dyDescent="0.35">
      <c r="A3928" s="7" t="s">
        <v>886</v>
      </c>
      <c r="B3928" s="32">
        <v>40819</v>
      </c>
      <c r="E3928" t="s">
        <v>862</v>
      </c>
      <c r="AZ3928">
        <v>43</v>
      </c>
      <c r="BK3928" s="14"/>
    </row>
    <row r="3929" spans="1:63" x14ac:dyDescent="0.35">
      <c r="A3929" s="7" t="s">
        <v>886</v>
      </c>
      <c r="B3929" s="32">
        <v>40826</v>
      </c>
      <c r="E3929" t="s">
        <v>862</v>
      </c>
      <c r="AZ3929">
        <v>62</v>
      </c>
      <c r="BK3929" s="14"/>
    </row>
    <row r="3930" spans="1:63" x14ac:dyDescent="0.35">
      <c r="A3930" s="7" t="s">
        <v>886</v>
      </c>
      <c r="B3930" s="32">
        <v>40833</v>
      </c>
      <c r="E3930" t="s">
        <v>862</v>
      </c>
      <c r="AZ3930">
        <v>69</v>
      </c>
      <c r="BK3930" s="14"/>
    </row>
    <row r="3931" spans="1:63" x14ac:dyDescent="0.35">
      <c r="A3931" s="7" t="s">
        <v>886</v>
      </c>
      <c r="B3931" s="32">
        <v>40841</v>
      </c>
      <c r="E3931" t="s">
        <v>862</v>
      </c>
      <c r="AZ3931">
        <v>70</v>
      </c>
      <c r="BK3931" s="14"/>
    </row>
    <row r="3932" spans="1:63" x14ac:dyDescent="0.35">
      <c r="A3932" s="7" t="s">
        <v>886</v>
      </c>
      <c r="B3932" s="32">
        <v>40850</v>
      </c>
      <c r="E3932" t="s">
        <v>862</v>
      </c>
      <c r="AZ3932">
        <v>81</v>
      </c>
      <c r="BK3932" s="14"/>
    </row>
    <row r="3933" spans="1:63" x14ac:dyDescent="0.35">
      <c r="A3933" s="7" t="s">
        <v>886</v>
      </c>
      <c r="B3933" s="32">
        <v>40857</v>
      </c>
      <c r="E3933" t="s">
        <v>862</v>
      </c>
      <c r="AZ3933">
        <v>81</v>
      </c>
      <c r="BK3933" s="14"/>
    </row>
    <row r="3934" spans="1:63" x14ac:dyDescent="0.35">
      <c r="A3934" s="7" t="s">
        <v>886</v>
      </c>
      <c r="B3934" s="32">
        <v>40865</v>
      </c>
      <c r="E3934" t="s">
        <v>862</v>
      </c>
      <c r="AZ3934">
        <v>87</v>
      </c>
      <c r="BK3934" s="14"/>
    </row>
    <row r="3935" spans="1:63" x14ac:dyDescent="0.35">
      <c r="A3935" s="7" t="s">
        <v>886</v>
      </c>
      <c r="B3935" s="32">
        <v>40871</v>
      </c>
      <c r="E3935" t="s">
        <v>862</v>
      </c>
      <c r="AZ3935">
        <v>90</v>
      </c>
      <c r="BK3935" s="14"/>
    </row>
    <row r="3936" spans="1:63" x14ac:dyDescent="0.35">
      <c r="A3936" s="7" t="s">
        <v>887</v>
      </c>
      <c r="B3936" s="32">
        <v>40703</v>
      </c>
      <c r="E3936" t="s">
        <v>863</v>
      </c>
      <c r="AZ3936">
        <v>12</v>
      </c>
      <c r="BK3936" s="14">
        <v>2</v>
      </c>
    </row>
    <row r="3937" spans="1:63" x14ac:dyDescent="0.35">
      <c r="A3937" s="7" t="s">
        <v>887</v>
      </c>
      <c r="B3937" s="32">
        <v>40709</v>
      </c>
      <c r="E3937" t="s">
        <v>863</v>
      </c>
      <c r="AZ3937">
        <v>12</v>
      </c>
      <c r="BK3937" s="14">
        <v>2.4</v>
      </c>
    </row>
    <row r="3938" spans="1:63" x14ac:dyDescent="0.35">
      <c r="A3938" s="7" t="s">
        <v>887</v>
      </c>
      <c r="B3938" s="32">
        <v>40716</v>
      </c>
      <c r="E3938" t="s">
        <v>863</v>
      </c>
      <c r="AZ3938">
        <v>13</v>
      </c>
      <c r="BK3938" s="14">
        <v>3.2</v>
      </c>
    </row>
    <row r="3939" spans="1:63" x14ac:dyDescent="0.35">
      <c r="A3939" s="7" t="s">
        <v>887</v>
      </c>
      <c r="B3939" s="32">
        <v>40725</v>
      </c>
      <c r="E3939" t="s">
        <v>863</v>
      </c>
      <c r="AZ3939">
        <v>14</v>
      </c>
      <c r="BK3939" s="14">
        <v>3.8</v>
      </c>
    </row>
    <row r="3940" spans="1:63" x14ac:dyDescent="0.35">
      <c r="A3940" s="7" t="s">
        <v>887</v>
      </c>
      <c r="B3940" s="32">
        <v>40736</v>
      </c>
      <c r="E3940" t="s">
        <v>863</v>
      </c>
      <c r="AZ3940">
        <v>14.5</v>
      </c>
      <c r="BK3940" s="14">
        <v>4.5</v>
      </c>
    </row>
    <row r="3941" spans="1:63" x14ac:dyDescent="0.35">
      <c r="A3941" s="7" t="s">
        <v>887</v>
      </c>
      <c r="B3941" s="32">
        <v>40746</v>
      </c>
      <c r="E3941" t="s">
        <v>863</v>
      </c>
      <c r="AZ3941">
        <v>15</v>
      </c>
      <c r="BK3941" s="14">
        <v>4.9000000000000004</v>
      </c>
    </row>
    <row r="3942" spans="1:63" x14ac:dyDescent="0.35">
      <c r="A3942" s="7" t="s">
        <v>887</v>
      </c>
      <c r="B3942" s="32">
        <v>40756</v>
      </c>
      <c r="E3942" t="s">
        <v>863</v>
      </c>
      <c r="AZ3942">
        <v>31</v>
      </c>
      <c r="BK3942" s="14">
        <v>5.0999999999999996</v>
      </c>
    </row>
    <row r="3943" spans="1:63" x14ac:dyDescent="0.35">
      <c r="A3943" s="7" t="s">
        <v>887</v>
      </c>
      <c r="B3943" s="32">
        <v>40765</v>
      </c>
      <c r="E3943" t="s">
        <v>863</v>
      </c>
      <c r="AZ3943">
        <v>30</v>
      </c>
      <c r="BK3943" s="14"/>
    </row>
    <row r="3944" spans="1:63" x14ac:dyDescent="0.35">
      <c r="A3944" s="7" t="s">
        <v>887</v>
      </c>
      <c r="B3944" s="32">
        <v>40773</v>
      </c>
      <c r="E3944" t="s">
        <v>863</v>
      </c>
      <c r="AZ3944">
        <v>37</v>
      </c>
      <c r="BK3944" s="14"/>
    </row>
    <row r="3945" spans="1:63" x14ac:dyDescent="0.35">
      <c r="A3945" s="7" t="s">
        <v>887</v>
      </c>
      <c r="B3945" s="32">
        <v>40784</v>
      </c>
      <c r="E3945" t="s">
        <v>863</v>
      </c>
      <c r="AZ3945">
        <v>39</v>
      </c>
      <c r="BK3945" s="14"/>
    </row>
    <row r="3946" spans="1:63" x14ac:dyDescent="0.35">
      <c r="A3946" s="7" t="s">
        <v>887</v>
      </c>
      <c r="B3946" s="32">
        <v>40794</v>
      </c>
      <c r="E3946" t="s">
        <v>863</v>
      </c>
      <c r="AZ3946">
        <v>39</v>
      </c>
      <c r="BK3946" s="14"/>
    </row>
    <row r="3947" spans="1:63" x14ac:dyDescent="0.35">
      <c r="A3947" s="7" t="s">
        <v>887</v>
      </c>
      <c r="B3947" s="32">
        <v>40807</v>
      </c>
      <c r="E3947" t="s">
        <v>863</v>
      </c>
      <c r="AZ3947">
        <v>60</v>
      </c>
      <c r="BK3947" s="14"/>
    </row>
    <row r="3948" spans="1:63" x14ac:dyDescent="0.35">
      <c r="A3948" s="7" t="s">
        <v>887</v>
      </c>
      <c r="B3948" s="32">
        <v>40819</v>
      </c>
      <c r="E3948" t="s">
        <v>863</v>
      </c>
      <c r="AZ3948">
        <v>68</v>
      </c>
      <c r="BK3948" s="14"/>
    </row>
    <row r="3949" spans="1:63" x14ac:dyDescent="0.35">
      <c r="A3949" s="7" t="s">
        <v>887</v>
      </c>
      <c r="B3949" s="32">
        <v>40826</v>
      </c>
      <c r="E3949" t="s">
        <v>863</v>
      </c>
      <c r="AZ3949">
        <v>70</v>
      </c>
      <c r="BK3949" s="14"/>
    </row>
    <row r="3950" spans="1:63" x14ac:dyDescent="0.35">
      <c r="A3950" s="7" t="s">
        <v>887</v>
      </c>
      <c r="B3950" s="32">
        <v>40833</v>
      </c>
      <c r="E3950" t="s">
        <v>863</v>
      </c>
      <c r="AZ3950">
        <v>75</v>
      </c>
      <c r="BK3950" s="14"/>
    </row>
    <row r="3951" spans="1:63" x14ac:dyDescent="0.35">
      <c r="A3951" s="7" t="s">
        <v>887</v>
      </c>
      <c r="B3951" s="32">
        <v>40841</v>
      </c>
      <c r="E3951" t="s">
        <v>863</v>
      </c>
      <c r="AZ3951">
        <v>81</v>
      </c>
      <c r="BK3951" s="14"/>
    </row>
    <row r="3952" spans="1:63" x14ac:dyDescent="0.35">
      <c r="A3952" s="7" t="s">
        <v>887</v>
      </c>
      <c r="B3952" s="32">
        <v>40850</v>
      </c>
      <c r="E3952" t="s">
        <v>863</v>
      </c>
      <c r="AZ3952">
        <v>83</v>
      </c>
      <c r="BK3952" s="14"/>
    </row>
    <row r="3953" spans="1:63" x14ac:dyDescent="0.35">
      <c r="A3953" s="7" t="s">
        <v>887</v>
      </c>
      <c r="B3953" s="32">
        <v>40857</v>
      </c>
      <c r="E3953" t="s">
        <v>863</v>
      </c>
      <c r="AZ3953">
        <v>87</v>
      </c>
      <c r="BK3953" s="14"/>
    </row>
    <row r="3954" spans="1:63" x14ac:dyDescent="0.35">
      <c r="A3954" s="7" t="s">
        <v>887</v>
      </c>
      <c r="B3954" s="32">
        <v>40865</v>
      </c>
      <c r="E3954" t="s">
        <v>863</v>
      </c>
      <c r="AZ3954">
        <v>90</v>
      </c>
      <c r="BK3954" s="14"/>
    </row>
    <row r="3955" spans="1:63" x14ac:dyDescent="0.35">
      <c r="A3955" s="7" t="s">
        <v>888</v>
      </c>
      <c r="B3955" s="32">
        <v>40703</v>
      </c>
      <c r="E3955" t="s">
        <v>864</v>
      </c>
      <c r="AZ3955">
        <v>12</v>
      </c>
      <c r="BK3955" s="14">
        <v>1.9</v>
      </c>
    </row>
    <row r="3956" spans="1:63" x14ac:dyDescent="0.35">
      <c r="A3956" s="7" t="s">
        <v>888</v>
      </c>
      <c r="B3956" s="32">
        <v>40709</v>
      </c>
      <c r="E3956" t="s">
        <v>864</v>
      </c>
      <c r="AZ3956">
        <v>12</v>
      </c>
      <c r="BK3956" s="14">
        <v>2.1</v>
      </c>
    </row>
    <row r="3957" spans="1:63" x14ac:dyDescent="0.35">
      <c r="A3957" s="7" t="s">
        <v>888</v>
      </c>
      <c r="B3957" s="32">
        <v>40716</v>
      </c>
      <c r="E3957" t="s">
        <v>864</v>
      </c>
      <c r="AZ3957">
        <v>13</v>
      </c>
      <c r="BK3957" s="14">
        <v>2.8</v>
      </c>
    </row>
    <row r="3958" spans="1:63" x14ac:dyDescent="0.35">
      <c r="A3958" s="7" t="s">
        <v>888</v>
      </c>
      <c r="B3958" s="32">
        <v>40725</v>
      </c>
      <c r="E3958" t="s">
        <v>864</v>
      </c>
      <c r="AZ3958">
        <v>14</v>
      </c>
      <c r="BK3958" s="14">
        <v>3.7</v>
      </c>
    </row>
    <row r="3959" spans="1:63" x14ac:dyDescent="0.35">
      <c r="A3959" s="7" t="s">
        <v>888</v>
      </c>
      <c r="B3959" s="32">
        <v>40736</v>
      </c>
      <c r="E3959" t="s">
        <v>864</v>
      </c>
      <c r="AZ3959">
        <v>15</v>
      </c>
      <c r="BK3959" s="14">
        <v>4.8</v>
      </c>
    </row>
    <row r="3960" spans="1:63" x14ac:dyDescent="0.35">
      <c r="A3960" s="7" t="s">
        <v>888</v>
      </c>
      <c r="B3960" s="32">
        <v>40746</v>
      </c>
      <c r="E3960" t="s">
        <v>864</v>
      </c>
      <c r="AZ3960">
        <v>15</v>
      </c>
      <c r="BK3960" s="14">
        <v>5</v>
      </c>
    </row>
    <row r="3961" spans="1:63" x14ac:dyDescent="0.35">
      <c r="A3961" s="7" t="s">
        <v>888</v>
      </c>
      <c r="B3961" s="32">
        <v>40756</v>
      </c>
      <c r="E3961" t="s">
        <v>864</v>
      </c>
      <c r="AZ3961">
        <v>30</v>
      </c>
      <c r="BK3961" s="14">
        <v>5.2</v>
      </c>
    </row>
    <row r="3962" spans="1:63" x14ac:dyDescent="0.35">
      <c r="A3962" s="7" t="s">
        <v>888</v>
      </c>
      <c r="B3962" s="32">
        <v>40765</v>
      </c>
      <c r="E3962" t="s">
        <v>864</v>
      </c>
      <c r="AZ3962">
        <v>30.5</v>
      </c>
      <c r="BK3962" s="14"/>
    </row>
    <row r="3963" spans="1:63" x14ac:dyDescent="0.35">
      <c r="A3963" s="7" t="s">
        <v>888</v>
      </c>
      <c r="B3963" s="32">
        <v>40773</v>
      </c>
      <c r="E3963" t="s">
        <v>864</v>
      </c>
      <c r="AZ3963">
        <v>37</v>
      </c>
      <c r="BK3963" s="14"/>
    </row>
    <row r="3964" spans="1:63" x14ac:dyDescent="0.35">
      <c r="A3964" s="7" t="s">
        <v>888</v>
      </c>
      <c r="B3964" s="32">
        <v>40784</v>
      </c>
      <c r="E3964" t="s">
        <v>864</v>
      </c>
      <c r="AZ3964">
        <v>37</v>
      </c>
      <c r="BK3964" s="14"/>
    </row>
    <row r="3965" spans="1:63" x14ac:dyDescent="0.35">
      <c r="A3965" s="7" t="s">
        <v>888</v>
      </c>
      <c r="B3965" s="32">
        <v>40794</v>
      </c>
      <c r="E3965" t="s">
        <v>864</v>
      </c>
      <c r="AZ3965">
        <v>43</v>
      </c>
      <c r="BK3965" s="14"/>
    </row>
    <row r="3966" spans="1:63" x14ac:dyDescent="0.35">
      <c r="A3966" s="7" t="s">
        <v>888</v>
      </c>
      <c r="B3966" s="32">
        <v>40807</v>
      </c>
      <c r="E3966" t="s">
        <v>864</v>
      </c>
      <c r="AZ3966">
        <v>55</v>
      </c>
      <c r="BK3966" s="14"/>
    </row>
    <row r="3967" spans="1:63" x14ac:dyDescent="0.35">
      <c r="A3967" s="7" t="s">
        <v>888</v>
      </c>
      <c r="B3967" s="32">
        <v>40819</v>
      </c>
      <c r="E3967" t="s">
        <v>864</v>
      </c>
      <c r="AZ3967">
        <v>68</v>
      </c>
      <c r="BK3967" s="14"/>
    </row>
    <row r="3968" spans="1:63" x14ac:dyDescent="0.35">
      <c r="A3968" s="7" t="s">
        <v>888</v>
      </c>
      <c r="B3968" s="32">
        <v>40826</v>
      </c>
      <c r="E3968" t="s">
        <v>864</v>
      </c>
      <c r="AZ3968">
        <v>70</v>
      </c>
      <c r="BK3968" s="14"/>
    </row>
    <row r="3969" spans="1:63" x14ac:dyDescent="0.35">
      <c r="A3969" s="7" t="s">
        <v>888</v>
      </c>
      <c r="B3969" s="32">
        <v>40833</v>
      </c>
      <c r="E3969" t="s">
        <v>864</v>
      </c>
      <c r="AZ3969">
        <v>75</v>
      </c>
      <c r="BK3969" s="14"/>
    </row>
    <row r="3970" spans="1:63" x14ac:dyDescent="0.35">
      <c r="A3970" s="7" t="s">
        <v>888</v>
      </c>
      <c r="B3970" s="32">
        <v>40841</v>
      </c>
      <c r="E3970" t="s">
        <v>864</v>
      </c>
      <c r="AZ3970">
        <v>81</v>
      </c>
      <c r="BK3970" s="14"/>
    </row>
    <row r="3971" spans="1:63" x14ac:dyDescent="0.35">
      <c r="A3971" s="7" t="s">
        <v>888</v>
      </c>
      <c r="B3971" s="32">
        <v>40850</v>
      </c>
      <c r="E3971" t="s">
        <v>864</v>
      </c>
      <c r="AZ3971">
        <v>81</v>
      </c>
      <c r="BK3971" s="14"/>
    </row>
    <row r="3972" spans="1:63" x14ac:dyDescent="0.35">
      <c r="A3972" s="7" t="s">
        <v>888</v>
      </c>
      <c r="B3972" s="32">
        <v>40857</v>
      </c>
      <c r="E3972" t="s">
        <v>864</v>
      </c>
      <c r="AZ3972">
        <v>87</v>
      </c>
      <c r="BK3972" s="14"/>
    </row>
    <row r="3973" spans="1:63" x14ac:dyDescent="0.35">
      <c r="A3973" s="7" t="s">
        <v>888</v>
      </c>
      <c r="B3973" s="32">
        <v>40865</v>
      </c>
      <c r="E3973" t="s">
        <v>864</v>
      </c>
      <c r="AZ3973">
        <v>90</v>
      </c>
      <c r="BK3973" s="14"/>
    </row>
    <row r="3974" spans="1:63" x14ac:dyDescent="0.35">
      <c r="A3974" s="7" t="s">
        <v>889</v>
      </c>
      <c r="B3974" s="32">
        <v>40703</v>
      </c>
      <c r="E3974" t="s">
        <v>865</v>
      </c>
      <c r="AZ3974">
        <v>12</v>
      </c>
      <c r="BK3974" s="14">
        <v>2</v>
      </c>
    </row>
    <row r="3975" spans="1:63" x14ac:dyDescent="0.35">
      <c r="A3975" s="7" t="s">
        <v>889</v>
      </c>
      <c r="B3975" s="32">
        <v>40709</v>
      </c>
      <c r="E3975" t="s">
        <v>865</v>
      </c>
      <c r="AZ3975">
        <v>12</v>
      </c>
      <c r="BK3975" s="14">
        <v>2.2000000000000002</v>
      </c>
    </row>
    <row r="3976" spans="1:63" x14ac:dyDescent="0.35">
      <c r="A3976" s="7" t="s">
        <v>889</v>
      </c>
      <c r="B3976" s="32">
        <v>40716</v>
      </c>
      <c r="E3976" t="s">
        <v>865</v>
      </c>
      <c r="AZ3976">
        <v>13</v>
      </c>
      <c r="BK3976" s="14">
        <v>2.9</v>
      </c>
    </row>
    <row r="3977" spans="1:63" x14ac:dyDescent="0.35">
      <c r="A3977" s="7" t="s">
        <v>889</v>
      </c>
      <c r="B3977" s="32">
        <v>40725</v>
      </c>
      <c r="E3977" t="s">
        <v>865</v>
      </c>
      <c r="AZ3977">
        <v>14</v>
      </c>
      <c r="BK3977" s="14">
        <v>3.7</v>
      </c>
    </row>
    <row r="3978" spans="1:63" x14ac:dyDescent="0.35">
      <c r="A3978" s="7" t="s">
        <v>889</v>
      </c>
      <c r="B3978" s="32">
        <v>40736</v>
      </c>
      <c r="E3978" t="s">
        <v>865</v>
      </c>
      <c r="AZ3978">
        <v>15</v>
      </c>
      <c r="BK3978" s="14">
        <v>4.5</v>
      </c>
    </row>
    <row r="3979" spans="1:63" x14ac:dyDescent="0.35">
      <c r="A3979" s="7" t="s">
        <v>889</v>
      </c>
      <c r="B3979" s="32">
        <v>40746</v>
      </c>
      <c r="E3979" t="s">
        <v>865</v>
      </c>
      <c r="AZ3979">
        <v>30</v>
      </c>
      <c r="BK3979" s="14">
        <v>5.3</v>
      </c>
    </row>
    <row r="3980" spans="1:63" x14ac:dyDescent="0.35">
      <c r="A3980" s="7" t="s">
        <v>889</v>
      </c>
      <c r="B3980" s="32">
        <v>40756</v>
      </c>
      <c r="E3980" t="s">
        <v>865</v>
      </c>
      <c r="AZ3980">
        <v>31</v>
      </c>
      <c r="BK3980" s="14"/>
    </row>
    <row r="3981" spans="1:63" x14ac:dyDescent="0.35">
      <c r="A3981" s="7" t="s">
        <v>889</v>
      </c>
      <c r="B3981" s="32">
        <v>40765</v>
      </c>
      <c r="E3981" t="s">
        <v>865</v>
      </c>
      <c r="AZ3981">
        <v>31</v>
      </c>
      <c r="BK3981" s="14"/>
    </row>
    <row r="3982" spans="1:63" x14ac:dyDescent="0.35">
      <c r="A3982" s="7" t="s">
        <v>889</v>
      </c>
      <c r="B3982" s="32">
        <v>40773</v>
      </c>
      <c r="E3982" t="s">
        <v>865</v>
      </c>
      <c r="AZ3982">
        <v>37</v>
      </c>
      <c r="BK3982" s="14"/>
    </row>
    <row r="3983" spans="1:63" x14ac:dyDescent="0.35">
      <c r="A3983" s="7" t="s">
        <v>889</v>
      </c>
      <c r="B3983" s="32">
        <v>40784</v>
      </c>
      <c r="E3983" t="s">
        <v>865</v>
      </c>
      <c r="AZ3983">
        <v>37</v>
      </c>
      <c r="BK3983" s="14"/>
    </row>
    <row r="3984" spans="1:63" x14ac:dyDescent="0.35">
      <c r="A3984" s="7" t="s">
        <v>889</v>
      </c>
      <c r="B3984" s="32">
        <v>40794</v>
      </c>
      <c r="E3984" t="s">
        <v>865</v>
      </c>
      <c r="AZ3984">
        <v>43</v>
      </c>
      <c r="BK3984" s="14"/>
    </row>
    <row r="3985" spans="1:63" x14ac:dyDescent="0.35">
      <c r="A3985" s="7" t="s">
        <v>889</v>
      </c>
      <c r="B3985" s="32">
        <v>40807</v>
      </c>
      <c r="E3985" t="s">
        <v>865</v>
      </c>
      <c r="AZ3985">
        <v>58</v>
      </c>
      <c r="BK3985" s="14"/>
    </row>
    <row r="3986" spans="1:63" x14ac:dyDescent="0.35">
      <c r="A3986" s="7" t="s">
        <v>889</v>
      </c>
      <c r="B3986" s="32">
        <v>40819</v>
      </c>
      <c r="E3986" t="s">
        <v>865</v>
      </c>
      <c r="AZ3986">
        <v>69</v>
      </c>
      <c r="BK3986" s="14"/>
    </row>
    <row r="3987" spans="1:63" x14ac:dyDescent="0.35">
      <c r="A3987" s="7" t="s">
        <v>889</v>
      </c>
      <c r="B3987" s="32">
        <v>40826</v>
      </c>
      <c r="E3987" t="s">
        <v>865</v>
      </c>
      <c r="AZ3987">
        <v>70</v>
      </c>
      <c r="BK3987" s="14"/>
    </row>
    <row r="3988" spans="1:63" x14ac:dyDescent="0.35">
      <c r="A3988" s="7" t="s">
        <v>889</v>
      </c>
      <c r="B3988" s="32">
        <v>40833</v>
      </c>
      <c r="E3988" t="s">
        <v>865</v>
      </c>
      <c r="AZ3988">
        <v>75</v>
      </c>
      <c r="BK3988" s="14"/>
    </row>
    <row r="3989" spans="1:63" x14ac:dyDescent="0.35">
      <c r="A3989" s="7" t="s">
        <v>889</v>
      </c>
      <c r="B3989" s="32">
        <v>40841</v>
      </c>
      <c r="E3989" t="s">
        <v>865</v>
      </c>
      <c r="AZ3989">
        <v>81</v>
      </c>
      <c r="BK3989" s="14"/>
    </row>
    <row r="3990" spans="1:63" x14ac:dyDescent="0.35">
      <c r="A3990" s="7" t="s">
        <v>889</v>
      </c>
      <c r="B3990" s="32">
        <v>40850</v>
      </c>
      <c r="E3990" t="s">
        <v>865</v>
      </c>
      <c r="AZ3990">
        <v>83</v>
      </c>
      <c r="BK3990" s="14"/>
    </row>
    <row r="3991" spans="1:63" x14ac:dyDescent="0.35">
      <c r="A3991" s="7" t="s">
        <v>889</v>
      </c>
      <c r="B3991" s="32">
        <v>40857</v>
      </c>
      <c r="E3991" t="s">
        <v>865</v>
      </c>
      <c r="AZ3991">
        <v>87</v>
      </c>
      <c r="BK3991" s="14"/>
    </row>
    <row r="3992" spans="1:63" x14ac:dyDescent="0.35">
      <c r="A3992" s="7" t="s">
        <v>889</v>
      </c>
      <c r="B3992" s="32">
        <v>40865</v>
      </c>
      <c r="E3992" t="s">
        <v>865</v>
      </c>
      <c r="AZ3992">
        <v>90</v>
      </c>
      <c r="BK3992" s="14"/>
    </row>
    <row r="3993" spans="1:63" x14ac:dyDescent="0.35">
      <c r="A3993" s="7" t="s">
        <v>890</v>
      </c>
      <c r="B3993" s="32">
        <v>40703</v>
      </c>
      <c r="E3993" t="s">
        <v>866</v>
      </c>
      <c r="AZ3993">
        <v>12</v>
      </c>
      <c r="BK3993" s="14">
        <v>1.9</v>
      </c>
    </row>
    <row r="3994" spans="1:63" x14ac:dyDescent="0.35">
      <c r="A3994" s="7" t="s">
        <v>890</v>
      </c>
      <c r="B3994" s="32">
        <v>40709</v>
      </c>
      <c r="E3994" t="s">
        <v>866</v>
      </c>
      <c r="AZ3994">
        <v>12</v>
      </c>
      <c r="BK3994" s="14">
        <v>2.4</v>
      </c>
    </row>
    <row r="3995" spans="1:63" x14ac:dyDescent="0.35">
      <c r="A3995" s="7" t="s">
        <v>890</v>
      </c>
      <c r="B3995" s="32">
        <v>40716</v>
      </c>
      <c r="E3995" t="s">
        <v>866</v>
      </c>
      <c r="AZ3995">
        <v>13</v>
      </c>
      <c r="BK3995" s="14">
        <v>3.1</v>
      </c>
    </row>
    <row r="3996" spans="1:63" x14ac:dyDescent="0.35">
      <c r="A3996" s="7" t="s">
        <v>890</v>
      </c>
      <c r="B3996" s="32">
        <v>40725</v>
      </c>
      <c r="E3996" t="s">
        <v>866</v>
      </c>
      <c r="AZ3996">
        <v>14</v>
      </c>
      <c r="BK3996" s="14">
        <v>4</v>
      </c>
    </row>
    <row r="3997" spans="1:63" x14ac:dyDescent="0.35">
      <c r="A3997" s="7" t="s">
        <v>890</v>
      </c>
      <c r="B3997" s="32">
        <v>40736</v>
      </c>
      <c r="E3997" t="s">
        <v>866</v>
      </c>
      <c r="AZ3997">
        <v>15</v>
      </c>
      <c r="BK3997" s="14">
        <v>4.9000000000000004</v>
      </c>
    </row>
    <row r="3998" spans="1:63" x14ac:dyDescent="0.35">
      <c r="A3998" s="7" t="s">
        <v>890</v>
      </c>
      <c r="B3998" s="32">
        <v>40746</v>
      </c>
      <c r="E3998" t="s">
        <v>866</v>
      </c>
      <c r="AZ3998">
        <v>15</v>
      </c>
      <c r="BK3998" s="14">
        <v>5.2</v>
      </c>
    </row>
    <row r="3999" spans="1:63" x14ac:dyDescent="0.35">
      <c r="A3999" s="7" t="s">
        <v>890</v>
      </c>
      <c r="B3999" s="32">
        <v>40756</v>
      </c>
      <c r="E3999" t="s">
        <v>866</v>
      </c>
      <c r="AZ3999">
        <v>30</v>
      </c>
      <c r="BK3999" s="14">
        <v>5.9</v>
      </c>
    </row>
    <row r="4000" spans="1:63" x14ac:dyDescent="0.35">
      <c r="A4000" s="7" t="s">
        <v>890</v>
      </c>
      <c r="B4000" s="32">
        <v>40765</v>
      </c>
      <c r="E4000" t="s">
        <v>866</v>
      </c>
      <c r="AZ4000">
        <v>30</v>
      </c>
      <c r="BK4000" s="14"/>
    </row>
    <row r="4001" spans="1:63" x14ac:dyDescent="0.35">
      <c r="A4001" s="7" t="s">
        <v>890</v>
      </c>
      <c r="B4001" s="32">
        <v>40773</v>
      </c>
      <c r="E4001" t="s">
        <v>866</v>
      </c>
      <c r="AZ4001">
        <v>37</v>
      </c>
      <c r="BK4001" s="14"/>
    </row>
    <row r="4002" spans="1:63" x14ac:dyDescent="0.35">
      <c r="A4002" s="7" t="s">
        <v>890</v>
      </c>
      <c r="B4002" s="32">
        <v>40784</v>
      </c>
      <c r="E4002" t="s">
        <v>866</v>
      </c>
      <c r="AZ4002">
        <v>37</v>
      </c>
      <c r="BK4002" s="14"/>
    </row>
    <row r="4003" spans="1:63" x14ac:dyDescent="0.35">
      <c r="A4003" s="7" t="s">
        <v>890</v>
      </c>
      <c r="B4003" s="32">
        <v>40794</v>
      </c>
      <c r="E4003" t="s">
        <v>866</v>
      </c>
      <c r="AZ4003">
        <v>43</v>
      </c>
      <c r="BK4003" s="14"/>
    </row>
    <row r="4004" spans="1:63" x14ac:dyDescent="0.35">
      <c r="A4004" s="7" t="s">
        <v>890</v>
      </c>
      <c r="B4004" s="32">
        <v>40807</v>
      </c>
      <c r="E4004" t="s">
        <v>866</v>
      </c>
      <c r="AZ4004">
        <v>58</v>
      </c>
      <c r="BK4004" s="14"/>
    </row>
    <row r="4005" spans="1:63" x14ac:dyDescent="0.35">
      <c r="A4005" s="7" t="s">
        <v>890</v>
      </c>
      <c r="B4005" s="32">
        <v>40819</v>
      </c>
      <c r="E4005" t="s">
        <v>866</v>
      </c>
      <c r="AZ4005">
        <v>69</v>
      </c>
      <c r="BK4005" s="14"/>
    </row>
    <row r="4006" spans="1:63" x14ac:dyDescent="0.35">
      <c r="A4006" s="7" t="s">
        <v>890</v>
      </c>
      <c r="B4006" s="32">
        <v>40826</v>
      </c>
      <c r="E4006" t="s">
        <v>866</v>
      </c>
      <c r="AZ4006">
        <v>70</v>
      </c>
      <c r="BK4006" s="14"/>
    </row>
    <row r="4007" spans="1:63" x14ac:dyDescent="0.35">
      <c r="A4007" s="7" t="s">
        <v>890</v>
      </c>
      <c r="B4007" s="32">
        <v>40833</v>
      </c>
      <c r="E4007" t="s">
        <v>866</v>
      </c>
      <c r="AZ4007">
        <v>75</v>
      </c>
      <c r="BK4007" s="14"/>
    </row>
    <row r="4008" spans="1:63" x14ac:dyDescent="0.35">
      <c r="A4008" s="7" t="s">
        <v>890</v>
      </c>
      <c r="B4008" s="32">
        <v>40841</v>
      </c>
      <c r="E4008" t="s">
        <v>866</v>
      </c>
      <c r="AZ4008">
        <v>81</v>
      </c>
      <c r="BK4008" s="14"/>
    </row>
    <row r="4009" spans="1:63" x14ac:dyDescent="0.35">
      <c r="A4009" s="7" t="s">
        <v>890</v>
      </c>
      <c r="B4009" s="32">
        <v>40850</v>
      </c>
      <c r="E4009" t="s">
        <v>866</v>
      </c>
      <c r="AZ4009">
        <v>83</v>
      </c>
      <c r="BK4009" s="14"/>
    </row>
    <row r="4010" spans="1:63" x14ac:dyDescent="0.35">
      <c r="A4010" s="7" t="s">
        <v>890</v>
      </c>
      <c r="B4010" s="32">
        <v>40857</v>
      </c>
      <c r="E4010" t="s">
        <v>866</v>
      </c>
      <c r="AZ4010">
        <v>87</v>
      </c>
      <c r="BK4010" s="14"/>
    </row>
    <row r="4011" spans="1:63" x14ac:dyDescent="0.35">
      <c r="A4011" s="7" t="s">
        <v>890</v>
      </c>
      <c r="B4011" s="32">
        <v>40865</v>
      </c>
      <c r="E4011" t="s">
        <v>866</v>
      </c>
      <c r="AZ4011">
        <v>90</v>
      </c>
      <c r="BK4011" s="14"/>
    </row>
    <row r="4012" spans="1:63" x14ac:dyDescent="0.35">
      <c r="A4012" s="7" t="s">
        <v>891</v>
      </c>
      <c r="B4012" s="32">
        <v>40746</v>
      </c>
      <c r="E4012" t="s">
        <v>861</v>
      </c>
      <c r="AZ4012">
        <v>11</v>
      </c>
      <c r="BK4012" s="14">
        <v>1</v>
      </c>
    </row>
    <row r="4013" spans="1:63" x14ac:dyDescent="0.35">
      <c r="A4013" s="7" t="s">
        <v>891</v>
      </c>
      <c r="B4013" s="32">
        <v>40756</v>
      </c>
      <c r="E4013" t="s">
        <v>861</v>
      </c>
      <c r="AZ4013">
        <v>12</v>
      </c>
      <c r="BK4013" s="14">
        <v>2</v>
      </c>
    </row>
    <row r="4014" spans="1:63" x14ac:dyDescent="0.35">
      <c r="A4014" s="7" t="s">
        <v>891</v>
      </c>
      <c r="B4014" s="32">
        <v>40765</v>
      </c>
      <c r="E4014" t="s">
        <v>861</v>
      </c>
      <c r="AZ4014">
        <v>12</v>
      </c>
      <c r="BK4014" s="14">
        <v>2.4</v>
      </c>
    </row>
    <row r="4015" spans="1:63" x14ac:dyDescent="0.35">
      <c r="A4015" s="7" t="s">
        <v>891</v>
      </c>
      <c r="B4015" s="32">
        <v>40773</v>
      </c>
      <c r="E4015" t="s">
        <v>861</v>
      </c>
      <c r="AZ4015">
        <v>13</v>
      </c>
      <c r="BK4015" s="14">
        <v>3.3</v>
      </c>
    </row>
    <row r="4016" spans="1:63" x14ac:dyDescent="0.35">
      <c r="A4016" s="7" t="s">
        <v>891</v>
      </c>
      <c r="B4016" s="32">
        <v>40784</v>
      </c>
      <c r="E4016" t="s">
        <v>861</v>
      </c>
      <c r="AZ4016">
        <v>14</v>
      </c>
      <c r="BK4016" s="14">
        <v>4.3</v>
      </c>
    </row>
    <row r="4017" spans="1:63" x14ac:dyDescent="0.35">
      <c r="A4017" s="7" t="s">
        <v>891</v>
      </c>
      <c r="B4017" s="32">
        <v>40794</v>
      </c>
      <c r="E4017" t="s">
        <v>861</v>
      </c>
      <c r="AZ4017">
        <v>15</v>
      </c>
      <c r="BK4017" s="14">
        <v>5</v>
      </c>
    </row>
    <row r="4018" spans="1:63" x14ac:dyDescent="0.35">
      <c r="A4018" s="7" t="s">
        <v>891</v>
      </c>
      <c r="B4018" s="32">
        <v>40805</v>
      </c>
      <c r="E4018" t="s">
        <v>861</v>
      </c>
      <c r="AZ4018">
        <v>31</v>
      </c>
      <c r="BK4018" s="14"/>
    </row>
    <row r="4019" spans="1:63" x14ac:dyDescent="0.35">
      <c r="A4019" s="7" t="s">
        <v>891</v>
      </c>
      <c r="B4019" s="32">
        <v>40819</v>
      </c>
      <c r="E4019" t="s">
        <v>861</v>
      </c>
      <c r="AZ4019">
        <v>41</v>
      </c>
      <c r="BK4019" s="14"/>
    </row>
    <row r="4020" spans="1:63" x14ac:dyDescent="0.35">
      <c r="A4020" s="7" t="s">
        <v>891</v>
      </c>
      <c r="B4020" s="32">
        <v>40826</v>
      </c>
      <c r="E4020" t="s">
        <v>861</v>
      </c>
      <c r="AZ4020">
        <v>49</v>
      </c>
      <c r="BK4020" s="14"/>
    </row>
    <row r="4021" spans="1:63" x14ac:dyDescent="0.35">
      <c r="A4021" s="7" t="s">
        <v>891</v>
      </c>
      <c r="B4021" s="32">
        <v>40833</v>
      </c>
      <c r="E4021" t="s">
        <v>861</v>
      </c>
      <c r="AZ4021">
        <v>59</v>
      </c>
      <c r="BK4021" s="14"/>
    </row>
    <row r="4022" spans="1:63" x14ac:dyDescent="0.35">
      <c r="A4022" s="7" t="s">
        <v>891</v>
      </c>
      <c r="B4022" s="32">
        <v>40841</v>
      </c>
      <c r="E4022" t="s">
        <v>861</v>
      </c>
      <c r="AZ4022">
        <v>70</v>
      </c>
      <c r="BK4022" s="14"/>
    </row>
    <row r="4023" spans="1:63" x14ac:dyDescent="0.35">
      <c r="A4023" s="7" t="s">
        <v>891</v>
      </c>
      <c r="B4023" s="32">
        <v>40850</v>
      </c>
      <c r="E4023" t="s">
        <v>861</v>
      </c>
      <c r="AZ4023">
        <v>71</v>
      </c>
      <c r="BK4023" s="14"/>
    </row>
    <row r="4024" spans="1:63" x14ac:dyDescent="0.35">
      <c r="A4024" s="7" t="s">
        <v>891</v>
      </c>
      <c r="B4024" s="32">
        <v>40857</v>
      </c>
      <c r="E4024" t="s">
        <v>861</v>
      </c>
      <c r="AZ4024">
        <v>81</v>
      </c>
      <c r="BK4024" s="14"/>
    </row>
    <row r="4025" spans="1:63" x14ac:dyDescent="0.35">
      <c r="A4025" s="7" t="s">
        <v>891</v>
      </c>
      <c r="B4025" s="32">
        <v>40865</v>
      </c>
      <c r="E4025" t="s">
        <v>861</v>
      </c>
      <c r="AZ4025">
        <v>83</v>
      </c>
      <c r="BK4025" s="14"/>
    </row>
    <row r="4026" spans="1:63" x14ac:dyDescent="0.35">
      <c r="A4026" s="7" t="s">
        <v>891</v>
      </c>
      <c r="B4026" s="32">
        <v>40871</v>
      </c>
      <c r="E4026" t="s">
        <v>861</v>
      </c>
      <c r="AZ4026">
        <v>87</v>
      </c>
      <c r="BK4026" s="14"/>
    </row>
    <row r="4027" spans="1:63" x14ac:dyDescent="0.35">
      <c r="A4027" s="7" t="s">
        <v>891</v>
      </c>
      <c r="B4027" s="32">
        <v>40878</v>
      </c>
      <c r="E4027" t="s">
        <v>861</v>
      </c>
      <c r="AZ4027">
        <v>90</v>
      </c>
      <c r="BK4027" s="14"/>
    </row>
    <row r="4028" spans="1:63" x14ac:dyDescent="0.35">
      <c r="A4028" s="7" t="s">
        <v>892</v>
      </c>
      <c r="B4028" s="32">
        <v>40746</v>
      </c>
      <c r="E4028" t="s">
        <v>802</v>
      </c>
      <c r="AZ4028">
        <v>11</v>
      </c>
      <c r="BK4028" s="14">
        <v>1</v>
      </c>
    </row>
    <row r="4029" spans="1:63" x14ac:dyDescent="0.35">
      <c r="A4029" s="7" t="s">
        <v>892</v>
      </c>
      <c r="B4029" s="32">
        <v>40756</v>
      </c>
      <c r="E4029" t="s">
        <v>802</v>
      </c>
      <c r="AZ4029">
        <v>12</v>
      </c>
      <c r="BK4029" s="14">
        <v>1.8</v>
      </c>
    </row>
    <row r="4030" spans="1:63" x14ac:dyDescent="0.35">
      <c r="A4030" s="7" t="s">
        <v>892</v>
      </c>
      <c r="B4030" s="32">
        <v>40765</v>
      </c>
      <c r="E4030" t="s">
        <v>802</v>
      </c>
      <c r="AZ4030">
        <v>12</v>
      </c>
      <c r="BK4030" s="14">
        <v>2.1</v>
      </c>
    </row>
    <row r="4031" spans="1:63" x14ac:dyDescent="0.35">
      <c r="A4031" s="7" t="s">
        <v>892</v>
      </c>
      <c r="B4031" s="32">
        <v>40773</v>
      </c>
      <c r="E4031" t="s">
        <v>802</v>
      </c>
      <c r="AZ4031">
        <v>13</v>
      </c>
      <c r="BK4031" s="14">
        <v>2.9</v>
      </c>
    </row>
    <row r="4032" spans="1:63" x14ac:dyDescent="0.35">
      <c r="A4032" s="7" t="s">
        <v>892</v>
      </c>
      <c r="B4032" s="32">
        <v>40784</v>
      </c>
      <c r="E4032" t="s">
        <v>802</v>
      </c>
      <c r="AZ4032">
        <v>14</v>
      </c>
      <c r="BK4032" s="14">
        <v>4.2</v>
      </c>
    </row>
    <row r="4033" spans="1:63" x14ac:dyDescent="0.35">
      <c r="A4033" s="7" t="s">
        <v>892</v>
      </c>
      <c r="B4033" s="32">
        <v>40794</v>
      </c>
      <c r="E4033" t="s">
        <v>802</v>
      </c>
      <c r="AZ4033">
        <v>15</v>
      </c>
      <c r="BK4033" s="14">
        <v>5.0999999999999996</v>
      </c>
    </row>
    <row r="4034" spans="1:63" x14ac:dyDescent="0.35">
      <c r="A4034" s="7" t="s">
        <v>892</v>
      </c>
      <c r="B4034" s="32">
        <v>40805</v>
      </c>
      <c r="E4034" t="s">
        <v>802</v>
      </c>
      <c r="AZ4034">
        <v>31</v>
      </c>
      <c r="BK4034" s="14"/>
    </row>
    <row r="4035" spans="1:63" x14ac:dyDescent="0.35">
      <c r="A4035" s="7" t="s">
        <v>892</v>
      </c>
      <c r="B4035" s="32">
        <v>40819</v>
      </c>
      <c r="E4035" t="s">
        <v>802</v>
      </c>
      <c r="AZ4035">
        <v>37</v>
      </c>
      <c r="BK4035" s="14"/>
    </row>
    <row r="4036" spans="1:63" x14ac:dyDescent="0.35">
      <c r="A4036" s="7" t="s">
        <v>892</v>
      </c>
      <c r="B4036" s="32">
        <v>40826</v>
      </c>
      <c r="E4036" t="s">
        <v>802</v>
      </c>
      <c r="AZ4036">
        <v>39</v>
      </c>
      <c r="BK4036" s="14"/>
    </row>
    <row r="4037" spans="1:63" x14ac:dyDescent="0.35">
      <c r="A4037" s="7" t="s">
        <v>892</v>
      </c>
      <c r="B4037" s="32">
        <v>40833</v>
      </c>
      <c r="E4037" t="s">
        <v>802</v>
      </c>
      <c r="AZ4037">
        <v>45</v>
      </c>
      <c r="BK4037" s="14"/>
    </row>
    <row r="4038" spans="1:63" x14ac:dyDescent="0.35">
      <c r="A4038" s="7" t="s">
        <v>892</v>
      </c>
      <c r="B4038" s="32">
        <v>40841</v>
      </c>
      <c r="E4038" t="s">
        <v>802</v>
      </c>
      <c r="AZ4038">
        <v>63</v>
      </c>
      <c r="BK4038" s="14"/>
    </row>
    <row r="4039" spans="1:63" x14ac:dyDescent="0.35">
      <c r="A4039" s="7" t="s">
        <v>892</v>
      </c>
      <c r="B4039" s="32">
        <v>40850</v>
      </c>
      <c r="E4039" t="s">
        <v>802</v>
      </c>
      <c r="AZ4039">
        <v>70</v>
      </c>
      <c r="BK4039" s="14"/>
    </row>
    <row r="4040" spans="1:63" x14ac:dyDescent="0.35">
      <c r="A4040" s="7" t="s">
        <v>892</v>
      </c>
      <c r="B4040" s="32">
        <v>40857</v>
      </c>
      <c r="E4040" t="s">
        <v>802</v>
      </c>
      <c r="AZ4040">
        <v>79</v>
      </c>
      <c r="BK4040" s="14"/>
    </row>
    <row r="4041" spans="1:63" x14ac:dyDescent="0.35">
      <c r="A4041" s="7" t="s">
        <v>892</v>
      </c>
      <c r="B4041" s="32">
        <v>40865</v>
      </c>
      <c r="E4041" t="s">
        <v>802</v>
      </c>
      <c r="AZ4041">
        <v>85</v>
      </c>
      <c r="BK4041" s="14"/>
    </row>
    <row r="4042" spans="1:63" x14ac:dyDescent="0.35">
      <c r="A4042" s="7" t="s">
        <v>892</v>
      </c>
      <c r="B4042" s="32">
        <v>40871</v>
      </c>
      <c r="E4042" t="s">
        <v>802</v>
      </c>
      <c r="AZ4042">
        <v>85</v>
      </c>
      <c r="BK4042" s="14"/>
    </row>
    <row r="4043" spans="1:63" x14ac:dyDescent="0.35">
      <c r="A4043" s="7" t="s">
        <v>892</v>
      </c>
      <c r="B4043" s="32">
        <v>40878</v>
      </c>
      <c r="E4043" t="s">
        <v>802</v>
      </c>
      <c r="AZ4043">
        <v>90</v>
      </c>
      <c r="BK4043" s="14"/>
    </row>
    <row r="4044" spans="1:63" x14ac:dyDescent="0.35">
      <c r="A4044" s="7" t="s">
        <v>893</v>
      </c>
      <c r="B4044" s="32">
        <v>40746</v>
      </c>
      <c r="E4044" t="s">
        <v>803</v>
      </c>
      <c r="AZ4044">
        <v>11</v>
      </c>
      <c r="BK4044" s="14">
        <v>1</v>
      </c>
    </row>
    <row r="4045" spans="1:63" x14ac:dyDescent="0.35">
      <c r="A4045" s="7" t="s">
        <v>893</v>
      </c>
      <c r="B4045" s="32">
        <v>40756</v>
      </c>
      <c r="E4045" t="s">
        <v>803</v>
      </c>
      <c r="AZ4045">
        <v>12</v>
      </c>
      <c r="BK4045" s="14">
        <v>2.4</v>
      </c>
    </row>
    <row r="4046" spans="1:63" x14ac:dyDescent="0.35">
      <c r="A4046" s="7" t="s">
        <v>893</v>
      </c>
      <c r="B4046" s="32">
        <v>40765</v>
      </c>
      <c r="E4046" t="s">
        <v>803</v>
      </c>
      <c r="AZ4046">
        <v>12</v>
      </c>
      <c r="BK4046" s="14">
        <v>2.4</v>
      </c>
    </row>
    <row r="4047" spans="1:63" x14ac:dyDescent="0.35">
      <c r="A4047" s="7" t="s">
        <v>893</v>
      </c>
      <c r="B4047" s="32">
        <v>40773</v>
      </c>
      <c r="E4047" t="s">
        <v>803</v>
      </c>
      <c r="AZ4047">
        <v>13</v>
      </c>
      <c r="BK4047" s="14">
        <v>3.2</v>
      </c>
    </row>
    <row r="4048" spans="1:63" x14ac:dyDescent="0.35">
      <c r="A4048" s="7" t="s">
        <v>893</v>
      </c>
      <c r="B4048" s="32">
        <v>40784</v>
      </c>
      <c r="E4048" t="s">
        <v>803</v>
      </c>
      <c r="AZ4048">
        <v>15</v>
      </c>
      <c r="BK4048" s="14">
        <v>4.5</v>
      </c>
    </row>
    <row r="4049" spans="1:63" x14ac:dyDescent="0.35">
      <c r="A4049" s="7" t="s">
        <v>893</v>
      </c>
      <c r="B4049" s="32">
        <v>40794</v>
      </c>
      <c r="E4049" t="s">
        <v>803</v>
      </c>
      <c r="AZ4049">
        <v>15</v>
      </c>
      <c r="BK4049" s="14">
        <v>5.6</v>
      </c>
    </row>
    <row r="4050" spans="1:63" x14ac:dyDescent="0.35">
      <c r="A4050" s="7" t="s">
        <v>893</v>
      </c>
      <c r="B4050" s="32">
        <v>40805</v>
      </c>
      <c r="E4050" t="s">
        <v>803</v>
      </c>
      <c r="AZ4050">
        <v>32</v>
      </c>
      <c r="BK4050" s="14"/>
    </row>
    <row r="4051" spans="1:63" x14ac:dyDescent="0.35">
      <c r="A4051" s="7" t="s">
        <v>893</v>
      </c>
      <c r="B4051" s="32">
        <v>40819</v>
      </c>
      <c r="E4051" t="s">
        <v>803</v>
      </c>
      <c r="AZ4051">
        <v>37</v>
      </c>
      <c r="BK4051" s="14"/>
    </row>
    <row r="4052" spans="1:63" x14ac:dyDescent="0.35">
      <c r="A4052" s="7" t="s">
        <v>893</v>
      </c>
      <c r="B4052" s="32">
        <v>40826</v>
      </c>
      <c r="E4052" t="s">
        <v>803</v>
      </c>
      <c r="AZ4052">
        <v>45</v>
      </c>
      <c r="BK4052" s="14"/>
    </row>
    <row r="4053" spans="1:63" x14ac:dyDescent="0.35">
      <c r="A4053" s="7" t="s">
        <v>893</v>
      </c>
      <c r="B4053" s="32">
        <v>40833</v>
      </c>
      <c r="E4053" t="s">
        <v>803</v>
      </c>
      <c r="AZ4053">
        <v>55</v>
      </c>
      <c r="BK4053" s="14"/>
    </row>
    <row r="4054" spans="1:63" x14ac:dyDescent="0.35">
      <c r="A4054" s="7" t="s">
        <v>893</v>
      </c>
      <c r="B4054" s="32">
        <v>40841</v>
      </c>
      <c r="E4054" t="s">
        <v>803</v>
      </c>
      <c r="AZ4054">
        <v>70</v>
      </c>
      <c r="BK4054" s="14"/>
    </row>
    <row r="4055" spans="1:63" x14ac:dyDescent="0.35">
      <c r="A4055" s="7" t="s">
        <v>893</v>
      </c>
      <c r="B4055" s="32">
        <v>40850</v>
      </c>
      <c r="E4055" t="s">
        <v>803</v>
      </c>
      <c r="AZ4055">
        <v>70</v>
      </c>
      <c r="BK4055" s="14"/>
    </row>
    <row r="4056" spans="1:63" x14ac:dyDescent="0.35">
      <c r="A4056" s="7" t="s">
        <v>893</v>
      </c>
      <c r="B4056" s="32">
        <v>40857</v>
      </c>
      <c r="E4056" t="s">
        <v>803</v>
      </c>
      <c r="AZ4056">
        <v>81</v>
      </c>
      <c r="BK4056" s="14"/>
    </row>
    <row r="4057" spans="1:63" x14ac:dyDescent="0.35">
      <c r="A4057" s="7" t="s">
        <v>893</v>
      </c>
      <c r="B4057" s="32">
        <v>40865</v>
      </c>
      <c r="E4057" t="s">
        <v>803</v>
      </c>
      <c r="AZ4057">
        <v>83</v>
      </c>
      <c r="BK4057" s="14"/>
    </row>
    <row r="4058" spans="1:63" x14ac:dyDescent="0.35">
      <c r="A4058" s="7" t="s">
        <v>893</v>
      </c>
      <c r="B4058" s="32">
        <v>40871</v>
      </c>
      <c r="E4058" t="s">
        <v>803</v>
      </c>
      <c r="AZ4058">
        <v>90</v>
      </c>
      <c r="BK4058" s="14"/>
    </row>
    <row r="4059" spans="1:63" x14ac:dyDescent="0.35">
      <c r="A4059" s="7" t="s">
        <v>893</v>
      </c>
      <c r="B4059" s="32">
        <v>40878</v>
      </c>
      <c r="E4059" t="s">
        <v>803</v>
      </c>
      <c r="AZ4059">
        <v>90</v>
      </c>
      <c r="BK4059" s="14"/>
    </row>
    <row r="4060" spans="1:63" x14ac:dyDescent="0.35">
      <c r="A4060" s="7" t="s">
        <v>894</v>
      </c>
      <c r="B4060" s="32">
        <v>40746</v>
      </c>
      <c r="E4060" t="s">
        <v>862</v>
      </c>
      <c r="AZ4060">
        <v>11</v>
      </c>
      <c r="BK4060" s="14">
        <v>1</v>
      </c>
    </row>
    <row r="4061" spans="1:63" x14ac:dyDescent="0.35">
      <c r="A4061" s="7" t="s">
        <v>894</v>
      </c>
      <c r="B4061" s="32">
        <v>40756</v>
      </c>
      <c r="E4061" t="s">
        <v>862</v>
      </c>
      <c r="AZ4061">
        <v>12</v>
      </c>
      <c r="BK4061" s="14">
        <v>1.9</v>
      </c>
    </row>
    <row r="4062" spans="1:63" x14ac:dyDescent="0.35">
      <c r="A4062" s="7" t="s">
        <v>894</v>
      </c>
      <c r="B4062" s="32">
        <v>40765</v>
      </c>
      <c r="E4062" t="s">
        <v>862</v>
      </c>
      <c r="AZ4062">
        <v>12</v>
      </c>
      <c r="BK4062" s="14">
        <v>2.5</v>
      </c>
    </row>
    <row r="4063" spans="1:63" x14ac:dyDescent="0.35">
      <c r="A4063" s="7" t="s">
        <v>894</v>
      </c>
      <c r="B4063" s="32">
        <v>40773</v>
      </c>
      <c r="E4063" t="s">
        <v>862</v>
      </c>
      <c r="AZ4063">
        <v>14</v>
      </c>
      <c r="BK4063" s="14">
        <v>3.5</v>
      </c>
    </row>
    <row r="4064" spans="1:63" x14ac:dyDescent="0.35">
      <c r="A4064" s="7" t="s">
        <v>894</v>
      </c>
      <c r="B4064" s="32">
        <v>40784</v>
      </c>
      <c r="E4064" t="s">
        <v>862</v>
      </c>
      <c r="AZ4064">
        <v>14</v>
      </c>
      <c r="BK4064" s="14">
        <v>4.4000000000000004</v>
      </c>
    </row>
    <row r="4065" spans="1:63" x14ac:dyDescent="0.35">
      <c r="A4065" s="7" t="s">
        <v>894</v>
      </c>
      <c r="B4065" s="32">
        <v>40794</v>
      </c>
      <c r="E4065" t="s">
        <v>862</v>
      </c>
      <c r="AZ4065">
        <v>15</v>
      </c>
      <c r="BK4065" s="14">
        <v>5.0999999999999996</v>
      </c>
    </row>
    <row r="4066" spans="1:63" x14ac:dyDescent="0.35">
      <c r="A4066" s="7" t="s">
        <v>894</v>
      </c>
      <c r="B4066" s="32">
        <v>40805</v>
      </c>
      <c r="E4066" t="s">
        <v>862</v>
      </c>
      <c r="AZ4066">
        <v>31</v>
      </c>
      <c r="BK4066" s="14"/>
    </row>
    <row r="4067" spans="1:63" x14ac:dyDescent="0.35">
      <c r="A4067" s="7" t="s">
        <v>894</v>
      </c>
      <c r="B4067" s="32">
        <v>40819</v>
      </c>
      <c r="E4067" t="s">
        <v>862</v>
      </c>
      <c r="AZ4067">
        <v>37</v>
      </c>
      <c r="BK4067" s="14"/>
    </row>
    <row r="4068" spans="1:63" x14ac:dyDescent="0.35">
      <c r="A4068" s="7" t="s">
        <v>894</v>
      </c>
      <c r="B4068" s="32">
        <v>40826</v>
      </c>
      <c r="E4068" t="s">
        <v>862</v>
      </c>
      <c r="AZ4068">
        <v>38</v>
      </c>
      <c r="BK4068" s="14"/>
    </row>
    <row r="4069" spans="1:63" x14ac:dyDescent="0.35">
      <c r="A4069" s="7" t="s">
        <v>894</v>
      </c>
      <c r="B4069" s="32">
        <v>40833</v>
      </c>
      <c r="E4069" t="s">
        <v>862</v>
      </c>
      <c r="AZ4069">
        <v>45</v>
      </c>
      <c r="BK4069" s="14"/>
    </row>
    <row r="4070" spans="1:63" x14ac:dyDescent="0.35">
      <c r="A4070" s="7" t="s">
        <v>894</v>
      </c>
      <c r="B4070" s="32">
        <v>40841</v>
      </c>
      <c r="E4070" t="s">
        <v>862</v>
      </c>
      <c r="AZ4070">
        <v>61</v>
      </c>
      <c r="BK4070" s="14"/>
    </row>
    <row r="4071" spans="1:63" x14ac:dyDescent="0.35">
      <c r="A4071" s="7" t="s">
        <v>894</v>
      </c>
      <c r="B4071" s="32">
        <v>40850</v>
      </c>
      <c r="E4071" t="s">
        <v>862</v>
      </c>
      <c r="AZ4071">
        <v>70</v>
      </c>
      <c r="BK4071" s="14"/>
    </row>
    <row r="4072" spans="1:63" x14ac:dyDescent="0.35">
      <c r="A4072" s="7" t="s">
        <v>894</v>
      </c>
      <c r="B4072" s="32">
        <v>40857</v>
      </c>
      <c r="E4072" t="s">
        <v>862</v>
      </c>
      <c r="AZ4072">
        <v>79</v>
      </c>
      <c r="BK4072" s="14"/>
    </row>
    <row r="4073" spans="1:63" x14ac:dyDescent="0.35">
      <c r="A4073" s="7" t="s">
        <v>894</v>
      </c>
      <c r="B4073" s="32">
        <v>40865</v>
      </c>
      <c r="E4073" t="s">
        <v>862</v>
      </c>
      <c r="AZ4073">
        <v>83</v>
      </c>
      <c r="BK4073" s="14"/>
    </row>
    <row r="4074" spans="1:63" x14ac:dyDescent="0.35">
      <c r="A4074" s="7" t="s">
        <v>894</v>
      </c>
      <c r="B4074" s="32">
        <v>40871</v>
      </c>
      <c r="E4074" t="s">
        <v>862</v>
      </c>
      <c r="AZ4074">
        <v>85</v>
      </c>
      <c r="BK4074" s="14"/>
    </row>
    <row r="4075" spans="1:63" x14ac:dyDescent="0.35">
      <c r="A4075" s="7" t="s">
        <v>894</v>
      </c>
      <c r="B4075" s="32">
        <v>40878</v>
      </c>
      <c r="E4075" t="s">
        <v>862</v>
      </c>
      <c r="AZ4075">
        <v>88.5</v>
      </c>
      <c r="BK4075" s="14"/>
    </row>
    <row r="4076" spans="1:63" x14ac:dyDescent="0.35">
      <c r="A4076" s="7" t="s">
        <v>895</v>
      </c>
      <c r="B4076" s="32">
        <v>40746</v>
      </c>
      <c r="E4076" t="s">
        <v>863</v>
      </c>
      <c r="AZ4076">
        <v>11</v>
      </c>
      <c r="BK4076" s="14">
        <v>1</v>
      </c>
    </row>
    <row r="4077" spans="1:63" x14ac:dyDescent="0.35">
      <c r="A4077" s="7" t="s">
        <v>895</v>
      </c>
      <c r="B4077" s="32">
        <v>40756</v>
      </c>
      <c r="E4077" t="s">
        <v>863</v>
      </c>
      <c r="AZ4077">
        <v>12</v>
      </c>
      <c r="BK4077" s="14">
        <v>1.9</v>
      </c>
    </row>
    <row r="4078" spans="1:63" x14ac:dyDescent="0.35">
      <c r="A4078" s="7" t="s">
        <v>895</v>
      </c>
      <c r="B4078" s="32">
        <v>40765</v>
      </c>
      <c r="E4078" t="s">
        <v>863</v>
      </c>
      <c r="AZ4078">
        <v>12</v>
      </c>
      <c r="BK4078" s="14">
        <v>2.4</v>
      </c>
    </row>
    <row r="4079" spans="1:63" x14ac:dyDescent="0.35">
      <c r="A4079" s="7" t="s">
        <v>895</v>
      </c>
      <c r="B4079" s="32">
        <v>40773</v>
      </c>
      <c r="E4079" t="s">
        <v>863</v>
      </c>
      <c r="AZ4079">
        <v>13</v>
      </c>
      <c r="BK4079" s="14">
        <v>3.3</v>
      </c>
    </row>
    <row r="4080" spans="1:63" x14ac:dyDescent="0.35">
      <c r="A4080" s="7" t="s">
        <v>895</v>
      </c>
      <c r="B4080" s="32">
        <v>40784</v>
      </c>
      <c r="E4080" t="s">
        <v>863</v>
      </c>
      <c r="AZ4080">
        <v>15</v>
      </c>
      <c r="BK4080" s="14">
        <v>4.7</v>
      </c>
    </row>
    <row r="4081" spans="1:63" x14ac:dyDescent="0.35">
      <c r="A4081" s="7" t="s">
        <v>895</v>
      </c>
      <c r="B4081" s="32">
        <v>40794</v>
      </c>
      <c r="E4081" t="s">
        <v>863</v>
      </c>
      <c r="AZ4081">
        <v>16</v>
      </c>
      <c r="BK4081" s="14">
        <v>5.6</v>
      </c>
    </row>
    <row r="4082" spans="1:63" x14ac:dyDescent="0.35">
      <c r="A4082" s="7" t="s">
        <v>895</v>
      </c>
      <c r="B4082" s="32">
        <v>40805</v>
      </c>
      <c r="E4082" t="s">
        <v>863</v>
      </c>
      <c r="AZ4082">
        <v>32</v>
      </c>
      <c r="BK4082" s="14"/>
    </row>
    <row r="4083" spans="1:63" x14ac:dyDescent="0.35">
      <c r="A4083" s="7" t="s">
        <v>895</v>
      </c>
      <c r="B4083" s="32">
        <v>40819</v>
      </c>
      <c r="E4083" t="s">
        <v>863</v>
      </c>
      <c r="AZ4083">
        <v>41</v>
      </c>
      <c r="BK4083" s="14"/>
    </row>
    <row r="4084" spans="1:63" x14ac:dyDescent="0.35">
      <c r="A4084" s="7" t="s">
        <v>895</v>
      </c>
      <c r="B4084" s="32">
        <v>40826</v>
      </c>
      <c r="E4084" t="s">
        <v>863</v>
      </c>
      <c r="AZ4084">
        <v>45</v>
      </c>
      <c r="BK4084" s="14"/>
    </row>
    <row r="4085" spans="1:63" x14ac:dyDescent="0.35">
      <c r="A4085" s="7" t="s">
        <v>895</v>
      </c>
      <c r="B4085" s="32">
        <v>40833</v>
      </c>
      <c r="E4085" t="s">
        <v>863</v>
      </c>
      <c r="AZ4085">
        <v>60</v>
      </c>
      <c r="BK4085" s="14"/>
    </row>
    <row r="4086" spans="1:63" x14ac:dyDescent="0.35">
      <c r="A4086" s="7" t="s">
        <v>895</v>
      </c>
      <c r="B4086" s="32">
        <v>40841</v>
      </c>
      <c r="E4086" t="s">
        <v>863</v>
      </c>
      <c r="AZ4086">
        <v>70</v>
      </c>
      <c r="BK4086" s="14"/>
    </row>
    <row r="4087" spans="1:63" x14ac:dyDescent="0.35">
      <c r="A4087" s="7" t="s">
        <v>895</v>
      </c>
      <c r="B4087" s="32">
        <v>40850</v>
      </c>
      <c r="E4087" t="s">
        <v>863</v>
      </c>
      <c r="AZ4087">
        <v>79</v>
      </c>
      <c r="BK4087" s="14"/>
    </row>
    <row r="4088" spans="1:63" x14ac:dyDescent="0.35">
      <c r="A4088" s="7" t="s">
        <v>895</v>
      </c>
      <c r="B4088" s="32">
        <v>40857</v>
      </c>
      <c r="E4088" t="s">
        <v>863</v>
      </c>
      <c r="AZ4088">
        <v>81</v>
      </c>
      <c r="BK4088" s="14"/>
    </row>
    <row r="4089" spans="1:63" x14ac:dyDescent="0.35">
      <c r="A4089" s="7" t="s">
        <v>895</v>
      </c>
      <c r="B4089" s="32">
        <v>40865</v>
      </c>
      <c r="E4089" t="s">
        <v>863</v>
      </c>
      <c r="AZ4089">
        <v>87</v>
      </c>
      <c r="BK4089" s="14"/>
    </row>
    <row r="4090" spans="1:63" x14ac:dyDescent="0.35">
      <c r="A4090" s="7" t="s">
        <v>895</v>
      </c>
      <c r="B4090" s="32">
        <v>40871</v>
      </c>
      <c r="E4090" t="s">
        <v>863</v>
      </c>
      <c r="AZ4090">
        <v>87</v>
      </c>
      <c r="BK4090" s="14"/>
    </row>
    <row r="4091" spans="1:63" x14ac:dyDescent="0.35">
      <c r="A4091" s="7" t="s">
        <v>895</v>
      </c>
      <c r="B4091" s="32">
        <v>40878</v>
      </c>
      <c r="E4091" t="s">
        <v>863</v>
      </c>
      <c r="AZ4091">
        <v>90</v>
      </c>
      <c r="BK4091" s="14"/>
    </row>
    <row r="4092" spans="1:63" x14ac:dyDescent="0.35">
      <c r="A4092" s="7" t="s">
        <v>896</v>
      </c>
      <c r="B4092" s="32">
        <v>40746</v>
      </c>
      <c r="E4092" t="s">
        <v>864</v>
      </c>
      <c r="AZ4092">
        <v>11</v>
      </c>
      <c r="BK4092" s="14">
        <v>1</v>
      </c>
    </row>
    <row r="4093" spans="1:63" x14ac:dyDescent="0.35">
      <c r="A4093" s="7" t="s">
        <v>896</v>
      </c>
      <c r="B4093" s="32">
        <v>40756</v>
      </c>
      <c r="E4093" t="s">
        <v>864</v>
      </c>
      <c r="AZ4093">
        <v>12</v>
      </c>
      <c r="BK4093" s="14">
        <v>1.8</v>
      </c>
    </row>
    <row r="4094" spans="1:63" x14ac:dyDescent="0.35">
      <c r="A4094" s="7" t="s">
        <v>896</v>
      </c>
      <c r="B4094" s="32">
        <v>40765</v>
      </c>
      <c r="E4094" t="s">
        <v>864</v>
      </c>
      <c r="AZ4094">
        <v>12</v>
      </c>
      <c r="BK4094" s="14">
        <v>2.4</v>
      </c>
    </row>
    <row r="4095" spans="1:63" x14ac:dyDescent="0.35">
      <c r="A4095" s="7" t="s">
        <v>896</v>
      </c>
      <c r="B4095" s="32">
        <v>40773</v>
      </c>
      <c r="E4095" t="s">
        <v>864</v>
      </c>
      <c r="AZ4095">
        <v>13</v>
      </c>
      <c r="BK4095" s="14">
        <v>4</v>
      </c>
    </row>
    <row r="4096" spans="1:63" x14ac:dyDescent="0.35">
      <c r="A4096" s="7" t="s">
        <v>896</v>
      </c>
      <c r="B4096" s="32">
        <v>40784</v>
      </c>
      <c r="E4096" t="s">
        <v>864</v>
      </c>
      <c r="AZ4096">
        <v>14</v>
      </c>
      <c r="BK4096" s="14">
        <v>4.4000000000000004</v>
      </c>
    </row>
    <row r="4097" spans="1:63" x14ac:dyDescent="0.35">
      <c r="A4097" s="7" t="s">
        <v>896</v>
      </c>
      <c r="B4097" s="32">
        <v>40794</v>
      </c>
      <c r="E4097" t="s">
        <v>864</v>
      </c>
      <c r="AZ4097">
        <v>15</v>
      </c>
      <c r="BK4097" s="14">
        <v>5.3</v>
      </c>
    </row>
    <row r="4098" spans="1:63" x14ac:dyDescent="0.35">
      <c r="A4098" s="7" t="s">
        <v>896</v>
      </c>
      <c r="B4098" s="32">
        <v>40805</v>
      </c>
      <c r="E4098" t="s">
        <v>864</v>
      </c>
      <c r="AZ4098">
        <v>31</v>
      </c>
      <c r="BK4098" s="14"/>
    </row>
    <row r="4099" spans="1:63" x14ac:dyDescent="0.35">
      <c r="A4099" s="7" t="s">
        <v>896</v>
      </c>
      <c r="B4099" s="32">
        <v>40819</v>
      </c>
      <c r="E4099" t="s">
        <v>864</v>
      </c>
      <c r="AZ4099">
        <v>37</v>
      </c>
      <c r="BK4099" s="14"/>
    </row>
    <row r="4100" spans="1:63" x14ac:dyDescent="0.35">
      <c r="A4100" s="7" t="s">
        <v>896</v>
      </c>
      <c r="B4100" s="32">
        <v>40826</v>
      </c>
      <c r="E4100" t="s">
        <v>864</v>
      </c>
      <c r="AZ4100">
        <v>45</v>
      </c>
      <c r="BK4100" s="14"/>
    </row>
    <row r="4101" spans="1:63" x14ac:dyDescent="0.35">
      <c r="A4101" s="7" t="s">
        <v>896</v>
      </c>
      <c r="B4101" s="32">
        <v>40833</v>
      </c>
      <c r="E4101" t="s">
        <v>864</v>
      </c>
      <c r="AZ4101">
        <v>58</v>
      </c>
      <c r="BK4101" s="14"/>
    </row>
    <row r="4102" spans="1:63" x14ac:dyDescent="0.35">
      <c r="A4102" s="7" t="s">
        <v>896</v>
      </c>
      <c r="B4102" s="32">
        <v>40841</v>
      </c>
      <c r="E4102" t="s">
        <v>864</v>
      </c>
      <c r="AZ4102">
        <v>70</v>
      </c>
      <c r="BK4102" s="14"/>
    </row>
    <row r="4103" spans="1:63" x14ac:dyDescent="0.35">
      <c r="A4103" s="7" t="s">
        <v>896</v>
      </c>
      <c r="B4103" s="32">
        <v>40850</v>
      </c>
      <c r="E4103" t="s">
        <v>864</v>
      </c>
      <c r="AZ4103">
        <v>75</v>
      </c>
      <c r="BK4103" s="14"/>
    </row>
    <row r="4104" spans="1:63" x14ac:dyDescent="0.35">
      <c r="A4104" s="7" t="s">
        <v>896</v>
      </c>
      <c r="B4104" s="32">
        <v>40857</v>
      </c>
      <c r="E4104" t="s">
        <v>864</v>
      </c>
      <c r="AZ4104">
        <v>81</v>
      </c>
      <c r="BK4104" s="14"/>
    </row>
    <row r="4105" spans="1:63" x14ac:dyDescent="0.35">
      <c r="A4105" s="7" t="s">
        <v>896</v>
      </c>
      <c r="B4105" s="32">
        <v>40865</v>
      </c>
      <c r="E4105" t="s">
        <v>864</v>
      </c>
      <c r="AZ4105">
        <v>85</v>
      </c>
      <c r="BK4105" s="14"/>
    </row>
    <row r="4106" spans="1:63" x14ac:dyDescent="0.35">
      <c r="A4106" s="7" t="s">
        <v>896</v>
      </c>
      <c r="B4106" s="32">
        <v>40871</v>
      </c>
      <c r="E4106" t="s">
        <v>864</v>
      </c>
      <c r="AZ4106">
        <v>87</v>
      </c>
      <c r="BK4106" s="14"/>
    </row>
    <row r="4107" spans="1:63" x14ac:dyDescent="0.35">
      <c r="A4107" s="7" t="s">
        <v>896</v>
      </c>
      <c r="B4107" s="32">
        <v>40878</v>
      </c>
      <c r="E4107" t="s">
        <v>864</v>
      </c>
      <c r="AZ4107">
        <v>90</v>
      </c>
      <c r="BK4107" s="14"/>
    </row>
    <row r="4108" spans="1:63" x14ac:dyDescent="0.35">
      <c r="A4108" s="7" t="s">
        <v>897</v>
      </c>
      <c r="B4108" s="32">
        <v>40746</v>
      </c>
      <c r="E4108" t="s">
        <v>865</v>
      </c>
      <c r="AZ4108">
        <v>11</v>
      </c>
      <c r="BK4108" s="14">
        <v>1</v>
      </c>
    </row>
    <row r="4109" spans="1:63" x14ac:dyDescent="0.35">
      <c r="A4109" s="7" t="s">
        <v>897</v>
      </c>
      <c r="B4109" s="32">
        <v>40756</v>
      </c>
      <c r="E4109" t="s">
        <v>865</v>
      </c>
      <c r="AZ4109">
        <v>12</v>
      </c>
      <c r="BK4109" s="14">
        <v>1.8</v>
      </c>
    </row>
    <row r="4110" spans="1:63" x14ac:dyDescent="0.35">
      <c r="A4110" s="7" t="s">
        <v>897</v>
      </c>
      <c r="B4110" s="32">
        <v>40765</v>
      </c>
      <c r="E4110" t="s">
        <v>865</v>
      </c>
      <c r="AZ4110">
        <v>12</v>
      </c>
      <c r="BK4110" s="14">
        <v>2.2000000000000002</v>
      </c>
    </row>
    <row r="4111" spans="1:63" x14ac:dyDescent="0.35">
      <c r="A4111" s="7" t="s">
        <v>897</v>
      </c>
      <c r="B4111" s="32">
        <v>40773</v>
      </c>
      <c r="E4111" t="s">
        <v>865</v>
      </c>
      <c r="AZ4111">
        <v>13</v>
      </c>
      <c r="BK4111" s="14">
        <v>3.1</v>
      </c>
    </row>
    <row r="4112" spans="1:63" x14ac:dyDescent="0.35">
      <c r="A4112" s="7" t="s">
        <v>897</v>
      </c>
      <c r="B4112" s="32">
        <v>40784</v>
      </c>
      <c r="E4112" t="s">
        <v>865</v>
      </c>
      <c r="AZ4112">
        <v>15</v>
      </c>
      <c r="BK4112" s="14">
        <v>4.5</v>
      </c>
    </row>
    <row r="4113" spans="1:63" x14ac:dyDescent="0.35">
      <c r="A4113" s="7" t="s">
        <v>897</v>
      </c>
      <c r="B4113" s="32">
        <v>40794</v>
      </c>
      <c r="E4113" t="s">
        <v>865</v>
      </c>
      <c r="AZ4113">
        <v>15</v>
      </c>
      <c r="BK4113" s="14">
        <v>4.9000000000000004</v>
      </c>
    </row>
    <row r="4114" spans="1:63" x14ac:dyDescent="0.35">
      <c r="A4114" s="7" t="s">
        <v>897</v>
      </c>
      <c r="B4114" s="32">
        <v>40805</v>
      </c>
      <c r="E4114" t="s">
        <v>865</v>
      </c>
      <c r="AZ4114">
        <v>32</v>
      </c>
      <c r="BK4114" s="14"/>
    </row>
    <row r="4115" spans="1:63" x14ac:dyDescent="0.35">
      <c r="A4115" s="7" t="s">
        <v>897</v>
      </c>
      <c r="B4115" s="32">
        <v>40819</v>
      </c>
      <c r="E4115" t="s">
        <v>865</v>
      </c>
      <c r="AZ4115">
        <v>45</v>
      </c>
      <c r="BK4115" s="14"/>
    </row>
    <row r="4116" spans="1:63" x14ac:dyDescent="0.35">
      <c r="A4116" s="7" t="s">
        <v>897</v>
      </c>
      <c r="B4116" s="32">
        <v>40826</v>
      </c>
      <c r="E4116" t="s">
        <v>865</v>
      </c>
      <c r="AZ4116">
        <v>53</v>
      </c>
      <c r="BK4116" s="14"/>
    </row>
    <row r="4117" spans="1:63" x14ac:dyDescent="0.35">
      <c r="A4117" s="7" t="s">
        <v>897</v>
      </c>
      <c r="B4117" s="32">
        <v>40833</v>
      </c>
      <c r="E4117" t="s">
        <v>865</v>
      </c>
      <c r="AZ4117">
        <v>59</v>
      </c>
      <c r="BK4117" s="14"/>
    </row>
    <row r="4118" spans="1:63" x14ac:dyDescent="0.35">
      <c r="A4118" s="7" t="s">
        <v>897</v>
      </c>
      <c r="B4118" s="32">
        <v>40841</v>
      </c>
      <c r="E4118" t="s">
        <v>865</v>
      </c>
      <c r="AZ4118">
        <v>70</v>
      </c>
      <c r="BK4118" s="14"/>
    </row>
    <row r="4119" spans="1:63" x14ac:dyDescent="0.35">
      <c r="A4119" s="7" t="s">
        <v>897</v>
      </c>
      <c r="B4119" s="32">
        <v>40850</v>
      </c>
      <c r="E4119" t="s">
        <v>865</v>
      </c>
      <c r="AZ4119">
        <v>75</v>
      </c>
      <c r="BK4119" s="14"/>
    </row>
    <row r="4120" spans="1:63" x14ac:dyDescent="0.35">
      <c r="A4120" s="7" t="s">
        <v>897</v>
      </c>
      <c r="B4120" s="32">
        <v>40857</v>
      </c>
      <c r="E4120" t="s">
        <v>865</v>
      </c>
      <c r="AZ4120">
        <v>81</v>
      </c>
      <c r="BK4120" s="14"/>
    </row>
    <row r="4121" spans="1:63" x14ac:dyDescent="0.35">
      <c r="A4121" s="7" t="s">
        <v>897</v>
      </c>
      <c r="B4121" s="32">
        <v>40865</v>
      </c>
      <c r="E4121" t="s">
        <v>865</v>
      </c>
      <c r="AZ4121">
        <v>85</v>
      </c>
      <c r="BK4121" s="14"/>
    </row>
    <row r="4122" spans="1:63" x14ac:dyDescent="0.35">
      <c r="A4122" s="7" t="s">
        <v>897</v>
      </c>
      <c r="B4122" s="32">
        <v>40871</v>
      </c>
      <c r="E4122" t="s">
        <v>865</v>
      </c>
      <c r="AZ4122">
        <v>87</v>
      </c>
      <c r="BK4122" s="14"/>
    </row>
    <row r="4123" spans="1:63" x14ac:dyDescent="0.35">
      <c r="A4123" s="7" t="s">
        <v>897</v>
      </c>
      <c r="B4123" s="32">
        <v>40878</v>
      </c>
      <c r="E4123" t="s">
        <v>865</v>
      </c>
      <c r="AZ4123">
        <v>90</v>
      </c>
      <c r="BK4123" s="14"/>
    </row>
    <row r="4124" spans="1:63" x14ac:dyDescent="0.35">
      <c r="A4124" s="7" t="s">
        <v>898</v>
      </c>
      <c r="B4124" s="32">
        <v>40746</v>
      </c>
      <c r="E4124" t="s">
        <v>866</v>
      </c>
      <c r="AZ4124">
        <v>11</v>
      </c>
      <c r="BK4124" s="14">
        <v>1</v>
      </c>
    </row>
    <row r="4125" spans="1:63" x14ac:dyDescent="0.35">
      <c r="A4125" s="7" t="s">
        <v>898</v>
      </c>
      <c r="B4125" s="32">
        <v>40756</v>
      </c>
      <c r="E4125" t="s">
        <v>866</v>
      </c>
      <c r="AZ4125">
        <v>12</v>
      </c>
      <c r="BK4125" s="14">
        <v>1.9</v>
      </c>
    </row>
    <row r="4126" spans="1:63" x14ac:dyDescent="0.35">
      <c r="A4126" s="7" t="s">
        <v>898</v>
      </c>
      <c r="B4126" s="32">
        <v>40765</v>
      </c>
      <c r="E4126" t="s">
        <v>866</v>
      </c>
      <c r="AZ4126">
        <v>12</v>
      </c>
      <c r="BK4126" s="14">
        <v>2.5</v>
      </c>
    </row>
    <row r="4127" spans="1:63" x14ac:dyDescent="0.35">
      <c r="A4127" s="7" t="s">
        <v>898</v>
      </c>
      <c r="B4127" s="32">
        <v>40773</v>
      </c>
      <c r="E4127" t="s">
        <v>866</v>
      </c>
      <c r="AZ4127">
        <v>13</v>
      </c>
      <c r="BK4127" s="14">
        <v>3.4</v>
      </c>
    </row>
    <row r="4128" spans="1:63" x14ac:dyDescent="0.35">
      <c r="A4128" s="7" t="s">
        <v>898</v>
      </c>
      <c r="B4128" s="32">
        <v>40784</v>
      </c>
      <c r="E4128" t="s">
        <v>866</v>
      </c>
      <c r="AZ4128">
        <v>15</v>
      </c>
      <c r="BK4128" s="14">
        <v>4.8</v>
      </c>
    </row>
    <row r="4129" spans="1:63" x14ac:dyDescent="0.35">
      <c r="A4129" s="7" t="s">
        <v>898</v>
      </c>
      <c r="B4129" s="32">
        <v>40794</v>
      </c>
      <c r="E4129" t="s">
        <v>866</v>
      </c>
      <c r="AZ4129">
        <v>16</v>
      </c>
      <c r="BK4129" s="14">
        <v>6</v>
      </c>
    </row>
    <row r="4130" spans="1:63" x14ac:dyDescent="0.35">
      <c r="A4130" s="7" t="s">
        <v>898</v>
      </c>
      <c r="B4130" s="32">
        <v>40805</v>
      </c>
      <c r="E4130" t="s">
        <v>866</v>
      </c>
      <c r="AZ4130">
        <v>31</v>
      </c>
      <c r="BK4130" s="14"/>
    </row>
    <row r="4131" spans="1:63" x14ac:dyDescent="0.35">
      <c r="A4131" s="7" t="s">
        <v>898</v>
      </c>
      <c r="B4131" s="32">
        <v>40819</v>
      </c>
      <c r="E4131" t="s">
        <v>866</v>
      </c>
      <c r="AZ4131">
        <v>41</v>
      </c>
      <c r="BK4131" s="14"/>
    </row>
    <row r="4132" spans="1:63" x14ac:dyDescent="0.35">
      <c r="A4132" s="7" t="s">
        <v>898</v>
      </c>
      <c r="B4132" s="32">
        <v>40826</v>
      </c>
      <c r="E4132" t="s">
        <v>866</v>
      </c>
      <c r="AZ4132">
        <v>45</v>
      </c>
      <c r="BK4132" s="14"/>
    </row>
    <row r="4133" spans="1:63" x14ac:dyDescent="0.35">
      <c r="A4133" s="7" t="s">
        <v>898</v>
      </c>
      <c r="B4133" s="32">
        <v>40833</v>
      </c>
      <c r="E4133" t="s">
        <v>866</v>
      </c>
      <c r="AZ4133">
        <v>56</v>
      </c>
      <c r="BK4133" s="14"/>
    </row>
    <row r="4134" spans="1:63" x14ac:dyDescent="0.35">
      <c r="A4134" s="7" t="s">
        <v>898</v>
      </c>
      <c r="B4134" s="32">
        <v>40841</v>
      </c>
      <c r="E4134" t="s">
        <v>866</v>
      </c>
      <c r="AZ4134">
        <v>70</v>
      </c>
      <c r="BK4134" s="14"/>
    </row>
    <row r="4135" spans="1:63" x14ac:dyDescent="0.35">
      <c r="A4135" s="7" t="s">
        <v>898</v>
      </c>
      <c r="B4135" s="32">
        <v>40850</v>
      </c>
      <c r="E4135" t="s">
        <v>866</v>
      </c>
      <c r="AZ4135">
        <v>75</v>
      </c>
      <c r="BK4135" s="14"/>
    </row>
    <row r="4136" spans="1:63" x14ac:dyDescent="0.35">
      <c r="A4136" s="7" t="s">
        <v>898</v>
      </c>
      <c r="B4136" s="32">
        <v>40857</v>
      </c>
      <c r="E4136" t="s">
        <v>866</v>
      </c>
      <c r="AZ4136">
        <v>81</v>
      </c>
      <c r="BK4136" s="14"/>
    </row>
    <row r="4137" spans="1:63" x14ac:dyDescent="0.35">
      <c r="A4137" s="7" t="s">
        <v>898</v>
      </c>
      <c r="B4137" s="32">
        <v>40865</v>
      </c>
      <c r="E4137" t="s">
        <v>866</v>
      </c>
      <c r="AZ4137">
        <v>85</v>
      </c>
      <c r="BK4137" s="14"/>
    </row>
    <row r="4138" spans="1:63" x14ac:dyDescent="0.35">
      <c r="A4138" s="7" t="s">
        <v>898</v>
      </c>
      <c r="B4138" s="32">
        <v>40871</v>
      </c>
      <c r="E4138" t="s">
        <v>866</v>
      </c>
      <c r="AZ4138">
        <v>87</v>
      </c>
      <c r="BK4138" s="14"/>
    </row>
    <row r="4139" spans="1:63" x14ac:dyDescent="0.35">
      <c r="A4139" s="7" t="s">
        <v>898</v>
      </c>
      <c r="B4139" s="32">
        <v>40878</v>
      </c>
      <c r="E4139" t="s">
        <v>866</v>
      </c>
      <c r="AZ4139">
        <v>90</v>
      </c>
      <c r="BK4139" s="14"/>
    </row>
    <row r="4140" spans="1:63" x14ac:dyDescent="0.35">
      <c r="A4140" s="3" t="s">
        <v>899</v>
      </c>
      <c r="B4140" s="32">
        <v>40735</v>
      </c>
      <c r="E4140" t="s">
        <v>861</v>
      </c>
      <c r="AZ4140" s="14">
        <v>15</v>
      </c>
      <c r="BK4140" s="14">
        <v>4.7</v>
      </c>
    </row>
    <row r="4141" spans="1:63" x14ac:dyDescent="0.35">
      <c r="A4141" s="3" t="s">
        <v>899</v>
      </c>
      <c r="B4141" s="32">
        <v>40746</v>
      </c>
      <c r="E4141" t="s">
        <v>861</v>
      </c>
      <c r="AZ4141" s="14">
        <v>16</v>
      </c>
      <c r="BK4141" s="14">
        <v>5.7</v>
      </c>
    </row>
    <row r="4142" spans="1:63" x14ac:dyDescent="0.35">
      <c r="A4142" s="3" t="s">
        <v>899</v>
      </c>
      <c r="B4142" s="32">
        <v>40753</v>
      </c>
      <c r="E4142" t="s">
        <v>861</v>
      </c>
      <c r="AZ4142" s="14">
        <v>30</v>
      </c>
      <c r="BK4142" s="14">
        <v>6.2</v>
      </c>
    </row>
    <row r="4143" spans="1:63" x14ac:dyDescent="0.35">
      <c r="A4143" s="3" t="s">
        <v>899</v>
      </c>
      <c r="B4143" s="32">
        <v>40771</v>
      </c>
      <c r="E4143" t="s">
        <v>861</v>
      </c>
      <c r="AZ4143" s="14">
        <v>32</v>
      </c>
      <c r="BK4143" s="14">
        <v>7.1</v>
      </c>
    </row>
    <row r="4144" spans="1:63" x14ac:dyDescent="0.35">
      <c r="A4144" s="3" t="s">
        <v>899</v>
      </c>
      <c r="B4144" s="32">
        <v>40782</v>
      </c>
      <c r="E4144" t="s">
        <v>861</v>
      </c>
      <c r="AZ4144" s="14">
        <v>39</v>
      </c>
      <c r="BK4144" s="14"/>
    </row>
    <row r="4145" spans="1:63" x14ac:dyDescent="0.35">
      <c r="A4145" s="3" t="s">
        <v>899</v>
      </c>
      <c r="B4145" s="32">
        <v>40793</v>
      </c>
      <c r="E4145" t="s">
        <v>861</v>
      </c>
      <c r="AZ4145" s="14">
        <v>53</v>
      </c>
      <c r="BK4145" s="14"/>
    </row>
    <row r="4146" spans="1:63" x14ac:dyDescent="0.35">
      <c r="A4146" s="3" t="s">
        <v>899</v>
      </c>
      <c r="B4146" s="32">
        <v>40810</v>
      </c>
      <c r="E4146" t="s">
        <v>861</v>
      </c>
      <c r="AZ4146" s="14">
        <v>69</v>
      </c>
      <c r="BK4146" s="14"/>
    </row>
    <row r="4147" spans="1:63" x14ac:dyDescent="0.35">
      <c r="A4147" s="3" t="s">
        <v>899</v>
      </c>
      <c r="B4147" s="32">
        <v>40828</v>
      </c>
      <c r="E4147" t="s">
        <v>861</v>
      </c>
      <c r="AZ4147" s="14">
        <v>70</v>
      </c>
      <c r="BK4147" s="14"/>
    </row>
    <row r="4148" spans="1:63" x14ac:dyDescent="0.35">
      <c r="A4148" s="3" t="s">
        <v>899</v>
      </c>
      <c r="B4148" s="32">
        <v>40836</v>
      </c>
      <c r="E4148" t="s">
        <v>861</v>
      </c>
      <c r="AZ4148" s="14">
        <v>79</v>
      </c>
      <c r="BK4148" s="14"/>
    </row>
    <row r="4149" spans="1:63" x14ac:dyDescent="0.35">
      <c r="A4149" s="3" t="s">
        <v>899</v>
      </c>
      <c r="B4149" s="32">
        <v>40855</v>
      </c>
      <c r="E4149" t="s">
        <v>861</v>
      </c>
      <c r="AZ4149" s="14">
        <v>87</v>
      </c>
      <c r="BK4149" s="14"/>
    </row>
    <row r="4150" spans="1:63" x14ac:dyDescent="0.35">
      <c r="A4150" s="3" t="s">
        <v>900</v>
      </c>
      <c r="B4150" s="32">
        <v>40735</v>
      </c>
      <c r="E4150" t="s">
        <v>802</v>
      </c>
      <c r="AZ4150" s="14">
        <v>15</v>
      </c>
      <c r="BK4150" s="14">
        <v>4.7</v>
      </c>
    </row>
    <row r="4151" spans="1:63" x14ac:dyDescent="0.35">
      <c r="A4151" s="3" t="s">
        <v>900</v>
      </c>
      <c r="B4151" s="32">
        <v>40746</v>
      </c>
      <c r="E4151" t="s">
        <v>802</v>
      </c>
      <c r="AZ4151" s="14">
        <v>16</v>
      </c>
      <c r="BK4151" s="14">
        <v>5.6</v>
      </c>
    </row>
    <row r="4152" spans="1:63" x14ac:dyDescent="0.35">
      <c r="A4152" s="3" t="s">
        <v>900</v>
      </c>
      <c r="B4152" s="32">
        <v>40753</v>
      </c>
      <c r="E4152" t="s">
        <v>802</v>
      </c>
      <c r="AZ4152" s="14">
        <v>30</v>
      </c>
      <c r="BK4152" s="14">
        <v>6.2</v>
      </c>
    </row>
    <row r="4153" spans="1:63" x14ac:dyDescent="0.35">
      <c r="A4153" s="3" t="s">
        <v>900</v>
      </c>
      <c r="B4153" s="32">
        <v>40771</v>
      </c>
      <c r="E4153" t="s">
        <v>802</v>
      </c>
      <c r="AZ4153" s="14">
        <v>32</v>
      </c>
      <c r="BK4153" s="14">
        <v>7.1</v>
      </c>
    </row>
    <row r="4154" spans="1:63" x14ac:dyDescent="0.35">
      <c r="A4154" s="3" t="s">
        <v>900</v>
      </c>
      <c r="B4154" s="32">
        <v>40782</v>
      </c>
      <c r="E4154" t="s">
        <v>802</v>
      </c>
      <c r="AZ4154" s="14">
        <v>32</v>
      </c>
      <c r="BK4154" s="14"/>
    </row>
    <row r="4155" spans="1:63" x14ac:dyDescent="0.35">
      <c r="A4155" s="3" t="s">
        <v>900</v>
      </c>
      <c r="B4155" s="32">
        <v>40793</v>
      </c>
      <c r="E4155" t="s">
        <v>802</v>
      </c>
      <c r="AZ4155" s="14">
        <v>37</v>
      </c>
      <c r="BK4155" s="14"/>
    </row>
    <row r="4156" spans="1:63" x14ac:dyDescent="0.35">
      <c r="A4156" s="3" t="s">
        <v>900</v>
      </c>
      <c r="B4156" s="32">
        <v>40810</v>
      </c>
      <c r="E4156" t="s">
        <v>802</v>
      </c>
      <c r="AZ4156" s="14">
        <v>53</v>
      </c>
      <c r="BK4156" s="14"/>
    </row>
    <row r="4157" spans="1:63" x14ac:dyDescent="0.35">
      <c r="A4157" s="3" t="s">
        <v>900</v>
      </c>
      <c r="B4157" s="32">
        <v>40828</v>
      </c>
      <c r="E4157" t="s">
        <v>802</v>
      </c>
      <c r="AZ4157" s="14">
        <v>62</v>
      </c>
      <c r="BK4157" s="14"/>
    </row>
    <row r="4158" spans="1:63" x14ac:dyDescent="0.35">
      <c r="A4158" s="3" t="s">
        <v>900</v>
      </c>
      <c r="B4158" s="32">
        <v>40836</v>
      </c>
      <c r="E4158" t="s">
        <v>802</v>
      </c>
      <c r="AZ4158" s="14">
        <v>69</v>
      </c>
      <c r="BK4158" s="14"/>
    </row>
    <row r="4159" spans="1:63" x14ac:dyDescent="0.35">
      <c r="A4159" s="3" t="s">
        <v>900</v>
      </c>
      <c r="B4159" s="32">
        <v>40855</v>
      </c>
      <c r="E4159" t="s">
        <v>802</v>
      </c>
      <c r="AZ4159" s="14">
        <v>80</v>
      </c>
      <c r="BK4159" s="14"/>
    </row>
    <row r="4160" spans="1:63" x14ac:dyDescent="0.35">
      <c r="A4160" s="3" t="s">
        <v>901</v>
      </c>
      <c r="B4160" s="32">
        <v>40735</v>
      </c>
      <c r="E4160" t="s">
        <v>803</v>
      </c>
      <c r="AZ4160" s="14"/>
      <c r="BK4160" s="14"/>
    </row>
    <row r="4161" spans="1:63" x14ac:dyDescent="0.35">
      <c r="A4161" s="3" t="s">
        <v>901</v>
      </c>
      <c r="B4161" s="32">
        <v>40746</v>
      </c>
      <c r="E4161" t="s">
        <v>803</v>
      </c>
      <c r="AZ4161" s="14">
        <v>16</v>
      </c>
      <c r="BK4161" s="14">
        <v>5.6</v>
      </c>
    </row>
    <row r="4162" spans="1:63" x14ac:dyDescent="0.35">
      <c r="A4162" s="3" t="s">
        <v>901</v>
      </c>
      <c r="B4162" s="32">
        <v>40753</v>
      </c>
      <c r="E4162" t="s">
        <v>803</v>
      </c>
      <c r="AZ4162" s="14">
        <v>30</v>
      </c>
      <c r="BK4162" s="14">
        <v>5.8</v>
      </c>
    </row>
    <row r="4163" spans="1:63" x14ac:dyDescent="0.35">
      <c r="A4163" s="3" t="s">
        <v>901</v>
      </c>
      <c r="B4163" s="32">
        <v>40771</v>
      </c>
      <c r="E4163" t="s">
        <v>803</v>
      </c>
      <c r="AZ4163" s="14">
        <v>32</v>
      </c>
      <c r="BK4163" s="14">
        <v>7.3</v>
      </c>
    </row>
    <row r="4164" spans="1:63" x14ac:dyDescent="0.35">
      <c r="A4164" s="3" t="s">
        <v>901</v>
      </c>
      <c r="B4164" s="32">
        <v>40782</v>
      </c>
      <c r="E4164" t="s">
        <v>803</v>
      </c>
      <c r="AZ4164" s="14">
        <v>32</v>
      </c>
      <c r="BK4164" s="14"/>
    </row>
    <row r="4165" spans="1:63" x14ac:dyDescent="0.35">
      <c r="A4165" s="3" t="s">
        <v>901</v>
      </c>
      <c r="B4165" s="32">
        <v>40793</v>
      </c>
      <c r="E4165" t="s">
        <v>803</v>
      </c>
      <c r="AZ4165" s="14">
        <v>39</v>
      </c>
      <c r="BK4165" s="14"/>
    </row>
    <row r="4166" spans="1:63" x14ac:dyDescent="0.35">
      <c r="A4166" s="3" t="s">
        <v>901</v>
      </c>
      <c r="B4166" s="32">
        <v>40810</v>
      </c>
      <c r="E4166" t="s">
        <v>803</v>
      </c>
      <c r="AZ4166" s="14">
        <v>57</v>
      </c>
      <c r="BK4166" s="14"/>
    </row>
    <row r="4167" spans="1:63" x14ac:dyDescent="0.35">
      <c r="A4167" s="3" t="s">
        <v>901</v>
      </c>
      <c r="B4167" s="32">
        <v>40828</v>
      </c>
      <c r="E4167" t="s">
        <v>803</v>
      </c>
      <c r="AZ4167" s="14">
        <v>67</v>
      </c>
      <c r="BK4167" s="14"/>
    </row>
    <row r="4168" spans="1:63" x14ac:dyDescent="0.35">
      <c r="A4168" s="3" t="s">
        <v>901</v>
      </c>
      <c r="B4168" s="32">
        <v>40836</v>
      </c>
      <c r="E4168" t="s">
        <v>803</v>
      </c>
      <c r="AZ4168" s="14">
        <v>73</v>
      </c>
      <c r="BK4168" s="14"/>
    </row>
    <row r="4169" spans="1:63" x14ac:dyDescent="0.35">
      <c r="A4169" s="3" t="s">
        <v>901</v>
      </c>
      <c r="B4169" s="32">
        <v>40855</v>
      </c>
      <c r="E4169" t="s">
        <v>803</v>
      </c>
      <c r="AZ4169" s="14">
        <v>85</v>
      </c>
      <c r="BK4169" s="14"/>
    </row>
    <row r="4170" spans="1:63" x14ac:dyDescent="0.35">
      <c r="A4170" s="3" t="s">
        <v>902</v>
      </c>
      <c r="B4170" s="32">
        <v>40735</v>
      </c>
      <c r="E4170" t="s">
        <v>862</v>
      </c>
      <c r="AZ4170" s="14">
        <v>16</v>
      </c>
      <c r="BK4170" s="14">
        <v>5.6</v>
      </c>
    </row>
    <row r="4171" spans="1:63" x14ac:dyDescent="0.35">
      <c r="A4171" s="3" t="s">
        <v>902</v>
      </c>
      <c r="B4171" s="32">
        <v>40746</v>
      </c>
      <c r="E4171" t="s">
        <v>862</v>
      </c>
      <c r="AZ4171" s="14">
        <v>16</v>
      </c>
      <c r="BK4171" s="14">
        <v>5.5</v>
      </c>
    </row>
    <row r="4172" spans="1:63" x14ac:dyDescent="0.35">
      <c r="A4172" s="3" t="s">
        <v>902</v>
      </c>
      <c r="B4172" s="32">
        <v>40753</v>
      </c>
      <c r="E4172" t="s">
        <v>862</v>
      </c>
      <c r="AZ4172" s="14">
        <v>30</v>
      </c>
      <c r="BK4172" s="14">
        <v>6</v>
      </c>
    </row>
    <row r="4173" spans="1:63" x14ac:dyDescent="0.35">
      <c r="A4173" s="3" t="s">
        <v>902</v>
      </c>
      <c r="B4173" s="32">
        <v>40771</v>
      </c>
      <c r="E4173" t="s">
        <v>862</v>
      </c>
      <c r="AZ4173" s="14">
        <v>33</v>
      </c>
      <c r="BK4173" s="14">
        <v>7.7</v>
      </c>
    </row>
    <row r="4174" spans="1:63" x14ac:dyDescent="0.35">
      <c r="A4174" s="3" t="s">
        <v>902</v>
      </c>
      <c r="B4174" s="32">
        <v>40782</v>
      </c>
      <c r="E4174" t="s">
        <v>862</v>
      </c>
      <c r="AZ4174" s="14">
        <v>37</v>
      </c>
      <c r="BK4174" s="14"/>
    </row>
    <row r="4175" spans="1:63" x14ac:dyDescent="0.35">
      <c r="A4175" s="3" t="s">
        <v>902</v>
      </c>
      <c r="B4175" s="32">
        <v>40793</v>
      </c>
      <c r="E4175" t="s">
        <v>862</v>
      </c>
      <c r="AZ4175" s="14">
        <v>37</v>
      </c>
      <c r="BK4175" s="14"/>
    </row>
    <row r="4176" spans="1:63" x14ac:dyDescent="0.35">
      <c r="A4176" s="3" t="s">
        <v>902</v>
      </c>
      <c r="B4176" s="32">
        <v>40810</v>
      </c>
      <c r="E4176" t="s">
        <v>862</v>
      </c>
      <c r="AZ4176" s="14">
        <v>53</v>
      </c>
      <c r="BK4176" s="14"/>
    </row>
    <row r="4177" spans="1:63" x14ac:dyDescent="0.35">
      <c r="A4177" s="3" t="s">
        <v>902</v>
      </c>
      <c r="B4177" s="32">
        <v>40828</v>
      </c>
      <c r="E4177" t="s">
        <v>862</v>
      </c>
      <c r="AZ4177" s="14">
        <v>61</v>
      </c>
      <c r="BK4177" s="14"/>
    </row>
    <row r="4178" spans="1:63" x14ac:dyDescent="0.35">
      <c r="A4178" s="3" t="s">
        <v>902</v>
      </c>
      <c r="B4178" s="32">
        <v>40836</v>
      </c>
      <c r="E4178" t="s">
        <v>862</v>
      </c>
      <c r="AZ4178" s="14">
        <v>71</v>
      </c>
      <c r="BK4178" s="14"/>
    </row>
    <row r="4179" spans="1:63" x14ac:dyDescent="0.35">
      <c r="A4179" s="3" t="s">
        <v>902</v>
      </c>
      <c r="B4179" s="32">
        <v>40855</v>
      </c>
      <c r="E4179" t="s">
        <v>862</v>
      </c>
      <c r="AZ4179" s="14">
        <v>83</v>
      </c>
      <c r="BK4179" s="14"/>
    </row>
    <row r="4180" spans="1:63" x14ac:dyDescent="0.35">
      <c r="A4180" s="3" t="s">
        <v>903</v>
      </c>
      <c r="B4180" s="32">
        <v>40735</v>
      </c>
      <c r="E4180" t="s">
        <v>863</v>
      </c>
      <c r="AZ4180" s="14">
        <v>15</v>
      </c>
      <c r="BK4180" s="14">
        <v>4.5999999999999996</v>
      </c>
    </row>
    <row r="4181" spans="1:63" x14ac:dyDescent="0.35">
      <c r="A4181" s="3" t="s">
        <v>903</v>
      </c>
      <c r="B4181" s="32">
        <v>40746</v>
      </c>
      <c r="E4181" t="s">
        <v>863</v>
      </c>
      <c r="AZ4181" s="14">
        <v>16</v>
      </c>
      <c r="BK4181" s="14">
        <v>5.6</v>
      </c>
    </row>
    <row r="4182" spans="1:63" x14ac:dyDescent="0.35">
      <c r="A4182" s="3" t="s">
        <v>903</v>
      </c>
      <c r="B4182" s="32">
        <v>40753</v>
      </c>
      <c r="E4182" t="s">
        <v>863</v>
      </c>
      <c r="AZ4182" s="14">
        <v>30</v>
      </c>
      <c r="BK4182" s="14">
        <v>6.4</v>
      </c>
    </row>
    <row r="4183" spans="1:63" x14ac:dyDescent="0.35">
      <c r="A4183" s="3" t="s">
        <v>903</v>
      </c>
      <c r="B4183" s="32">
        <v>40771</v>
      </c>
      <c r="E4183" t="s">
        <v>863</v>
      </c>
      <c r="AZ4183" s="14">
        <v>32</v>
      </c>
      <c r="BK4183" s="14">
        <v>7.2</v>
      </c>
    </row>
    <row r="4184" spans="1:63" x14ac:dyDescent="0.35">
      <c r="A4184" s="3" t="s">
        <v>903</v>
      </c>
      <c r="B4184" s="32">
        <v>40782</v>
      </c>
      <c r="E4184" t="s">
        <v>863</v>
      </c>
      <c r="AZ4184" s="14">
        <v>32</v>
      </c>
      <c r="BK4184" s="14"/>
    </row>
    <row r="4185" spans="1:63" x14ac:dyDescent="0.35">
      <c r="A4185" s="3" t="s">
        <v>903</v>
      </c>
      <c r="B4185" s="32">
        <v>40793</v>
      </c>
      <c r="E4185" t="s">
        <v>863</v>
      </c>
      <c r="AZ4185" s="14">
        <v>39</v>
      </c>
      <c r="BK4185" s="14"/>
    </row>
    <row r="4186" spans="1:63" x14ac:dyDescent="0.35">
      <c r="A4186" s="3" t="s">
        <v>903</v>
      </c>
      <c r="B4186" s="32">
        <v>40810</v>
      </c>
      <c r="E4186" t="s">
        <v>863</v>
      </c>
      <c r="AZ4186" s="14">
        <v>69</v>
      </c>
      <c r="BK4186" s="14"/>
    </row>
    <row r="4187" spans="1:63" x14ac:dyDescent="0.35">
      <c r="A4187" s="3" t="s">
        <v>903</v>
      </c>
      <c r="B4187" s="32">
        <v>40828</v>
      </c>
      <c r="E4187" t="s">
        <v>863</v>
      </c>
      <c r="AZ4187" s="14">
        <v>71</v>
      </c>
      <c r="BK4187" s="14"/>
    </row>
    <row r="4188" spans="1:63" x14ac:dyDescent="0.35">
      <c r="A4188" s="3" t="s">
        <v>903</v>
      </c>
      <c r="B4188" s="32">
        <v>40836</v>
      </c>
      <c r="E4188" t="s">
        <v>863</v>
      </c>
      <c r="AZ4188" s="14">
        <v>79</v>
      </c>
      <c r="BK4188" s="14"/>
    </row>
    <row r="4189" spans="1:63" x14ac:dyDescent="0.35">
      <c r="A4189" s="3" t="s">
        <v>903</v>
      </c>
      <c r="B4189" s="32">
        <v>40855</v>
      </c>
      <c r="E4189" t="s">
        <v>863</v>
      </c>
      <c r="AZ4189" s="14">
        <v>87</v>
      </c>
      <c r="BK4189" s="14"/>
    </row>
    <row r="4190" spans="1:63" x14ac:dyDescent="0.35">
      <c r="A4190" s="3" t="s">
        <v>904</v>
      </c>
      <c r="B4190" s="32">
        <v>40735</v>
      </c>
      <c r="E4190" t="s">
        <v>864</v>
      </c>
      <c r="AZ4190" s="14"/>
      <c r="BK4190" s="14"/>
    </row>
    <row r="4191" spans="1:63" x14ac:dyDescent="0.35">
      <c r="A4191" s="3" t="s">
        <v>904</v>
      </c>
      <c r="B4191" s="32">
        <v>40746</v>
      </c>
      <c r="E4191" t="s">
        <v>864</v>
      </c>
      <c r="AZ4191" s="14">
        <v>15</v>
      </c>
      <c r="BK4191" s="14">
        <v>5.5</v>
      </c>
    </row>
    <row r="4192" spans="1:63" x14ac:dyDescent="0.35">
      <c r="A4192" s="3" t="s">
        <v>904</v>
      </c>
      <c r="B4192" s="32">
        <v>40753</v>
      </c>
      <c r="E4192" t="s">
        <v>864</v>
      </c>
      <c r="AZ4192" s="14">
        <v>17</v>
      </c>
      <c r="BK4192" s="14">
        <v>6.5</v>
      </c>
    </row>
    <row r="4193" spans="1:63" x14ac:dyDescent="0.35">
      <c r="A4193" s="3" t="s">
        <v>904</v>
      </c>
      <c r="B4193" s="32">
        <v>40771</v>
      </c>
      <c r="E4193" t="s">
        <v>864</v>
      </c>
      <c r="AZ4193" s="14">
        <v>31</v>
      </c>
      <c r="BK4193" s="14">
        <v>7.1</v>
      </c>
    </row>
    <row r="4194" spans="1:63" x14ac:dyDescent="0.35">
      <c r="A4194" s="3" t="s">
        <v>904</v>
      </c>
      <c r="B4194" s="32">
        <v>40782</v>
      </c>
      <c r="E4194" t="s">
        <v>864</v>
      </c>
      <c r="AZ4194" s="14">
        <v>32</v>
      </c>
      <c r="BK4194" s="14"/>
    </row>
    <row r="4195" spans="1:63" x14ac:dyDescent="0.35">
      <c r="A4195" s="3" t="s">
        <v>904</v>
      </c>
      <c r="B4195" s="32">
        <v>40793</v>
      </c>
      <c r="E4195" t="s">
        <v>864</v>
      </c>
      <c r="AZ4195" s="14">
        <v>39</v>
      </c>
      <c r="BK4195" s="14"/>
    </row>
    <row r="4196" spans="1:63" x14ac:dyDescent="0.35">
      <c r="A4196" s="3" t="s">
        <v>904</v>
      </c>
      <c r="B4196" s="32">
        <v>40810</v>
      </c>
      <c r="E4196" t="s">
        <v>864</v>
      </c>
      <c r="AZ4196" s="14">
        <v>69</v>
      </c>
      <c r="BK4196" s="14"/>
    </row>
    <row r="4197" spans="1:63" x14ac:dyDescent="0.35">
      <c r="A4197" s="3" t="s">
        <v>904</v>
      </c>
      <c r="B4197" s="32">
        <v>40828</v>
      </c>
      <c r="E4197" t="s">
        <v>864</v>
      </c>
      <c r="AZ4197" s="14">
        <v>71</v>
      </c>
      <c r="BK4197" s="14"/>
    </row>
    <row r="4198" spans="1:63" x14ac:dyDescent="0.35">
      <c r="A4198" s="3" t="s">
        <v>904</v>
      </c>
      <c r="B4198" s="32">
        <v>40836</v>
      </c>
      <c r="E4198" t="s">
        <v>864</v>
      </c>
      <c r="AZ4198" s="14">
        <v>80</v>
      </c>
      <c r="BK4198" s="14"/>
    </row>
    <row r="4199" spans="1:63" x14ac:dyDescent="0.35">
      <c r="A4199" s="3" t="s">
        <v>904</v>
      </c>
      <c r="B4199" s="32">
        <v>40855</v>
      </c>
      <c r="E4199" t="s">
        <v>864</v>
      </c>
      <c r="AZ4199" s="14">
        <v>87</v>
      </c>
      <c r="BK4199" s="14"/>
    </row>
    <row r="4200" spans="1:63" x14ac:dyDescent="0.35">
      <c r="A4200" s="3" t="s">
        <v>905</v>
      </c>
      <c r="B4200" s="32">
        <v>40735</v>
      </c>
      <c r="E4200" t="s">
        <v>865</v>
      </c>
      <c r="AZ4200" s="14"/>
      <c r="BK4200" s="14"/>
    </row>
    <row r="4201" spans="1:63" x14ac:dyDescent="0.35">
      <c r="A4201" s="3" t="s">
        <v>905</v>
      </c>
      <c r="B4201" s="32">
        <v>40746</v>
      </c>
      <c r="E4201" t="s">
        <v>865</v>
      </c>
      <c r="AZ4201" s="14">
        <v>16</v>
      </c>
      <c r="BK4201" s="14">
        <v>5.5</v>
      </c>
    </row>
    <row r="4202" spans="1:63" x14ac:dyDescent="0.35">
      <c r="A4202" s="3" t="s">
        <v>905</v>
      </c>
      <c r="B4202" s="32">
        <v>40753</v>
      </c>
      <c r="E4202" t="s">
        <v>865</v>
      </c>
      <c r="AZ4202" s="14">
        <v>30</v>
      </c>
      <c r="BK4202" s="14">
        <v>6.6</v>
      </c>
    </row>
    <row r="4203" spans="1:63" x14ac:dyDescent="0.35">
      <c r="A4203" s="3" t="s">
        <v>905</v>
      </c>
      <c r="B4203" s="32">
        <v>40771</v>
      </c>
      <c r="E4203" t="s">
        <v>865</v>
      </c>
      <c r="AZ4203" s="14">
        <v>32</v>
      </c>
      <c r="BK4203" s="14">
        <v>7.1</v>
      </c>
    </row>
    <row r="4204" spans="1:63" x14ac:dyDescent="0.35">
      <c r="A4204" s="3" t="s">
        <v>905</v>
      </c>
      <c r="B4204" s="32">
        <v>40782</v>
      </c>
      <c r="E4204" t="s">
        <v>865</v>
      </c>
      <c r="AZ4204" s="14">
        <v>32</v>
      </c>
      <c r="BK4204" s="14"/>
    </row>
    <row r="4205" spans="1:63" x14ac:dyDescent="0.35">
      <c r="A4205" s="3" t="s">
        <v>905</v>
      </c>
      <c r="B4205" s="32">
        <v>40793</v>
      </c>
      <c r="E4205" t="s">
        <v>865</v>
      </c>
      <c r="AZ4205" s="14">
        <v>43</v>
      </c>
      <c r="BK4205" s="14"/>
    </row>
    <row r="4206" spans="1:63" x14ac:dyDescent="0.35">
      <c r="A4206" s="3" t="s">
        <v>905</v>
      </c>
      <c r="B4206" s="32">
        <v>40810</v>
      </c>
      <c r="E4206" t="s">
        <v>865</v>
      </c>
      <c r="AZ4206" s="14">
        <v>69</v>
      </c>
      <c r="BK4206" s="14"/>
    </row>
    <row r="4207" spans="1:63" x14ac:dyDescent="0.35">
      <c r="A4207" s="3" t="s">
        <v>905</v>
      </c>
      <c r="B4207" s="32">
        <v>40828</v>
      </c>
      <c r="E4207" t="s">
        <v>865</v>
      </c>
      <c r="AZ4207" s="14">
        <v>70</v>
      </c>
      <c r="BK4207" s="14"/>
    </row>
    <row r="4208" spans="1:63" x14ac:dyDescent="0.35">
      <c r="A4208" s="3" t="s">
        <v>905</v>
      </c>
      <c r="B4208" s="32">
        <v>40836</v>
      </c>
      <c r="E4208" t="s">
        <v>865</v>
      </c>
      <c r="AZ4208" s="14">
        <v>73</v>
      </c>
      <c r="BK4208" s="14"/>
    </row>
    <row r="4209" spans="1:63" x14ac:dyDescent="0.35">
      <c r="A4209" s="3" t="s">
        <v>905</v>
      </c>
      <c r="B4209" s="32">
        <v>40855</v>
      </c>
      <c r="E4209" t="s">
        <v>865</v>
      </c>
      <c r="AZ4209" s="14">
        <v>87</v>
      </c>
      <c r="BK4209" s="14"/>
    </row>
    <row r="4210" spans="1:63" x14ac:dyDescent="0.35">
      <c r="A4210" s="3" t="s">
        <v>906</v>
      </c>
      <c r="B4210" s="32">
        <v>40735</v>
      </c>
      <c r="E4210" t="s">
        <v>866</v>
      </c>
      <c r="AZ4210" s="14"/>
      <c r="BK4210" s="14"/>
    </row>
    <row r="4211" spans="1:63" x14ac:dyDescent="0.35">
      <c r="A4211" s="3" t="s">
        <v>906</v>
      </c>
      <c r="B4211" s="32">
        <v>40746</v>
      </c>
      <c r="E4211" t="s">
        <v>866</v>
      </c>
      <c r="AZ4211" s="14">
        <v>16</v>
      </c>
      <c r="BK4211" s="14">
        <v>5.5</v>
      </c>
    </row>
    <row r="4212" spans="1:63" x14ac:dyDescent="0.35">
      <c r="A4212" s="3" t="s">
        <v>906</v>
      </c>
      <c r="B4212" s="32">
        <v>40753</v>
      </c>
      <c r="E4212" t="s">
        <v>866</v>
      </c>
      <c r="AZ4212" s="14">
        <v>30</v>
      </c>
      <c r="BK4212" s="14">
        <v>6</v>
      </c>
    </row>
    <row r="4213" spans="1:63" x14ac:dyDescent="0.35">
      <c r="A4213" s="3" t="s">
        <v>906</v>
      </c>
      <c r="B4213" s="32">
        <v>40771</v>
      </c>
      <c r="E4213" t="s">
        <v>866</v>
      </c>
      <c r="AZ4213" s="14">
        <v>30</v>
      </c>
      <c r="BK4213" s="14">
        <v>7.5</v>
      </c>
    </row>
    <row r="4214" spans="1:63" x14ac:dyDescent="0.35">
      <c r="A4214" s="3" t="s">
        <v>906</v>
      </c>
      <c r="B4214" s="32">
        <v>40782</v>
      </c>
      <c r="E4214" t="s">
        <v>866</v>
      </c>
      <c r="AZ4214" s="14">
        <v>32</v>
      </c>
      <c r="BK4214" s="14"/>
    </row>
    <row r="4215" spans="1:63" x14ac:dyDescent="0.35">
      <c r="A4215" s="3" t="s">
        <v>906</v>
      </c>
      <c r="B4215" s="32">
        <v>40793</v>
      </c>
      <c r="E4215" t="s">
        <v>866</v>
      </c>
      <c r="AZ4215" s="14">
        <v>39</v>
      </c>
      <c r="BK4215" s="14"/>
    </row>
    <row r="4216" spans="1:63" x14ac:dyDescent="0.35">
      <c r="A4216" s="3" t="s">
        <v>906</v>
      </c>
      <c r="B4216" s="32">
        <v>40810</v>
      </c>
      <c r="E4216" t="s">
        <v>866</v>
      </c>
      <c r="AZ4216" s="14">
        <v>63</v>
      </c>
      <c r="BK4216" s="14"/>
    </row>
    <row r="4217" spans="1:63" x14ac:dyDescent="0.35">
      <c r="A4217" s="3" t="s">
        <v>906</v>
      </c>
      <c r="B4217" s="32">
        <v>40828</v>
      </c>
      <c r="E4217" t="s">
        <v>866</v>
      </c>
      <c r="AZ4217" s="14">
        <v>70</v>
      </c>
      <c r="BK4217" s="14"/>
    </row>
    <row r="4218" spans="1:63" x14ac:dyDescent="0.35">
      <c r="A4218" s="3" t="s">
        <v>906</v>
      </c>
      <c r="B4218" s="32">
        <v>40836</v>
      </c>
      <c r="E4218" t="s">
        <v>866</v>
      </c>
      <c r="AZ4218" s="14">
        <v>73</v>
      </c>
      <c r="BK4218" s="14"/>
    </row>
    <row r="4219" spans="1:63" x14ac:dyDescent="0.35">
      <c r="A4219" s="3" t="s">
        <v>906</v>
      </c>
      <c r="B4219" s="32">
        <v>40855</v>
      </c>
      <c r="E4219" t="s">
        <v>866</v>
      </c>
      <c r="AZ4219" s="14">
        <v>85</v>
      </c>
      <c r="BK4219" s="14"/>
    </row>
    <row r="4220" spans="1:63" x14ac:dyDescent="0.35">
      <c r="A4220" s="3" t="s">
        <v>907</v>
      </c>
      <c r="B4220" s="32">
        <v>40771</v>
      </c>
      <c r="E4220" t="s">
        <v>861</v>
      </c>
      <c r="AZ4220" s="14">
        <v>13</v>
      </c>
      <c r="BK4220" s="14">
        <v>2.7</v>
      </c>
    </row>
    <row r="4221" spans="1:63" x14ac:dyDescent="0.35">
      <c r="A4221" s="3" t="s">
        <v>907</v>
      </c>
      <c r="B4221" s="32">
        <v>40782</v>
      </c>
      <c r="E4221" t="s">
        <v>861</v>
      </c>
      <c r="AZ4221" s="14">
        <v>14</v>
      </c>
      <c r="BK4221" s="14">
        <v>3.7</v>
      </c>
    </row>
    <row r="4222" spans="1:63" x14ac:dyDescent="0.35">
      <c r="A4222" s="3" t="s">
        <v>907</v>
      </c>
      <c r="B4222" s="32">
        <v>40793</v>
      </c>
      <c r="E4222" t="s">
        <v>861</v>
      </c>
      <c r="AZ4222" s="14">
        <v>30</v>
      </c>
      <c r="BK4222" s="14">
        <v>5.7</v>
      </c>
    </row>
    <row r="4223" spans="1:63" x14ac:dyDescent="0.35">
      <c r="A4223" s="3" t="s">
        <v>907</v>
      </c>
      <c r="B4223" s="32">
        <v>40810</v>
      </c>
      <c r="E4223" t="s">
        <v>861</v>
      </c>
      <c r="AZ4223" s="14">
        <v>16</v>
      </c>
      <c r="BK4223" s="14">
        <v>6</v>
      </c>
    </row>
    <row r="4224" spans="1:63" x14ac:dyDescent="0.35">
      <c r="A4224" s="3" t="s">
        <v>907</v>
      </c>
      <c r="B4224" s="32">
        <v>40828</v>
      </c>
      <c r="E4224" t="s">
        <v>861</v>
      </c>
      <c r="AZ4224" s="14">
        <v>39</v>
      </c>
      <c r="BK4224" s="14"/>
    </row>
    <row r="4225" spans="1:63" x14ac:dyDescent="0.35">
      <c r="A4225" s="3" t="s">
        <v>907</v>
      </c>
      <c r="B4225" s="32">
        <v>40836</v>
      </c>
      <c r="E4225" t="s">
        <v>861</v>
      </c>
      <c r="AZ4225" s="14">
        <v>65</v>
      </c>
      <c r="BK4225" s="14"/>
    </row>
    <row r="4226" spans="1:63" x14ac:dyDescent="0.35">
      <c r="A4226" s="3" t="s">
        <v>907</v>
      </c>
      <c r="B4226" s="32">
        <v>40855</v>
      </c>
      <c r="E4226" t="s">
        <v>861</v>
      </c>
      <c r="AZ4226" s="14">
        <v>75</v>
      </c>
      <c r="BK4226" s="14"/>
    </row>
    <row r="4227" spans="1:63" x14ac:dyDescent="0.35">
      <c r="A4227" s="3" t="s">
        <v>908</v>
      </c>
      <c r="B4227" s="32">
        <v>40771</v>
      </c>
      <c r="E4227" t="s">
        <v>802</v>
      </c>
      <c r="AZ4227" s="14">
        <v>13</v>
      </c>
      <c r="BK4227" s="14">
        <v>2.2999999999999998</v>
      </c>
    </row>
    <row r="4228" spans="1:63" x14ac:dyDescent="0.35">
      <c r="A4228" s="3" t="s">
        <v>908</v>
      </c>
      <c r="B4228" s="32">
        <v>40782</v>
      </c>
      <c r="E4228" t="s">
        <v>802</v>
      </c>
      <c r="AZ4228" s="14">
        <v>14</v>
      </c>
      <c r="BK4228" s="14">
        <v>3.8</v>
      </c>
    </row>
    <row r="4229" spans="1:63" x14ac:dyDescent="0.35">
      <c r="A4229" s="3" t="s">
        <v>908</v>
      </c>
      <c r="B4229" s="32">
        <v>40793</v>
      </c>
      <c r="E4229" t="s">
        <v>802</v>
      </c>
      <c r="AZ4229" s="14">
        <v>15</v>
      </c>
      <c r="BK4229" s="14">
        <v>5.2</v>
      </c>
    </row>
    <row r="4230" spans="1:63" x14ac:dyDescent="0.35">
      <c r="A4230" s="3" t="s">
        <v>908</v>
      </c>
      <c r="B4230" s="32">
        <v>40810</v>
      </c>
      <c r="E4230" t="s">
        <v>802</v>
      </c>
      <c r="AZ4230" s="14">
        <v>16</v>
      </c>
      <c r="BK4230" s="14">
        <v>6.1</v>
      </c>
    </row>
    <row r="4231" spans="1:63" x14ac:dyDescent="0.35">
      <c r="A4231" s="3" t="s">
        <v>908</v>
      </c>
      <c r="B4231" s="32">
        <v>40828</v>
      </c>
      <c r="E4231" t="s">
        <v>802</v>
      </c>
      <c r="AZ4231" s="14">
        <v>32</v>
      </c>
      <c r="BK4231" s="14"/>
    </row>
    <row r="4232" spans="1:63" x14ac:dyDescent="0.35">
      <c r="A4232" s="3" t="s">
        <v>908</v>
      </c>
      <c r="B4232" s="32">
        <v>40836</v>
      </c>
      <c r="E4232" t="s">
        <v>802</v>
      </c>
      <c r="AZ4232" s="14">
        <v>49</v>
      </c>
      <c r="BK4232" s="14"/>
    </row>
    <row r="4233" spans="1:63" x14ac:dyDescent="0.35">
      <c r="A4233" s="3" t="s">
        <v>908</v>
      </c>
      <c r="B4233" s="32">
        <v>40855</v>
      </c>
      <c r="E4233" t="s">
        <v>802</v>
      </c>
      <c r="AZ4233" s="14">
        <v>71</v>
      </c>
      <c r="BK4233" s="14"/>
    </row>
    <row r="4234" spans="1:63" x14ac:dyDescent="0.35">
      <c r="A4234" s="3" t="s">
        <v>909</v>
      </c>
      <c r="B4234" s="32">
        <v>40771</v>
      </c>
      <c r="E4234" t="s">
        <v>803</v>
      </c>
      <c r="AZ4234" s="14">
        <v>13</v>
      </c>
      <c r="BK4234" s="14">
        <v>2.6</v>
      </c>
    </row>
    <row r="4235" spans="1:63" x14ac:dyDescent="0.35">
      <c r="A4235" s="3" t="s">
        <v>909</v>
      </c>
      <c r="B4235" s="32">
        <v>40782</v>
      </c>
      <c r="E4235" t="s">
        <v>803</v>
      </c>
      <c r="AZ4235" s="14">
        <v>14</v>
      </c>
      <c r="BK4235" s="14">
        <v>3.8</v>
      </c>
    </row>
    <row r="4236" spans="1:63" x14ac:dyDescent="0.35">
      <c r="A4236" s="3" t="s">
        <v>909</v>
      </c>
      <c r="B4236" s="32">
        <v>40793</v>
      </c>
      <c r="E4236" t="s">
        <v>803</v>
      </c>
      <c r="AZ4236" s="14">
        <v>15</v>
      </c>
      <c r="BK4236" s="14">
        <v>5.0999999999999996</v>
      </c>
    </row>
    <row r="4237" spans="1:63" x14ac:dyDescent="0.35">
      <c r="A4237" s="3" t="s">
        <v>909</v>
      </c>
      <c r="B4237" s="32">
        <v>40810</v>
      </c>
      <c r="E4237" t="s">
        <v>803</v>
      </c>
      <c r="AZ4237" s="14">
        <v>16</v>
      </c>
      <c r="BK4237" s="14">
        <v>6</v>
      </c>
    </row>
    <row r="4238" spans="1:63" x14ac:dyDescent="0.35">
      <c r="A4238" s="3" t="s">
        <v>909</v>
      </c>
      <c r="B4238" s="32">
        <v>40828</v>
      </c>
      <c r="E4238" t="s">
        <v>803</v>
      </c>
      <c r="AZ4238" s="14">
        <v>32</v>
      </c>
      <c r="BK4238" s="14"/>
    </row>
    <row r="4239" spans="1:63" x14ac:dyDescent="0.35">
      <c r="A4239" s="3" t="s">
        <v>909</v>
      </c>
      <c r="B4239" s="32">
        <v>40836</v>
      </c>
      <c r="E4239" t="s">
        <v>803</v>
      </c>
      <c r="AZ4239" s="14">
        <v>57</v>
      </c>
      <c r="BK4239" s="14"/>
    </row>
    <row r="4240" spans="1:63" x14ac:dyDescent="0.35">
      <c r="A4240" s="3" t="s">
        <v>909</v>
      </c>
      <c r="B4240" s="32">
        <v>40855</v>
      </c>
      <c r="E4240" t="s">
        <v>803</v>
      </c>
      <c r="AZ4240" s="14">
        <v>73</v>
      </c>
      <c r="BK4240" s="14"/>
    </row>
    <row r="4241" spans="1:63" x14ac:dyDescent="0.35">
      <c r="A4241" s="3" t="s">
        <v>910</v>
      </c>
      <c r="B4241" s="32">
        <v>40771</v>
      </c>
      <c r="E4241" t="s">
        <v>862</v>
      </c>
      <c r="AZ4241" s="14">
        <v>13</v>
      </c>
      <c r="BK4241" s="14">
        <v>2.6</v>
      </c>
    </row>
    <row r="4242" spans="1:63" x14ac:dyDescent="0.35">
      <c r="A4242" s="3" t="s">
        <v>910</v>
      </c>
      <c r="B4242" s="32">
        <v>40782</v>
      </c>
      <c r="E4242" t="s">
        <v>862</v>
      </c>
      <c r="AZ4242" s="14">
        <v>14</v>
      </c>
      <c r="BK4242" s="14">
        <v>3.8</v>
      </c>
    </row>
    <row r="4243" spans="1:63" x14ac:dyDescent="0.35">
      <c r="A4243" s="3" t="s">
        <v>910</v>
      </c>
      <c r="B4243" s="32">
        <v>40793</v>
      </c>
      <c r="E4243" t="s">
        <v>862</v>
      </c>
      <c r="AZ4243" s="14">
        <v>15</v>
      </c>
      <c r="BK4243" s="14">
        <v>4.9000000000000004</v>
      </c>
    </row>
    <row r="4244" spans="1:63" x14ac:dyDescent="0.35">
      <c r="A4244" s="3" t="s">
        <v>910</v>
      </c>
      <c r="B4244" s="32">
        <v>40810</v>
      </c>
      <c r="E4244" t="s">
        <v>862</v>
      </c>
      <c r="AZ4244" s="14">
        <v>15</v>
      </c>
      <c r="BK4244" s="14">
        <v>6.1</v>
      </c>
    </row>
    <row r="4245" spans="1:63" x14ac:dyDescent="0.35">
      <c r="A4245" s="3" t="s">
        <v>910</v>
      </c>
      <c r="B4245" s="32">
        <v>40828</v>
      </c>
      <c r="E4245" t="s">
        <v>862</v>
      </c>
      <c r="AZ4245" s="14">
        <v>31</v>
      </c>
      <c r="BK4245" s="14"/>
    </row>
    <row r="4246" spans="1:63" x14ac:dyDescent="0.35">
      <c r="A4246" s="3" t="s">
        <v>910</v>
      </c>
      <c r="B4246" s="32">
        <v>40836</v>
      </c>
      <c r="E4246" t="s">
        <v>862</v>
      </c>
      <c r="AZ4246" s="14">
        <v>39</v>
      </c>
      <c r="BK4246" s="14"/>
    </row>
    <row r="4247" spans="1:63" x14ac:dyDescent="0.35">
      <c r="A4247" s="3" t="s">
        <v>910</v>
      </c>
      <c r="B4247" s="32">
        <v>40855</v>
      </c>
      <c r="E4247" t="s">
        <v>862</v>
      </c>
      <c r="AZ4247" s="14">
        <v>71</v>
      </c>
      <c r="BK4247" s="14"/>
    </row>
    <row r="4248" spans="1:63" x14ac:dyDescent="0.35">
      <c r="A4248" s="3" t="s">
        <v>911</v>
      </c>
      <c r="B4248" s="32">
        <v>40771</v>
      </c>
      <c r="E4248" t="s">
        <v>863</v>
      </c>
      <c r="AZ4248" s="14">
        <v>13</v>
      </c>
      <c r="BK4248" s="14">
        <v>2.9</v>
      </c>
    </row>
    <row r="4249" spans="1:63" x14ac:dyDescent="0.35">
      <c r="A4249" s="3" t="s">
        <v>911</v>
      </c>
      <c r="B4249" s="32">
        <v>40782</v>
      </c>
      <c r="E4249" t="s">
        <v>863</v>
      </c>
      <c r="AZ4249" s="14">
        <v>15</v>
      </c>
      <c r="BK4249" s="14">
        <v>4.7</v>
      </c>
    </row>
    <row r="4250" spans="1:63" x14ac:dyDescent="0.35">
      <c r="A4250" s="3" t="s">
        <v>911</v>
      </c>
      <c r="B4250" s="32">
        <v>40793</v>
      </c>
      <c r="E4250" t="s">
        <v>863</v>
      </c>
      <c r="AZ4250" s="14">
        <v>15</v>
      </c>
      <c r="BK4250" s="14">
        <v>5.2</v>
      </c>
    </row>
    <row r="4251" spans="1:63" x14ac:dyDescent="0.35">
      <c r="A4251" s="3" t="s">
        <v>911</v>
      </c>
      <c r="B4251" s="32">
        <v>40810</v>
      </c>
      <c r="E4251" t="s">
        <v>863</v>
      </c>
      <c r="AZ4251" s="14">
        <v>17</v>
      </c>
      <c r="BK4251" s="14">
        <v>6.6</v>
      </c>
    </row>
    <row r="4252" spans="1:63" x14ac:dyDescent="0.35">
      <c r="A4252" s="3" t="s">
        <v>911</v>
      </c>
      <c r="B4252" s="32">
        <v>40828</v>
      </c>
      <c r="E4252" t="s">
        <v>863</v>
      </c>
      <c r="AZ4252" s="14">
        <v>32</v>
      </c>
      <c r="BK4252" s="14"/>
    </row>
    <row r="4253" spans="1:63" x14ac:dyDescent="0.35">
      <c r="A4253" s="3" t="s">
        <v>911</v>
      </c>
      <c r="B4253" s="32">
        <v>40836</v>
      </c>
      <c r="E4253" t="s">
        <v>863</v>
      </c>
      <c r="AZ4253" s="14">
        <v>51</v>
      </c>
      <c r="BK4253" s="14"/>
    </row>
    <row r="4254" spans="1:63" x14ac:dyDescent="0.35">
      <c r="A4254" s="3" t="s">
        <v>911</v>
      </c>
      <c r="B4254" s="32">
        <v>40855</v>
      </c>
      <c r="E4254" t="s">
        <v>863</v>
      </c>
      <c r="AZ4254" s="14">
        <v>72</v>
      </c>
      <c r="BK4254" s="14"/>
    </row>
    <row r="4255" spans="1:63" x14ac:dyDescent="0.35">
      <c r="A4255" s="3" t="s">
        <v>912</v>
      </c>
      <c r="B4255" s="32">
        <v>40771</v>
      </c>
      <c r="E4255" t="s">
        <v>864</v>
      </c>
      <c r="AZ4255" s="14">
        <v>13</v>
      </c>
      <c r="BK4255" s="14">
        <v>2.5</v>
      </c>
    </row>
    <row r="4256" spans="1:63" x14ac:dyDescent="0.35">
      <c r="A4256" s="3" t="s">
        <v>912</v>
      </c>
      <c r="B4256" s="32">
        <v>40782</v>
      </c>
      <c r="E4256" t="s">
        <v>864</v>
      </c>
      <c r="AZ4256" s="14">
        <v>14</v>
      </c>
      <c r="BK4256" s="14">
        <v>4</v>
      </c>
    </row>
    <row r="4257" spans="1:63" x14ac:dyDescent="0.35">
      <c r="A4257" s="3" t="s">
        <v>912</v>
      </c>
      <c r="B4257" s="32">
        <v>40793</v>
      </c>
      <c r="E4257" t="s">
        <v>864</v>
      </c>
      <c r="AZ4257" s="14">
        <v>15</v>
      </c>
      <c r="BK4257" s="14">
        <v>4.9000000000000004</v>
      </c>
    </row>
    <row r="4258" spans="1:63" x14ac:dyDescent="0.35">
      <c r="A4258" s="3" t="s">
        <v>912</v>
      </c>
      <c r="B4258" s="32">
        <v>40810</v>
      </c>
      <c r="E4258" t="s">
        <v>864</v>
      </c>
      <c r="AZ4258" s="14">
        <v>16</v>
      </c>
      <c r="BK4258" s="14">
        <v>6.1</v>
      </c>
    </row>
    <row r="4259" spans="1:63" x14ac:dyDescent="0.35">
      <c r="A4259" s="3" t="s">
        <v>912</v>
      </c>
      <c r="B4259" s="32">
        <v>40828</v>
      </c>
      <c r="E4259" t="s">
        <v>864</v>
      </c>
      <c r="AZ4259" s="14">
        <v>37</v>
      </c>
      <c r="BK4259" s="14"/>
    </row>
    <row r="4260" spans="1:63" x14ac:dyDescent="0.35">
      <c r="A4260" s="3" t="s">
        <v>912</v>
      </c>
      <c r="B4260" s="32">
        <v>40836</v>
      </c>
      <c r="E4260" t="s">
        <v>864</v>
      </c>
      <c r="AZ4260" s="14">
        <v>57</v>
      </c>
      <c r="BK4260" s="14"/>
    </row>
    <row r="4261" spans="1:63" x14ac:dyDescent="0.35">
      <c r="A4261" s="3" t="s">
        <v>912</v>
      </c>
      <c r="B4261" s="32">
        <v>40855</v>
      </c>
      <c r="E4261" t="s">
        <v>864</v>
      </c>
      <c r="AZ4261" s="14">
        <v>73</v>
      </c>
      <c r="BK4261" s="14"/>
    </row>
    <row r="4262" spans="1:63" x14ac:dyDescent="0.35">
      <c r="A4262" s="3" t="s">
        <v>913</v>
      </c>
      <c r="B4262" s="32">
        <v>40771</v>
      </c>
      <c r="E4262" t="s">
        <v>865</v>
      </c>
      <c r="AZ4262" s="14">
        <v>13</v>
      </c>
      <c r="BK4262" s="14">
        <v>2.7</v>
      </c>
    </row>
    <row r="4263" spans="1:63" x14ac:dyDescent="0.35">
      <c r="A4263" s="3" t="s">
        <v>913</v>
      </c>
      <c r="B4263" s="32">
        <v>40782</v>
      </c>
      <c r="E4263" t="s">
        <v>865</v>
      </c>
      <c r="AZ4263" s="14">
        <v>14</v>
      </c>
      <c r="BK4263" s="14">
        <v>3.5</v>
      </c>
    </row>
    <row r="4264" spans="1:63" x14ac:dyDescent="0.35">
      <c r="A4264" s="3" t="s">
        <v>913</v>
      </c>
      <c r="B4264" s="32">
        <v>40793</v>
      </c>
      <c r="E4264" t="s">
        <v>865</v>
      </c>
      <c r="AZ4264" s="14">
        <v>15</v>
      </c>
      <c r="BK4264" s="14">
        <v>5.3</v>
      </c>
    </row>
    <row r="4265" spans="1:63" x14ac:dyDescent="0.35">
      <c r="A4265" s="3" t="s">
        <v>913</v>
      </c>
      <c r="B4265" s="32">
        <v>40810</v>
      </c>
      <c r="E4265" t="s">
        <v>865</v>
      </c>
      <c r="AZ4265" s="14">
        <v>17</v>
      </c>
      <c r="BK4265" s="14">
        <v>6.6</v>
      </c>
    </row>
    <row r="4266" spans="1:63" x14ac:dyDescent="0.35">
      <c r="A4266" s="3" t="s">
        <v>913</v>
      </c>
      <c r="B4266" s="32">
        <v>40828</v>
      </c>
      <c r="E4266" t="s">
        <v>865</v>
      </c>
      <c r="AZ4266" s="14">
        <v>39</v>
      </c>
      <c r="BK4266" s="14"/>
    </row>
    <row r="4267" spans="1:63" x14ac:dyDescent="0.35">
      <c r="A4267" s="3" t="s">
        <v>913</v>
      </c>
      <c r="B4267" s="32">
        <v>40836</v>
      </c>
      <c r="E4267" t="s">
        <v>865</v>
      </c>
      <c r="AZ4267" s="14">
        <v>61</v>
      </c>
      <c r="BK4267" s="14"/>
    </row>
    <row r="4268" spans="1:63" x14ac:dyDescent="0.35">
      <c r="A4268" s="3" t="s">
        <v>913</v>
      </c>
      <c r="B4268" s="32">
        <v>40855</v>
      </c>
      <c r="E4268" t="s">
        <v>865</v>
      </c>
      <c r="AZ4268" s="14">
        <v>73</v>
      </c>
      <c r="BK4268" s="14"/>
    </row>
    <row r="4269" spans="1:63" x14ac:dyDescent="0.35">
      <c r="A4269" s="3" t="s">
        <v>914</v>
      </c>
      <c r="B4269" s="32">
        <v>40771</v>
      </c>
      <c r="E4269" t="s">
        <v>866</v>
      </c>
      <c r="AZ4269" s="14">
        <v>13</v>
      </c>
      <c r="BK4269" s="14">
        <v>2.7</v>
      </c>
    </row>
    <row r="4270" spans="1:63" x14ac:dyDescent="0.35">
      <c r="A4270" s="3" t="s">
        <v>914</v>
      </c>
      <c r="B4270" s="32">
        <v>40782</v>
      </c>
      <c r="E4270" t="s">
        <v>866</v>
      </c>
      <c r="AZ4270" s="14">
        <v>14</v>
      </c>
      <c r="BK4270" s="14">
        <v>3.8</v>
      </c>
    </row>
    <row r="4271" spans="1:63" x14ac:dyDescent="0.35">
      <c r="A4271" s="3" t="s">
        <v>914</v>
      </c>
      <c r="B4271" s="32">
        <v>40793</v>
      </c>
      <c r="E4271" t="s">
        <v>866</v>
      </c>
      <c r="AZ4271" s="14">
        <v>15</v>
      </c>
      <c r="BK4271" s="14">
        <v>5.0999999999999996</v>
      </c>
    </row>
    <row r="4272" spans="1:63" x14ac:dyDescent="0.35">
      <c r="A4272" s="3" t="s">
        <v>914</v>
      </c>
      <c r="B4272" s="32">
        <v>40810</v>
      </c>
      <c r="E4272" t="s">
        <v>866</v>
      </c>
      <c r="AZ4272" s="14">
        <v>17</v>
      </c>
      <c r="BK4272" s="14">
        <v>6.4</v>
      </c>
    </row>
    <row r="4273" spans="1:82" x14ac:dyDescent="0.35">
      <c r="A4273" s="3" t="s">
        <v>914</v>
      </c>
      <c r="B4273" s="32">
        <v>40828</v>
      </c>
      <c r="E4273" t="s">
        <v>866</v>
      </c>
      <c r="AZ4273" s="14">
        <v>37</v>
      </c>
      <c r="BK4273" s="14"/>
    </row>
    <row r="4274" spans="1:82" x14ac:dyDescent="0.35">
      <c r="A4274" s="3" t="s">
        <v>914</v>
      </c>
      <c r="B4274" s="32">
        <v>40836</v>
      </c>
      <c r="E4274" t="s">
        <v>866</v>
      </c>
      <c r="AZ4274" s="14">
        <v>59</v>
      </c>
      <c r="BK4274" s="14"/>
    </row>
    <row r="4275" spans="1:82" x14ac:dyDescent="0.35">
      <c r="A4275" s="3" t="s">
        <v>914</v>
      </c>
      <c r="B4275" s="32">
        <v>40855</v>
      </c>
      <c r="E4275" t="s">
        <v>866</v>
      </c>
      <c r="AZ4275" s="14">
        <v>73</v>
      </c>
      <c r="BK4275" s="14"/>
    </row>
    <row r="4276" spans="1:82" x14ac:dyDescent="0.35">
      <c r="A4276" s="49" t="s">
        <v>858</v>
      </c>
      <c r="B4276" s="50">
        <v>42284</v>
      </c>
      <c r="C4276" s="62"/>
      <c r="D4276" s="62"/>
      <c r="E4276" s="51" t="s">
        <v>855</v>
      </c>
      <c r="F4276" s="51"/>
      <c r="G4276" s="51"/>
      <c r="H4276" s="51"/>
      <c r="I4276" s="51"/>
      <c r="J4276" s="51"/>
      <c r="K4276" s="51"/>
      <c r="L4276" s="51"/>
      <c r="M4276" s="51"/>
      <c r="N4276" s="51"/>
      <c r="O4276" s="51"/>
      <c r="P4276" s="51"/>
      <c r="Q4276" s="51"/>
      <c r="R4276" s="51"/>
      <c r="S4276" s="51"/>
      <c r="T4276" s="51"/>
      <c r="U4276" s="51"/>
      <c r="V4276" s="51"/>
      <c r="W4276" s="51"/>
      <c r="X4276" s="51"/>
      <c r="Y4276" s="51"/>
      <c r="Z4276" s="51"/>
      <c r="AA4276" s="51"/>
      <c r="AB4276" s="51"/>
      <c r="AC4276" s="51"/>
      <c r="AD4276" s="51">
        <v>2</v>
      </c>
      <c r="AE4276" s="51"/>
      <c r="AF4276" s="51"/>
      <c r="AG4276" s="51"/>
      <c r="AH4276" s="51"/>
      <c r="AI4276" s="51"/>
      <c r="AJ4276" s="51">
        <v>0</v>
      </c>
      <c r="AK4276" s="51">
        <v>1</v>
      </c>
      <c r="AL4276" s="51"/>
      <c r="AM4276" s="51"/>
      <c r="AN4276" s="51"/>
      <c r="AO4276" s="51"/>
      <c r="AP4276" s="51"/>
      <c r="AQ4276" s="51"/>
      <c r="AR4276" s="51"/>
      <c r="AS4276" s="51"/>
      <c r="AT4276" s="51"/>
      <c r="AU4276" s="51"/>
      <c r="AV4276" s="51"/>
      <c r="AW4276" s="51"/>
      <c r="AX4276" s="51"/>
      <c r="AY4276" s="51"/>
      <c r="AZ4276" s="51"/>
      <c r="BA4276" s="51"/>
      <c r="BB4276" s="51"/>
      <c r="BC4276" s="51"/>
      <c r="BD4276" s="51"/>
      <c r="BE4276" s="51"/>
      <c r="BF4276" s="51"/>
      <c r="BG4276" s="51"/>
      <c r="BH4276" s="51"/>
      <c r="BI4276" s="51"/>
      <c r="BJ4276" s="51"/>
      <c r="BK4276" s="51"/>
      <c r="BL4276" s="51"/>
      <c r="BM4276" s="51"/>
      <c r="BN4276" s="51"/>
      <c r="BO4276" s="51"/>
      <c r="BP4276" s="51"/>
      <c r="BQ4276" s="51"/>
      <c r="BR4276" s="51"/>
      <c r="BS4276" s="51"/>
      <c r="BT4276" s="51"/>
      <c r="BU4276" s="51"/>
      <c r="BV4276" s="51"/>
      <c r="BW4276" s="51"/>
      <c r="BX4276" s="51"/>
      <c r="BY4276" s="51"/>
      <c r="BZ4276" s="51"/>
      <c r="CA4276" s="51"/>
      <c r="CB4276" s="51"/>
      <c r="CC4276" s="51"/>
      <c r="CD4276" s="51"/>
    </row>
    <row r="4277" spans="1:82" x14ac:dyDescent="0.35">
      <c r="A4277" s="49" t="s">
        <v>858</v>
      </c>
      <c r="B4277" s="50">
        <v>42286</v>
      </c>
      <c r="C4277" s="62"/>
      <c r="D4277" s="62"/>
      <c r="E4277" s="51" t="s">
        <v>855</v>
      </c>
      <c r="F4277" s="51"/>
      <c r="G4277" s="51"/>
      <c r="H4277" s="51"/>
      <c r="I4277" s="51"/>
      <c r="J4277" s="51"/>
      <c r="K4277" s="51"/>
      <c r="L4277" s="51"/>
      <c r="M4277" s="51"/>
      <c r="N4277" s="51"/>
      <c r="O4277" s="51"/>
      <c r="P4277" s="51"/>
      <c r="Q4277" s="51"/>
      <c r="R4277" s="51"/>
      <c r="S4277" s="51"/>
      <c r="T4277" s="51"/>
      <c r="U4277" s="51"/>
      <c r="V4277" s="51"/>
      <c r="W4277" s="51"/>
      <c r="X4277" s="51"/>
      <c r="Y4277" s="51"/>
      <c r="Z4277" s="51"/>
      <c r="AA4277" s="51"/>
      <c r="AB4277" s="51"/>
      <c r="AC4277" s="51"/>
      <c r="AD4277" s="51"/>
      <c r="AE4277" s="51"/>
      <c r="AF4277" s="51">
        <v>0</v>
      </c>
      <c r="AG4277" s="51"/>
      <c r="AH4277" s="51"/>
      <c r="AI4277" s="51"/>
      <c r="AJ4277" s="51"/>
      <c r="AK4277" s="51"/>
      <c r="AL4277" s="51"/>
      <c r="AM4277" s="51"/>
      <c r="AN4277" s="51"/>
      <c r="AO4277" s="51"/>
      <c r="AP4277" s="51"/>
      <c r="AQ4277" s="51"/>
      <c r="AR4277" s="51"/>
      <c r="AS4277" s="51"/>
      <c r="AT4277" s="51"/>
      <c r="AU4277" s="51"/>
      <c r="AV4277" s="51"/>
      <c r="AW4277" s="51"/>
      <c r="AX4277" s="51"/>
      <c r="AY4277" s="51"/>
      <c r="AZ4277" s="51"/>
      <c r="BA4277" s="51"/>
      <c r="BB4277" s="51"/>
      <c r="BC4277" s="51"/>
      <c r="BD4277" s="51"/>
      <c r="BE4277" s="51"/>
      <c r="BF4277" s="51"/>
      <c r="BG4277" s="51"/>
      <c r="BH4277" s="51"/>
      <c r="BI4277" s="51"/>
      <c r="BJ4277" s="51"/>
      <c r="BK4277" s="51"/>
      <c r="BL4277" s="51"/>
      <c r="BM4277" s="51"/>
      <c r="BN4277" s="51"/>
      <c r="BO4277" s="51"/>
      <c r="BP4277" s="51"/>
      <c r="BQ4277" s="51"/>
      <c r="BR4277" s="51"/>
      <c r="BS4277" s="51"/>
      <c r="BT4277" s="51"/>
      <c r="BU4277" s="51"/>
      <c r="BV4277" s="51"/>
      <c r="BW4277" s="51"/>
      <c r="BX4277" s="51"/>
      <c r="BY4277" s="51"/>
      <c r="BZ4277" s="51"/>
      <c r="CA4277" s="51"/>
      <c r="CB4277" s="51"/>
      <c r="CC4277" s="51"/>
      <c r="CD4277" s="51"/>
    </row>
    <row r="4278" spans="1:82" x14ac:dyDescent="0.35">
      <c r="A4278" s="49" t="s">
        <v>858</v>
      </c>
      <c r="B4278" s="50">
        <v>42289</v>
      </c>
      <c r="C4278" s="62"/>
      <c r="D4278" s="62"/>
      <c r="E4278" s="51" t="s">
        <v>855</v>
      </c>
      <c r="F4278" s="51"/>
      <c r="G4278" s="51"/>
      <c r="H4278" s="51"/>
      <c r="I4278" s="51"/>
      <c r="J4278" s="51"/>
      <c r="K4278" s="51"/>
      <c r="L4278" s="51"/>
      <c r="M4278" s="51"/>
      <c r="N4278" s="51"/>
      <c r="O4278" s="51"/>
      <c r="P4278" s="51"/>
      <c r="Q4278" s="51"/>
      <c r="R4278" s="51"/>
      <c r="S4278" s="51"/>
      <c r="T4278" s="51"/>
      <c r="U4278" s="51"/>
      <c r="V4278" s="51"/>
      <c r="W4278" s="51"/>
      <c r="X4278" s="51"/>
      <c r="Y4278" s="51"/>
      <c r="Z4278" s="51"/>
      <c r="AA4278" s="51"/>
      <c r="AB4278" s="51"/>
      <c r="AC4278" s="51"/>
      <c r="AD4278" s="51">
        <v>3.35</v>
      </c>
      <c r="AE4278" s="51"/>
      <c r="AF4278" s="51">
        <v>2.7913152990919413E-3</v>
      </c>
      <c r="AG4278" s="51"/>
      <c r="AH4278" s="51"/>
      <c r="AI4278" s="51"/>
      <c r="AJ4278" s="51">
        <v>0</v>
      </c>
      <c r="AK4278" s="51">
        <v>2</v>
      </c>
      <c r="AL4278" s="51"/>
      <c r="AM4278" s="51"/>
      <c r="AN4278" s="51"/>
      <c r="AO4278" s="51"/>
      <c r="AP4278" s="51"/>
      <c r="AQ4278" s="51"/>
      <c r="AR4278" s="51"/>
      <c r="AS4278" s="51"/>
      <c r="AT4278" s="51"/>
      <c r="AU4278" s="51"/>
      <c r="AV4278" s="51"/>
      <c r="AW4278" s="51"/>
      <c r="AX4278" s="51"/>
      <c r="AY4278" s="51"/>
      <c r="AZ4278" s="51"/>
      <c r="BA4278" s="51"/>
      <c r="BB4278" s="51"/>
      <c r="BC4278" s="51"/>
      <c r="BD4278" s="51"/>
      <c r="BE4278" s="51"/>
      <c r="BF4278" s="51"/>
      <c r="BG4278" s="51"/>
      <c r="BH4278" s="51"/>
      <c r="BI4278" s="51"/>
      <c r="BJ4278" s="51"/>
      <c r="BK4278" s="51"/>
      <c r="BL4278" s="51"/>
      <c r="BM4278" s="51"/>
      <c r="BN4278" s="51"/>
      <c r="BO4278" s="51"/>
      <c r="BP4278" s="51"/>
      <c r="BQ4278" s="51"/>
      <c r="BR4278" s="51"/>
      <c r="BS4278" s="51"/>
      <c r="BT4278" s="51"/>
      <c r="BU4278" s="51"/>
      <c r="BV4278" s="51"/>
      <c r="BW4278" s="51"/>
      <c r="BX4278" s="51"/>
      <c r="BY4278" s="51"/>
      <c r="BZ4278" s="51"/>
      <c r="CA4278" s="51"/>
      <c r="CB4278" s="51"/>
      <c r="CC4278" s="51"/>
      <c r="CD4278" s="51"/>
    </row>
    <row r="4279" spans="1:82" x14ac:dyDescent="0.35">
      <c r="A4279" s="49" t="s">
        <v>858</v>
      </c>
      <c r="B4279" s="50">
        <v>42291</v>
      </c>
      <c r="C4279" s="62"/>
      <c r="D4279" s="62"/>
      <c r="E4279" s="51" t="s">
        <v>855</v>
      </c>
      <c r="F4279" s="51"/>
      <c r="G4279" s="51">
        <v>501.4425</v>
      </c>
      <c r="H4279" s="51">
        <v>0.17896875000000001</v>
      </c>
      <c r="I4279" s="51">
        <v>0.25140625</v>
      </c>
      <c r="J4279" s="51">
        <v>0.30069374999999998</v>
      </c>
      <c r="K4279" s="51">
        <v>0.27531250000000002</v>
      </c>
      <c r="L4279" s="51">
        <v>0.27040625000000001</v>
      </c>
      <c r="M4279" s="51">
        <v>0.34392500000000004</v>
      </c>
      <c r="N4279" s="51">
        <v>0.26595000000000002</v>
      </c>
      <c r="O4279" s="51"/>
      <c r="P4279" s="51"/>
      <c r="Q4279" s="51"/>
      <c r="R4279" s="51"/>
      <c r="S4279" s="51"/>
      <c r="T4279" s="51"/>
      <c r="U4279" s="51"/>
      <c r="V4279" s="51"/>
      <c r="W4279" s="51"/>
      <c r="X4279" s="51"/>
      <c r="Y4279" s="51"/>
      <c r="Z4279" s="51"/>
      <c r="AA4279" s="51"/>
      <c r="AB4279" s="51"/>
      <c r="AC4279" s="51"/>
      <c r="AD4279" s="51"/>
      <c r="AE4279" s="51"/>
      <c r="AF4279" s="51"/>
      <c r="AG4279" s="51"/>
      <c r="AH4279" s="51"/>
      <c r="AI4279" s="51"/>
      <c r="AJ4279" s="51"/>
      <c r="AK4279" s="51"/>
      <c r="AL4279" s="51"/>
      <c r="AM4279" s="51"/>
      <c r="AN4279" s="51"/>
      <c r="AO4279" s="51"/>
      <c r="AP4279" s="51"/>
      <c r="AQ4279" s="51"/>
      <c r="AR4279" s="51"/>
      <c r="AS4279" s="51"/>
      <c r="AT4279" s="51"/>
      <c r="AU4279" s="51"/>
      <c r="AV4279" s="51"/>
      <c r="AW4279" s="51"/>
      <c r="AX4279" s="51"/>
      <c r="AY4279" s="51"/>
      <c r="AZ4279" s="51"/>
      <c r="BA4279" s="51"/>
      <c r="BB4279" s="51"/>
      <c r="BC4279" s="51"/>
      <c r="BD4279" s="51"/>
      <c r="BE4279" s="51"/>
      <c r="BF4279" s="51"/>
      <c r="BG4279" s="51"/>
      <c r="BH4279" s="51"/>
      <c r="BI4279" s="51"/>
      <c r="BJ4279" s="51"/>
      <c r="BK4279" s="51"/>
      <c r="BL4279" s="51"/>
      <c r="BM4279" s="51"/>
      <c r="BN4279" s="51"/>
      <c r="BO4279" s="51"/>
      <c r="BP4279" s="51"/>
      <c r="BQ4279" s="51"/>
      <c r="BR4279" s="51"/>
      <c r="BS4279" s="51"/>
      <c r="BT4279" s="51"/>
      <c r="BU4279" s="51"/>
      <c r="BV4279" s="51"/>
      <c r="BW4279" s="51"/>
      <c r="BX4279" s="51"/>
      <c r="BY4279" s="51"/>
      <c r="BZ4279" s="51"/>
      <c r="CA4279" s="51"/>
      <c r="CB4279" s="51"/>
      <c r="CC4279" s="51"/>
      <c r="CD4279" s="51"/>
    </row>
    <row r="4280" spans="1:82" x14ac:dyDescent="0.35">
      <c r="A4280" s="49" t="s">
        <v>858</v>
      </c>
      <c r="B4280" s="50">
        <v>42292</v>
      </c>
      <c r="C4280" s="62"/>
      <c r="D4280" s="62"/>
      <c r="E4280" s="51" t="s">
        <v>855</v>
      </c>
      <c r="F4280" s="51"/>
      <c r="G4280" s="51">
        <v>500.59406249999995</v>
      </c>
      <c r="H4280" s="51">
        <v>0.17385624999999999</v>
      </c>
      <c r="I4280" s="51">
        <v>0.24987500000000001</v>
      </c>
      <c r="J4280" s="51">
        <v>0.30059999999999998</v>
      </c>
      <c r="K4280" s="51">
        <v>0.27553124999999995</v>
      </c>
      <c r="L4280" s="51">
        <v>0.27058749999999998</v>
      </c>
      <c r="M4280" s="51">
        <v>0.34396875000000005</v>
      </c>
      <c r="N4280" s="51">
        <v>0.26609375000000002</v>
      </c>
      <c r="O4280" s="51"/>
      <c r="P4280" s="51"/>
      <c r="Q4280" s="51"/>
      <c r="R4280" s="51"/>
      <c r="S4280" s="51"/>
      <c r="T4280" s="51"/>
      <c r="U4280" s="51"/>
      <c r="V4280" s="51"/>
      <c r="W4280" s="51"/>
      <c r="X4280" s="51"/>
      <c r="Y4280" s="51"/>
      <c r="Z4280" s="51"/>
      <c r="AA4280" s="51"/>
      <c r="AB4280" s="51"/>
      <c r="AC4280" s="51"/>
      <c r="AD4280" s="51"/>
      <c r="AE4280" s="51">
        <v>0.11463964334801467</v>
      </c>
      <c r="AF4280" s="51">
        <v>3.7658653049432292E-2</v>
      </c>
      <c r="AG4280" s="51"/>
      <c r="AH4280" s="51"/>
      <c r="AI4280" s="51"/>
      <c r="AJ4280" s="51"/>
      <c r="AK4280" s="51"/>
      <c r="AL4280" s="51"/>
      <c r="AM4280" s="51"/>
      <c r="AN4280" s="51"/>
      <c r="AO4280" s="51"/>
      <c r="AP4280" s="51"/>
      <c r="AQ4280" s="51"/>
      <c r="AR4280" s="51"/>
      <c r="AS4280" s="51"/>
      <c r="AT4280" s="51"/>
      <c r="AU4280" s="51"/>
      <c r="AV4280" s="51"/>
      <c r="AW4280" s="51"/>
      <c r="AX4280" s="51"/>
      <c r="AY4280" s="51"/>
      <c r="AZ4280" s="51"/>
      <c r="BA4280" s="51"/>
      <c r="BB4280" s="51"/>
      <c r="BC4280" s="51"/>
      <c r="BD4280" s="51"/>
      <c r="BE4280" s="51"/>
      <c r="BF4280" s="51"/>
      <c r="BG4280" s="51"/>
      <c r="BH4280" s="51"/>
      <c r="BI4280" s="51"/>
      <c r="BJ4280" s="51"/>
      <c r="BK4280" s="51"/>
      <c r="BL4280" s="51"/>
      <c r="BM4280" s="51"/>
      <c r="BN4280" s="51"/>
      <c r="BO4280" s="51"/>
      <c r="BP4280" s="51"/>
      <c r="BQ4280" s="51"/>
      <c r="BR4280" s="51"/>
      <c r="BS4280" s="51"/>
      <c r="BT4280" s="51"/>
      <c r="BU4280" s="51"/>
      <c r="BV4280" s="51"/>
      <c r="BW4280" s="51"/>
      <c r="BX4280" s="51"/>
      <c r="BY4280" s="51"/>
      <c r="BZ4280" s="51"/>
      <c r="CA4280" s="51"/>
      <c r="CB4280" s="51"/>
      <c r="CC4280" s="51"/>
      <c r="CD4280" s="51"/>
    </row>
    <row r="4281" spans="1:82" x14ac:dyDescent="0.35">
      <c r="A4281" s="49" t="s">
        <v>858</v>
      </c>
      <c r="B4281" s="50">
        <v>42293</v>
      </c>
      <c r="C4281" s="62"/>
      <c r="D4281" s="62"/>
      <c r="E4281" s="51" t="s">
        <v>855</v>
      </c>
      <c r="F4281" s="51"/>
      <c r="G4281" s="51">
        <v>499.96781250000009</v>
      </c>
      <c r="H4281" s="51">
        <v>0.1690875</v>
      </c>
      <c r="I4281" s="51">
        <v>0.24856875</v>
      </c>
      <c r="J4281" s="51">
        <v>0.30078749999999999</v>
      </c>
      <c r="K4281" s="51">
        <v>0.27584375</v>
      </c>
      <c r="L4281" s="51">
        <v>0.27078750000000001</v>
      </c>
      <c r="M4281" s="51">
        <v>0.34409999999999996</v>
      </c>
      <c r="N4281" s="51">
        <v>0.26621250000000002</v>
      </c>
      <c r="O4281" s="51"/>
      <c r="P4281" s="51"/>
      <c r="Q4281" s="51"/>
      <c r="R4281" s="51"/>
      <c r="S4281" s="51"/>
      <c r="T4281" s="51"/>
      <c r="U4281" s="51"/>
      <c r="V4281" s="51"/>
      <c r="W4281" s="51"/>
      <c r="X4281" s="51"/>
      <c r="Y4281" s="51"/>
      <c r="Z4281" s="51"/>
      <c r="AA4281" s="51"/>
      <c r="AB4281" s="51"/>
      <c r="AC4281" s="51"/>
      <c r="AD4281" s="51"/>
      <c r="AE4281" s="51"/>
      <c r="AF4281" s="51"/>
      <c r="AG4281" s="51"/>
      <c r="AH4281" s="51"/>
      <c r="AI4281" s="51"/>
      <c r="AJ4281" s="51"/>
      <c r="AK4281" s="51"/>
      <c r="AL4281" s="51"/>
      <c r="AM4281" s="51"/>
      <c r="AN4281" s="51"/>
      <c r="AO4281" s="51"/>
      <c r="AP4281" s="51"/>
      <c r="AQ4281" s="51"/>
      <c r="AR4281" s="51"/>
      <c r="AS4281" s="51"/>
      <c r="AT4281" s="51"/>
      <c r="AU4281" s="51"/>
      <c r="AV4281" s="51"/>
      <c r="AW4281" s="51"/>
      <c r="AX4281" s="51"/>
      <c r="AY4281" s="51"/>
      <c r="AZ4281" s="51"/>
      <c r="BA4281" s="51"/>
      <c r="BB4281" s="51"/>
      <c r="BC4281" s="51"/>
      <c r="BD4281" s="51"/>
      <c r="BE4281" s="51"/>
      <c r="BF4281" s="51"/>
      <c r="BG4281" s="51"/>
      <c r="BH4281" s="51"/>
      <c r="BI4281" s="51"/>
      <c r="BJ4281" s="51"/>
      <c r="BK4281" s="51"/>
      <c r="BL4281" s="51"/>
      <c r="BM4281" s="51"/>
      <c r="BN4281" s="51"/>
      <c r="BO4281" s="51"/>
      <c r="BP4281" s="51"/>
      <c r="BQ4281" s="51"/>
      <c r="BR4281" s="51"/>
      <c r="BS4281" s="51"/>
      <c r="BT4281" s="51"/>
      <c r="BU4281" s="51"/>
      <c r="BV4281" s="51"/>
      <c r="BW4281" s="51"/>
      <c r="BX4281" s="51"/>
      <c r="BY4281" s="51"/>
      <c r="BZ4281" s="51"/>
      <c r="CA4281" s="51"/>
      <c r="CB4281" s="51"/>
      <c r="CC4281" s="51"/>
      <c r="CD4281" s="51"/>
    </row>
    <row r="4282" spans="1:82" x14ac:dyDescent="0.35">
      <c r="A4282" s="49" t="s">
        <v>858</v>
      </c>
      <c r="B4282" s="50">
        <v>42294</v>
      </c>
      <c r="C4282" s="62"/>
      <c r="D4282" s="62"/>
      <c r="E4282" s="51" t="s">
        <v>855</v>
      </c>
      <c r="F4282" s="51"/>
      <c r="G4282" s="51">
        <v>499.29703125000003</v>
      </c>
      <c r="H4282" s="51">
        <v>0.164765625</v>
      </c>
      <c r="I4282" s="51">
        <v>0.24638125000000002</v>
      </c>
      <c r="J4282" s="51">
        <v>0.30091250000000003</v>
      </c>
      <c r="K4282" s="51">
        <v>0.27638125000000002</v>
      </c>
      <c r="L4282" s="51">
        <v>0.27094374999999998</v>
      </c>
      <c r="M4282" s="51">
        <v>0.34426249999999997</v>
      </c>
      <c r="N4282" s="51">
        <v>0.26624999999999999</v>
      </c>
      <c r="O4282" s="51"/>
      <c r="P4282" s="51"/>
      <c r="Q4282" s="51"/>
      <c r="R4282" s="51"/>
      <c r="S4282" s="51"/>
      <c r="T4282" s="51"/>
      <c r="U4282" s="51"/>
      <c r="V4282" s="51"/>
      <c r="W4282" s="51"/>
      <c r="X4282" s="51"/>
      <c r="Y4282" s="51"/>
      <c r="Z4282" s="51"/>
      <c r="AA4282" s="51"/>
      <c r="AB4282" s="51"/>
      <c r="AC4282" s="51"/>
      <c r="AD4282" s="51"/>
      <c r="AE4282" s="51"/>
      <c r="AF4282" s="51"/>
      <c r="AG4282" s="51"/>
      <c r="AH4282" s="51"/>
      <c r="AI4282" s="51"/>
      <c r="AJ4282" s="51"/>
      <c r="AK4282" s="51"/>
      <c r="AL4282" s="51"/>
      <c r="AM4282" s="51"/>
      <c r="AN4282" s="51"/>
      <c r="AO4282" s="51"/>
      <c r="AP4282" s="51"/>
      <c r="AQ4282" s="51"/>
      <c r="AR4282" s="51"/>
      <c r="AS4282" s="51"/>
      <c r="AT4282" s="51"/>
      <c r="AU4282" s="51"/>
      <c r="AV4282" s="51"/>
      <c r="AW4282" s="51"/>
      <c r="AX4282" s="51"/>
      <c r="AY4282" s="51"/>
      <c r="AZ4282" s="51"/>
      <c r="BA4282" s="51"/>
      <c r="BB4282" s="51"/>
      <c r="BC4282" s="51"/>
      <c r="BD4282" s="51"/>
      <c r="BE4282" s="51"/>
      <c r="BF4282" s="51"/>
      <c r="BG4282" s="51"/>
      <c r="BH4282" s="51"/>
      <c r="BI4282" s="51"/>
      <c r="BJ4282" s="51"/>
      <c r="BK4282" s="51"/>
      <c r="BL4282" s="51"/>
      <c r="BM4282" s="51"/>
      <c r="BN4282" s="51"/>
      <c r="BO4282" s="51"/>
      <c r="BP4282" s="51"/>
      <c r="BQ4282" s="51"/>
      <c r="BR4282" s="51"/>
      <c r="BS4282" s="51"/>
      <c r="BT4282" s="51"/>
      <c r="BU4282" s="51"/>
      <c r="BV4282" s="51"/>
      <c r="BW4282" s="51"/>
      <c r="BX4282" s="51"/>
      <c r="BY4282" s="51"/>
      <c r="BZ4282" s="51"/>
      <c r="CA4282" s="51"/>
      <c r="CB4282" s="51"/>
      <c r="CC4282" s="51"/>
      <c r="CD4282" s="51"/>
    </row>
    <row r="4283" spans="1:82" x14ac:dyDescent="0.35">
      <c r="A4283" s="49" t="s">
        <v>858</v>
      </c>
      <c r="B4283" s="50">
        <v>42295</v>
      </c>
      <c r="C4283" s="62"/>
      <c r="D4283" s="62"/>
      <c r="E4283" s="51" t="s">
        <v>855</v>
      </c>
      <c r="F4283" s="51"/>
      <c r="G4283" s="51">
        <v>498.26343750000001</v>
      </c>
      <c r="H4283" s="51">
        <v>0.15938750000000002</v>
      </c>
      <c r="I4283" s="51">
        <v>0.24446875000000001</v>
      </c>
      <c r="J4283" s="51">
        <v>0.30046875000000006</v>
      </c>
      <c r="K4283" s="51">
        <v>0.27661875000000002</v>
      </c>
      <c r="L4283" s="51">
        <v>0.27108749999999998</v>
      </c>
      <c r="M4283" s="51">
        <v>0.34434375</v>
      </c>
      <c r="N4283" s="51">
        <v>0.26643125000000001</v>
      </c>
      <c r="O4283" s="51"/>
      <c r="P4283" s="51"/>
      <c r="Q4283" s="51"/>
      <c r="R4283" s="51"/>
      <c r="S4283" s="51"/>
      <c r="T4283" s="51"/>
      <c r="U4283" s="51"/>
      <c r="V4283" s="51"/>
      <c r="W4283" s="51"/>
      <c r="X4283" s="51"/>
      <c r="Y4283" s="51"/>
      <c r="Z4283" s="51"/>
      <c r="AA4283" s="51"/>
      <c r="AB4283" s="51"/>
      <c r="AC4283" s="51"/>
      <c r="AD4283" s="51"/>
      <c r="AE4283" s="51"/>
      <c r="AF4283" s="51"/>
      <c r="AG4283" s="51"/>
      <c r="AH4283" s="51"/>
      <c r="AI4283" s="51"/>
      <c r="AJ4283" s="51"/>
      <c r="AK4283" s="51"/>
      <c r="AL4283" s="51"/>
      <c r="AM4283" s="51"/>
      <c r="AN4283" s="51"/>
      <c r="AO4283" s="51"/>
      <c r="AP4283" s="51"/>
      <c r="AQ4283" s="51"/>
      <c r="AR4283" s="51"/>
      <c r="AS4283" s="51"/>
      <c r="AT4283" s="51"/>
      <c r="AU4283" s="51"/>
      <c r="AV4283" s="51"/>
      <c r="AW4283" s="51"/>
      <c r="AX4283" s="51"/>
      <c r="AY4283" s="51"/>
      <c r="AZ4283" s="51"/>
      <c r="BA4283" s="51"/>
      <c r="BB4283" s="51"/>
      <c r="BC4283" s="51"/>
      <c r="BD4283" s="51"/>
      <c r="BE4283" s="51"/>
      <c r="BF4283" s="51"/>
      <c r="BG4283" s="51"/>
      <c r="BH4283" s="51"/>
      <c r="BI4283" s="51"/>
      <c r="BJ4283" s="51"/>
      <c r="BK4283" s="51"/>
      <c r="BL4283" s="51"/>
      <c r="BM4283" s="51"/>
      <c r="BN4283" s="51"/>
      <c r="BO4283" s="51"/>
      <c r="BP4283" s="51"/>
      <c r="BQ4283" s="51"/>
      <c r="BR4283" s="51"/>
      <c r="BS4283" s="51"/>
      <c r="BT4283" s="51"/>
      <c r="BU4283" s="51"/>
      <c r="BV4283" s="51"/>
      <c r="BW4283" s="51"/>
      <c r="BX4283" s="51"/>
      <c r="BY4283" s="51"/>
      <c r="BZ4283" s="51"/>
      <c r="CA4283" s="51"/>
      <c r="CB4283" s="51"/>
      <c r="CC4283" s="51"/>
      <c r="CD4283" s="51"/>
    </row>
    <row r="4284" spans="1:82" x14ac:dyDescent="0.35">
      <c r="A4284" s="49" t="s">
        <v>858</v>
      </c>
      <c r="B4284" s="50">
        <v>42296</v>
      </c>
      <c r="C4284" s="62"/>
      <c r="D4284" s="62"/>
      <c r="E4284" s="51" t="s">
        <v>855</v>
      </c>
      <c r="F4284" s="51"/>
      <c r="G4284" s="51">
        <v>497.31140624999995</v>
      </c>
      <c r="H4284" s="51">
        <v>0.15457812499999998</v>
      </c>
      <c r="I4284" s="51">
        <v>0.24164375000000002</v>
      </c>
      <c r="J4284" s="51">
        <v>0.30019374999999998</v>
      </c>
      <c r="K4284" s="51">
        <v>0.27710625</v>
      </c>
      <c r="L4284" s="51">
        <v>0.27134999999999998</v>
      </c>
      <c r="M4284" s="51">
        <v>0.3444625</v>
      </c>
      <c r="N4284" s="51">
        <v>0.26648125</v>
      </c>
      <c r="O4284" s="51"/>
      <c r="P4284" s="51"/>
      <c r="Q4284" s="51"/>
      <c r="R4284" s="51"/>
      <c r="S4284" s="51"/>
      <c r="T4284" s="51"/>
      <c r="U4284" s="51"/>
      <c r="V4284" s="51"/>
      <c r="W4284" s="51"/>
      <c r="X4284" s="51"/>
      <c r="Y4284" s="51"/>
      <c r="Z4284" s="51"/>
      <c r="AA4284" s="51"/>
      <c r="AB4284" s="51"/>
      <c r="AC4284" s="51"/>
      <c r="AD4284" s="51"/>
      <c r="AE4284" s="51"/>
      <c r="AF4284" s="51"/>
      <c r="AG4284" s="51"/>
      <c r="AH4284" s="51"/>
      <c r="AI4284" s="51"/>
      <c r="AJ4284" s="51"/>
      <c r="AK4284" s="51"/>
      <c r="AL4284" s="51"/>
      <c r="AM4284" s="51"/>
      <c r="AN4284" s="51"/>
      <c r="AO4284" s="51"/>
      <c r="AP4284" s="51"/>
      <c r="AQ4284" s="51"/>
      <c r="AR4284" s="51"/>
      <c r="AS4284" s="51"/>
      <c r="AT4284" s="51"/>
      <c r="AU4284" s="51"/>
      <c r="AV4284" s="51"/>
      <c r="AW4284" s="51"/>
      <c r="AX4284" s="51"/>
      <c r="AY4284" s="51"/>
      <c r="AZ4284" s="51"/>
      <c r="BA4284" s="51"/>
      <c r="BB4284" s="51"/>
      <c r="BC4284" s="51"/>
      <c r="BD4284" s="51"/>
      <c r="BE4284" s="51"/>
      <c r="BF4284" s="51"/>
      <c r="BG4284" s="51"/>
      <c r="BH4284" s="51"/>
      <c r="BI4284" s="51"/>
      <c r="BJ4284" s="51"/>
      <c r="BK4284" s="51"/>
      <c r="BL4284" s="51"/>
      <c r="BM4284" s="51"/>
      <c r="BN4284" s="51"/>
      <c r="BO4284" s="51"/>
      <c r="BP4284" s="51"/>
      <c r="BQ4284" s="51"/>
      <c r="BR4284" s="51"/>
      <c r="BS4284" s="51"/>
      <c r="BT4284" s="51"/>
      <c r="BU4284" s="51"/>
      <c r="BV4284" s="51"/>
      <c r="BW4284" s="51"/>
      <c r="BX4284" s="51"/>
      <c r="BY4284" s="51"/>
      <c r="BZ4284" s="51"/>
      <c r="CA4284" s="51"/>
      <c r="CB4284" s="51"/>
      <c r="CC4284" s="51"/>
      <c r="CD4284" s="51"/>
    </row>
    <row r="4285" spans="1:82" x14ac:dyDescent="0.35">
      <c r="A4285" s="49" t="s">
        <v>858</v>
      </c>
      <c r="B4285" s="50">
        <v>42297</v>
      </c>
      <c r="C4285" s="62"/>
      <c r="D4285" s="62"/>
      <c r="E4285" s="51" t="s">
        <v>855</v>
      </c>
      <c r="F4285" s="51"/>
      <c r="G4285" s="51">
        <v>496.12546874999998</v>
      </c>
      <c r="H4285" s="51">
        <v>0.14992187499999998</v>
      </c>
      <c r="I4285" s="51">
        <v>0.23864375000000002</v>
      </c>
      <c r="J4285" s="51">
        <v>0.29928125</v>
      </c>
      <c r="K4285" s="51">
        <v>0.27739374999999999</v>
      </c>
      <c r="L4285" s="51">
        <v>0.27155000000000001</v>
      </c>
      <c r="M4285" s="51">
        <v>0.34461875000000003</v>
      </c>
      <c r="N4285" s="51">
        <v>0.266625</v>
      </c>
      <c r="O4285" s="51"/>
      <c r="P4285" s="51"/>
      <c r="Q4285" s="51"/>
      <c r="R4285" s="51"/>
      <c r="S4285" s="51"/>
      <c r="T4285" s="51"/>
      <c r="U4285" s="51"/>
      <c r="V4285" s="51"/>
      <c r="W4285" s="51"/>
      <c r="X4285" s="51"/>
      <c r="Y4285" s="51"/>
      <c r="Z4285" s="51"/>
      <c r="AA4285" s="51"/>
      <c r="AB4285" s="51"/>
      <c r="AC4285" s="51"/>
      <c r="AD4285" s="51">
        <v>4.8</v>
      </c>
      <c r="AE4285" s="51">
        <v>0.14794912173015881</v>
      </c>
      <c r="AF4285" s="51">
        <v>7.7223752059420364E-2</v>
      </c>
      <c r="AG4285" s="51"/>
      <c r="AH4285" s="51"/>
      <c r="AI4285" s="51"/>
      <c r="AJ4285" s="51">
        <v>0</v>
      </c>
      <c r="AK4285" s="51">
        <v>3.2</v>
      </c>
      <c r="AL4285" s="51"/>
      <c r="AM4285" s="51"/>
      <c r="AN4285" s="51"/>
      <c r="AO4285" s="51"/>
      <c r="AP4285" s="51"/>
      <c r="AQ4285" s="51"/>
      <c r="AR4285" s="51"/>
      <c r="AS4285" s="51"/>
      <c r="AT4285" s="51"/>
      <c r="AU4285" s="51"/>
      <c r="AV4285" s="51"/>
      <c r="AW4285" s="51"/>
      <c r="AX4285" s="51"/>
      <c r="AY4285" s="51"/>
      <c r="AZ4285" s="51"/>
      <c r="BA4285" s="51"/>
      <c r="BB4285" s="51"/>
      <c r="BC4285" s="51"/>
      <c r="BD4285" s="51"/>
      <c r="BE4285" s="51"/>
      <c r="BF4285" s="51"/>
      <c r="BG4285" s="51"/>
      <c r="BH4285" s="51"/>
      <c r="BI4285" s="51"/>
      <c r="BJ4285" s="51"/>
      <c r="BK4285" s="51"/>
      <c r="BL4285" s="51"/>
      <c r="BM4285" s="51"/>
      <c r="BN4285" s="51"/>
      <c r="BO4285" s="51"/>
      <c r="BP4285" s="51"/>
      <c r="BQ4285" s="51"/>
      <c r="BR4285" s="51"/>
      <c r="BS4285" s="51"/>
      <c r="BT4285" s="51"/>
      <c r="BU4285" s="51"/>
      <c r="BV4285" s="51"/>
      <c r="BW4285" s="51"/>
      <c r="BX4285" s="51"/>
      <c r="BY4285" s="51"/>
      <c r="BZ4285" s="51"/>
      <c r="CA4285" s="51"/>
      <c r="CB4285" s="51"/>
      <c r="CC4285" s="51"/>
      <c r="CD4285" s="51"/>
    </row>
    <row r="4286" spans="1:82" x14ac:dyDescent="0.35">
      <c r="A4286" s="49" t="s">
        <v>858</v>
      </c>
      <c r="B4286" s="50">
        <v>42298</v>
      </c>
      <c r="C4286" s="62"/>
      <c r="D4286" s="62"/>
      <c r="E4286" s="51" t="s">
        <v>855</v>
      </c>
      <c r="F4286" s="51"/>
      <c r="G4286" s="51">
        <v>494.86218750000006</v>
      </c>
      <c r="H4286" s="51">
        <v>0.14481250000000001</v>
      </c>
      <c r="I4286" s="51">
        <v>0.23509374999999999</v>
      </c>
      <c r="J4286" s="51">
        <v>0.29864374999999999</v>
      </c>
      <c r="K4286" s="51">
        <v>0.27765000000000001</v>
      </c>
      <c r="L4286" s="51">
        <v>0.27181250000000001</v>
      </c>
      <c r="M4286" s="51">
        <v>0.34478750000000002</v>
      </c>
      <c r="N4286" s="51">
        <v>0.26669375000000001</v>
      </c>
      <c r="O4286" s="51"/>
      <c r="P4286" s="51"/>
      <c r="Q4286" s="51"/>
      <c r="R4286" s="51"/>
      <c r="S4286" s="51"/>
      <c r="T4286" s="51"/>
      <c r="U4286" s="51"/>
      <c r="V4286" s="51"/>
      <c r="W4286" s="51"/>
      <c r="X4286" s="51"/>
      <c r="Y4286" s="51"/>
      <c r="Z4286" s="51"/>
      <c r="AA4286" s="51"/>
      <c r="AB4286" s="51"/>
      <c r="AC4286" s="51"/>
      <c r="AD4286" s="51"/>
      <c r="AE4286" s="51"/>
      <c r="AF4286" s="51"/>
      <c r="AG4286" s="51"/>
      <c r="AH4286" s="51"/>
      <c r="AI4286" s="51"/>
      <c r="AJ4286" s="51"/>
      <c r="AK4286" s="51"/>
      <c r="AL4286" s="51"/>
      <c r="AM4286" s="51"/>
      <c r="AN4286" s="51"/>
      <c r="AO4286" s="51"/>
      <c r="AP4286" s="51"/>
      <c r="AQ4286" s="51"/>
      <c r="AR4286" s="51"/>
      <c r="AS4286" s="51"/>
      <c r="AT4286" s="51"/>
      <c r="AU4286" s="51"/>
      <c r="AV4286" s="51"/>
      <c r="AW4286" s="51"/>
      <c r="AX4286" s="51"/>
      <c r="AY4286" s="51"/>
      <c r="AZ4286" s="51"/>
      <c r="BA4286" s="51"/>
      <c r="BB4286" s="51"/>
      <c r="BC4286" s="51"/>
      <c r="BD4286" s="51"/>
      <c r="BE4286" s="51"/>
      <c r="BF4286" s="51"/>
      <c r="BG4286" s="51"/>
      <c r="BH4286" s="51"/>
      <c r="BI4286" s="51"/>
      <c r="BJ4286" s="51"/>
      <c r="BK4286" s="51"/>
      <c r="BL4286" s="51"/>
      <c r="BM4286" s="51"/>
      <c r="BN4286" s="51"/>
      <c r="BO4286" s="51"/>
      <c r="BP4286" s="51"/>
      <c r="BQ4286" s="51"/>
      <c r="BR4286" s="51"/>
      <c r="BS4286" s="51"/>
      <c r="BT4286" s="51"/>
      <c r="BU4286" s="51"/>
      <c r="BV4286" s="51"/>
      <c r="BW4286" s="51"/>
      <c r="BX4286" s="51"/>
      <c r="BY4286" s="51"/>
      <c r="BZ4286" s="51"/>
      <c r="CA4286" s="51"/>
      <c r="CB4286" s="51"/>
      <c r="CC4286" s="51"/>
      <c r="CD4286" s="51"/>
    </row>
    <row r="4287" spans="1:82" x14ac:dyDescent="0.35">
      <c r="A4287" s="49" t="s">
        <v>858</v>
      </c>
      <c r="B4287" s="50">
        <v>42299</v>
      </c>
      <c r="C4287" s="62"/>
      <c r="D4287" s="62"/>
      <c r="E4287" s="51" t="s">
        <v>855</v>
      </c>
      <c r="F4287" s="51"/>
      <c r="G4287" s="51">
        <v>493.67578125</v>
      </c>
      <c r="H4287" s="51">
        <v>0.14033437500000001</v>
      </c>
      <c r="I4287" s="51">
        <v>0.23142499999999999</v>
      </c>
      <c r="J4287" s="51">
        <v>0.29808750000000006</v>
      </c>
      <c r="K4287" s="51">
        <v>0.27798125000000001</v>
      </c>
      <c r="L4287" s="51">
        <v>0.27199374999999998</v>
      </c>
      <c r="M4287" s="51">
        <v>0.34481875000000006</v>
      </c>
      <c r="N4287" s="51">
        <v>0.26682499999999998</v>
      </c>
      <c r="O4287" s="51"/>
      <c r="P4287" s="51"/>
      <c r="Q4287" s="51"/>
      <c r="R4287" s="51"/>
      <c r="S4287" s="51"/>
      <c r="T4287" s="51"/>
      <c r="U4287" s="51"/>
      <c r="V4287" s="51"/>
      <c r="W4287" s="51"/>
      <c r="X4287" s="51"/>
      <c r="Y4287" s="51"/>
      <c r="Z4287" s="51"/>
      <c r="AA4287" s="51"/>
      <c r="AB4287" s="51"/>
      <c r="AC4287" s="51"/>
      <c r="AD4287" s="51"/>
      <c r="AE4287" s="51"/>
      <c r="AF4287" s="51">
        <v>0.17990457231721774</v>
      </c>
      <c r="AG4287" s="51"/>
      <c r="AH4287" s="51"/>
      <c r="AI4287" s="51"/>
      <c r="AJ4287" s="51"/>
      <c r="AK4287" s="51"/>
      <c r="AL4287" s="51"/>
      <c r="AM4287" s="51"/>
      <c r="AN4287" s="51"/>
      <c r="AO4287" s="51"/>
      <c r="AP4287" s="51"/>
      <c r="AQ4287" s="51"/>
      <c r="AR4287" s="51"/>
      <c r="AS4287" s="51"/>
      <c r="AT4287" s="51"/>
      <c r="AU4287" s="51"/>
      <c r="AV4287" s="51"/>
      <c r="AW4287" s="51"/>
      <c r="AX4287" s="51"/>
      <c r="AY4287" s="51"/>
      <c r="AZ4287" s="51"/>
      <c r="BA4287" s="51"/>
      <c r="BB4287" s="51"/>
      <c r="BC4287" s="51"/>
      <c r="BD4287" s="51"/>
      <c r="BE4287" s="51"/>
      <c r="BF4287" s="51"/>
      <c r="BG4287" s="51"/>
      <c r="BH4287" s="51"/>
      <c r="BI4287" s="51"/>
      <c r="BJ4287" s="51"/>
      <c r="BK4287" s="51"/>
      <c r="BL4287" s="51"/>
      <c r="BM4287" s="51"/>
      <c r="BN4287" s="51"/>
      <c r="BO4287" s="51"/>
      <c r="BP4287" s="51"/>
      <c r="BQ4287" s="51"/>
      <c r="BR4287" s="51"/>
      <c r="BS4287" s="51"/>
      <c r="BT4287" s="51"/>
      <c r="BU4287" s="51"/>
      <c r="BV4287" s="51"/>
      <c r="BW4287" s="51"/>
      <c r="BX4287" s="51"/>
      <c r="BY4287" s="51"/>
      <c r="BZ4287" s="51"/>
      <c r="CA4287" s="51"/>
      <c r="CB4287" s="51"/>
      <c r="CC4287" s="51"/>
      <c r="CD4287" s="51"/>
    </row>
    <row r="4288" spans="1:82" x14ac:dyDescent="0.35">
      <c r="A4288" s="49" t="s">
        <v>858</v>
      </c>
      <c r="B4288" s="50">
        <v>42300</v>
      </c>
      <c r="C4288" s="62"/>
      <c r="D4288" s="62"/>
      <c r="E4288" s="51" t="s">
        <v>855</v>
      </c>
      <c r="F4288" s="51"/>
      <c r="G4288" s="51">
        <v>492.64359374999998</v>
      </c>
      <c r="H4288" s="51">
        <v>0.13763437499999998</v>
      </c>
      <c r="I4288" s="51">
        <v>0.22804374999999999</v>
      </c>
      <c r="J4288" s="51">
        <v>0.29701875</v>
      </c>
      <c r="K4288" s="51">
        <v>0.27821875000000001</v>
      </c>
      <c r="L4288" s="51">
        <v>0.27215625000000004</v>
      </c>
      <c r="M4288" s="51">
        <v>0.3449875</v>
      </c>
      <c r="N4288" s="51">
        <v>0.26692499999999997</v>
      </c>
      <c r="O4288" s="51"/>
      <c r="P4288" s="51"/>
      <c r="Q4288" s="51"/>
      <c r="R4288" s="51"/>
      <c r="S4288" s="51"/>
      <c r="T4288" s="51"/>
      <c r="U4288" s="51"/>
      <c r="V4288" s="51"/>
      <c r="W4288" s="51"/>
      <c r="X4288" s="51"/>
      <c r="Y4288" s="51"/>
      <c r="Z4288" s="51"/>
      <c r="AA4288" s="51"/>
      <c r="AB4288" s="51"/>
      <c r="AC4288" s="51"/>
      <c r="AD4288" s="51"/>
      <c r="AE4288" s="51"/>
      <c r="AF4288" s="51"/>
      <c r="AG4288" s="51"/>
      <c r="AH4288" s="51"/>
      <c r="AI4288" s="51"/>
      <c r="AJ4288" s="51"/>
      <c r="AK4288" s="51"/>
      <c r="AL4288" s="51"/>
      <c r="AM4288" s="51"/>
      <c r="AN4288" s="51"/>
      <c r="AO4288" s="51"/>
      <c r="AP4288" s="51"/>
      <c r="AQ4288" s="51"/>
      <c r="AR4288" s="51"/>
      <c r="AS4288" s="51"/>
      <c r="AT4288" s="51"/>
      <c r="AU4288" s="51"/>
      <c r="AV4288" s="51"/>
      <c r="AW4288" s="51"/>
      <c r="AX4288" s="51"/>
      <c r="AY4288" s="51"/>
      <c r="AZ4288" s="51"/>
      <c r="BA4288" s="51"/>
      <c r="BB4288" s="51"/>
      <c r="BC4288" s="51"/>
      <c r="BD4288" s="51"/>
      <c r="BE4288" s="51"/>
      <c r="BF4288" s="51"/>
      <c r="BG4288" s="51"/>
      <c r="BH4288" s="51"/>
      <c r="BI4288" s="51"/>
      <c r="BJ4288" s="51"/>
      <c r="BK4288" s="51"/>
      <c r="BL4288" s="51"/>
      <c r="BM4288" s="51"/>
      <c r="BN4288" s="51"/>
      <c r="BO4288" s="51"/>
      <c r="BP4288" s="51"/>
      <c r="BQ4288" s="51"/>
      <c r="BR4288" s="51"/>
      <c r="BS4288" s="51"/>
      <c r="BT4288" s="51"/>
      <c r="BU4288" s="51"/>
      <c r="BV4288" s="51"/>
      <c r="BW4288" s="51"/>
      <c r="BX4288" s="51"/>
      <c r="BY4288" s="51"/>
      <c r="BZ4288" s="51"/>
      <c r="CA4288" s="51"/>
      <c r="CB4288" s="51"/>
      <c r="CC4288" s="51"/>
      <c r="CD4288" s="51"/>
    </row>
    <row r="4289" spans="1:82" x14ac:dyDescent="0.35">
      <c r="A4289" s="49" t="s">
        <v>858</v>
      </c>
      <c r="B4289" s="50">
        <v>42301</v>
      </c>
      <c r="C4289" s="62"/>
      <c r="D4289" s="62"/>
      <c r="E4289" s="51" t="s">
        <v>855</v>
      </c>
      <c r="F4289" s="51"/>
      <c r="G4289" s="51">
        <v>491.34234374999994</v>
      </c>
      <c r="H4289" s="51">
        <v>0.13422812499999998</v>
      </c>
      <c r="I4289" s="51">
        <v>0.22415000000000002</v>
      </c>
      <c r="J4289" s="51">
        <v>0.29591250000000002</v>
      </c>
      <c r="K4289" s="51">
        <v>0.27826249999999997</v>
      </c>
      <c r="L4289" s="51">
        <v>0.27236250000000001</v>
      </c>
      <c r="M4289" s="51">
        <v>0.34511249999999999</v>
      </c>
      <c r="N4289" s="51">
        <v>0.26696874999999998</v>
      </c>
      <c r="O4289" s="51"/>
      <c r="P4289" s="51"/>
      <c r="Q4289" s="51"/>
      <c r="R4289" s="51"/>
      <c r="S4289" s="51"/>
      <c r="T4289" s="51"/>
      <c r="U4289" s="51"/>
      <c r="V4289" s="51"/>
      <c r="W4289" s="51"/>
      <c r="X4289" s="51"/>
      <c r="Y4289" s="51"/>
      <c r="Z4289" s="51"/>
      <c r="AA4289" s="51"/>
      <c r="AB4289" s="51"/>
      <c r="AC4289" s="51"/>
      <c r="AD4289" s="51"/>
      <c r="AE4289" s="51"/>
      <c r="AF4289" s="51"/>
      <c r="AG4289" s="51"/>
      <c r="AH4289" s="51"/>
      <c r="AI4289" s="51"/>
      <c r="AJ4289" s="51"/>
      <c r="AK4289" s="51"/>
      <c r="AL4289" s="51"/>
      <c r="AM4289" s="51"/>
      <c r="AN4289" s="51"/>
      <c r="AO4289" s="51"/>
      <c r="AP4289" s="51"/>
      <c r="AQ4289" s="51"/>
      <c r="AR4289" s="51"/>
      <c r="AS4289" s="51"/>
      <c r="AT4289" s="51"/>
      <c r="AU4289" s="51"/>
      <c r="AV4289" s="51"/>
      <c r="AW4289" s="51"/>
      <c r="AX4289" s="51"/>
      <c r="AY4289" s="51"/>
      <c r="AZ4289" s="51"/>
      <c r="BA4289" s="51"/>
      <c r="BB4289" s="51"/>
      <c r="BC4289" s="51"/>
      <c r="BD4289" s="51"/>
      <c r="BE4289" s="51"/>
      <c r="BF4289" s="51"/>
      <c r="BG4289" s="51"/>
      <c r="BH4289" s="51"/>
      <c r="BI4289" s="51"/>
      <c r="BJ4289" s="51"/>
      <c r="BK4289" s="51"/>
      <c r="BL4289" s="51"/>
      <c r="BM4289" s="51"/>
      <c r="BN4289" s="51"/>
      <c r="BO4289" s="51"/>
      <c r="BP4289" s="51"/>
      <c r="BQ4289" s="51"/>
      <c r="BR4289" s="51"/>
      <c r="BS4289" s="51"/>
      <c r="BT4289" s="51"/>
      <c r="BU4289" s="51"/>
      <c r="BV4289" s="51"/>
      <c r="BW4289" s="51"/>
      <c r="BX4289" s="51"/>
      <c r="BY4289" s="51"/>
      <c r="BZ4289" s="51"/>
      <c r="CA4289" s="51"/>
      <c r="CB4289" s="51"/>
      <c r="CC4289" s="51"/>
      <c r="CD4289" s="51"/>
    </row>
    <row r="4290" spans="1:82" x14ac:dyDescent="0.35">
      <c r="A4290" s="49" t="s">
        <v>858</v>
      </c>
      <c r="B4290" s="50">
        <v>42302</v>
      </c>
      <c r="C4290" s="62"/>
      <c r="D4290" s="62"/>
      <c r="E4290" s="51" t="s">
        <v>855</v>
      </c>
      <c r="F4290" s="51"/>
      <c r="G4290" s="51">
        <v>490.06640625</v>
      </c>
      <c r="H4290" s="51">
        <v>0.13118437500000002</v>
      </c>
      <c r="I4290" s="51">
        <v>0.22038750000000001</v>
      </c>
      <c r="J4290" s="51">
        <v>0.29471250000000004</v>
      </c>
      <c r="K4290" s="51">
        <v>0.27819375000000002</v>
      </c>
      <c r="L4290" s="51">
        <v>0.27244999999999997</v>
      </c>
      <c r="M4290" s="51">
        <v>0.34521249999999998</v>
      </c>
      <c r="N4290" s="51">
        <v>0.26719999999999999</v>
      </c>
      <c r="O4290" s="51"/>
      <c r="P4290" s="51"/>
      <c r="Q4290" s="51"/>
      <c r="R4290" s="51"/>
      <c r="S4290" s="51"/>
      <c r="T4290" s="51"/>
      <c r="U4290" s="51"/>
      <c r="V4290" s="51"/>
      <c r="W4290" s="51"/>
      <c r="X4290" s="51"/>
      <c r="Y4290" s="51"/>
      <c r="Z4290" s="51"/>
      <c r="AA4290" s="51"/>
      <c r="AB4290" s="51"/>
      <c r="AC4290" s="51"/>
      <c r="AD4290" s="51"/>
      <c r="AE4290" s="51"/>
      <c r="AF4290" s="51"/>
      <c r="AG4290" s="51"/>
      <c r="AH4290" s="51"/>
      <c r="AI4290" s="51"/>
      <c r="AJ4290" s="51"/>
      <c r="AK4290" s="51"/>
      <c r="AL4290" s="51"/>
      <c r="AM4290" s="51"/>
      <c r="AN4290" s="51"/>
      <c r="AO4290" s="51"/>
      <c r="AP4290" s="51"/>
      <c r="AQ4290" s="51"/>
      <c r="AR4290" s="51"/>
      <c r="AS4290" s="51"/>
      <c r="AT4290" s="51"/>
      <c r="AU4290" s="51"/>
      <c r="AV4290" s="51"/>
      <c r="AW4290" s="51"/>
      <c r="AX4290" s="51"/>
      <c r="AY4290" s="51"/>
      <c r="AZ4290" s="51"/>
      <c r="BA4290" s="51"/>
      <c r="BB4290" s="51"/>
      <c r="BC4290" s="51"/>
      <c r="BD4290" s="51"/>
      <c r="BE4290" s="51"/>
      <c r="BF4290" s="51"/>
      <c r="BG4290" s="51"/>
      <c r="BH4290" s="51"/>
      <c r="BI4290" s="51"/>
      <c r="BJ4290" s="51"/>
      <c r="BK4290" s="51"/>
      <c r="BL4290" s="51"/>
      <c r="BM4290" s="51"/>
      <c r="BN4290" s="51"/>
      <c r="BO4290" s="51"/>
      <c r="BP4290" s="51"/>
      <c r="BQ4290" s="51"/>
      <c r="BR4290" s="51"/>
      <c r="BS4290" s="51"/>
      <c r="BT4290" s="51"/>
      <c r="BU4290" s="51"/>
      <c r="BV4290" s="51"/>
      <c r="BW4290" s="51"/>
      <c r="BX4290" s="51"/>
      <c r="BY4290" s="51"/>
      <c r="BZ4290" s="51"/>
      <c r="CA4290" s="51"/>
      <c r="CB4290" s="51"/>
      <c r="CC4290" s="51"/>
      <c r="CD4290" s="51"/>
    </row>
    <row r="4291" spans="1:82" x14ac:dyDescent="0.35">
      <c r="A4291" s="49" t="s">
        <v>858</v>
      </c>
      <c r="B4291" s="50">
        <v>42303</v>
      </c>
      <c r="C4291" s="62"/>
      <c r="D4291" s="62"/>
      <c r="E4291" s="51" t="s">
        <v>855</v>
      </c>
      <c r="F4291" s="51"/>
      <c r="G4291" s="51">
        <v>488.52796875000001</v>
      </c>
      <c r="H4291" s="51">
        <v>0.12744062499999997</v>
      </c>
      <c r="I4291" s="51">
        <v>0.21595</v>
      </c>
      <c r="J4291" s="51">
        <v>0.29349375</v>
      </c>
      <c r="K4291" s="51">
        <v>0.27806875000000003</v>
      </c>
      <c r="L4291" s="51">
        <v>0.27265624999999999</v>
      </c>
      <c r="M4291" s="51">
        <v>0.34530624999999998</v>
      </c>
      <c r="N4291" s="51">
        <v>0.26720624999999998</v>
      </c>
      <c r="O4291" s="51"/>
      <c r="P4291" s="51"/>
      <c r="Q4291" s="51"/>
      <c r="R4291" s="51"/>
      <c r="S4291" s="51"/>
      <c r="T4291" s="51"/>
      <c r="U4291" s="51"/>
      <c r="V4291" s="51"/>
      <c r="W4291" s="51"/>
      <c r="X4291" s="51"/>
      <c r="Y4291" s="51"/>
      <c r="Z4291" s="51"/>
      <c r="AA4291" s="51"/>
      <c r="AB4291" s="51"/>
      <c r="AC4291" s="51"/>
      <c r="AD4291" s="51"/>
      <c r="AE4291" s="51"/>
      <c r="AF4291" s="51"/>
      <c r="AG4291" s="51"/>
      <c r="AH4291" s="51"/>
      <c r="AI4291" s="51"/>
      <c r="AJ4291" s="51"/>
      <c r="AK4291" s="51"/>
      <c r="AL4291" s="51"/>
      <c r="AM4291" s="51"/>
      <c r="AN4291" s="51"/>
      <c r="AO4291" s="51"/>
      <c r="AP4291" s="51"/>
      <c r="AQ4291" s="51"/>
      <c r="AR4291" s="51"/>
      <c r="AS4291" s="51"/>
      <c r="AT4291" s="51"/>
      <c r="AU4291" s="51"/>
      <c r="AV4291" s="51"/>
      <c r="AW4291" s="51"/>
      <c r="AX4291" s="51"/>
      <c r="AY4291" s="51"/>
      <c r="AZ4291" s="51"/>
      <c r="BA4291" s="51"/>
      <c r="BB4291" s="51"/>
      <c r="BC4291" s="51"/>
      <c r="BD4291" s="51"/>
      <c r="BE4291" s="51"/>
      <c r="BF4291" s="51"/>
      <c r="BG4291" s="51"/>
      <c r="BH4291" s="51"/>
      <c r="BI4291" s="51"/>
      <c r="BJ4291" s="51"/>
      <c r="BK4291" s="51"/>
      <c r="BL4291" s="51"/>
      <c r="BM4291" s="51"/>
      <c r="BN4291" s="51"/>
      <c r="BO4291" s="51"/>
      <c r="BP4291" s="51"/>
      <c r="BQ4291" s="51"/>
      <c r="BR4291" s="51"/>
      <c r="BS4291" s="51"/>
      <c r="BT4291" s="51"/>
      <c r="BU4291" s="51"/>
      <c r="BV4291" s="51"/>
      <c r="BW4291" s="51"/>
      <c r="BX4291" s="51"/>
      <c r="BY4291" s="51"/>
      <c r="BZ4291" s="51"/>
      <c r="CA4291" s="51"/>
      <c r="CB4291" s="51"/>
      <c r="CC4291" s="51"/>
      <c r="CD4291" s="51"/>
    </row>
    <row r="4292" spans="1:82" x14ac:dyDescent="0.35">
      <c r="A4292" s="49" t="s">
        <v>858</v>
      </c>
      <c r="B4292" s="50">
        <v>42304</v>
      </c>
      <c r="C4292" s="62"/>
      <c r="D4292" s="62"/>
      <c r="E4292" s="51" t="s">
        <v>855</v>
      </c>
      <c r="F4292" s="51"/>
      <c r="G4292" s="51">
        <v>487.51921874999999</v>
      </c>
      <c r="H4292" s="51">
        <v>0.124828125</v>
      </c>
      <c r="I4292" s="51">
        <v>0.21258750000000001</v>
      </c>
      <c r="J4292" s="51">
        <v>0.29259999999999997</v>
      </c>
      <c r="K4292" s="51">
        <v>0.27821875000000001</v>
      </c>
      <c r="L4292" s="51">
        <v>0.27271250000000002</v>
      </c>
      <c r="M4292" s="51">
        <v>0.34543750000000001</v>
      </c>
      <c r="N4292" s="51">
        <v>0.2673875</v>
      </c>
      <c r="O4292" s="51"/>
      <c r="P4292" s="51"/>
      <c r="Q4292" s="51"/>
      <c r="R4292" s="51"/>
      <c r="S4292" s="51"/>
      <c r="T4292" s="51"/>
      <c r="U4292" s="51"/>
      <c r="V4292" s="51"/>
      <c r="W4292" s="51"/>
      <c r="X4292" s="51"/>
      <c r="Y4292" s="51"/>
      <c r="Z4292" s="51"/>
      <c r="AA4292" s="51"/>
      <c r="AB4292" s="51"/>
      <c r="AC4292" s="51"/>
      <c r="AD4292" s="51"/>
      <c r="AE4292" s="51"/>
      <c r="AF4292" s="51">
        <v>0.24296300928186781</v>
      </c>
      <c r="AG4292" s="51"/>
      <c r="AH4292" s="51"/>
      <c r="AI4292" s="51"/>
      <c r="AJ4292" s="51"/>
      <c r="AK4292" s="51"/>
      <c r="AL4292" s="51"/>
      <c r="AM4292" s="51"/>
      <c r="AN4292" s="51"/>
      <c r="AO4292" s="51"/>
      <c r="AP4292" s="51"/>
      <c r="AQ4292" s="51"/>
      <c r="AR4292" s="51"/>
      <c r="AS4292" s="51"/>
      <c r="AT4292" s="51"/>
      <c r="AU4292" s="51"/>
      <c r="AV4292" s="51"/>
      <c r="AW4292" s="51"/>
      <c r="AX4292" s="51"/>
      <c r="AY4292" s="51"/>
      <c r="AZ4292" s="51"/>
      <c r="BA4292" s="51"/>
      <c r="BB4292" s="51"/>
      <c r="BC4292" s="51"/>
      <c r="BD4292" s="51"/>
      <c r="BE4292" s="51"/>
      <c r="BF4292" s="51"/>
      <c r="BG4292" s="51"/>
      <c r="BH4292" s="51"/>
      <c r="BI4292" s="51"/>
      <c r="BJ4292" s="51"/>
      <c r="BK4292" s="51"/>
      <c r="BL4292" s="51"/>
      <c r="BM4292" s="51"/>
      <c r="BN4292" s="51"/>
      <c r="BO4292" s="51"/>
      <c r="BP4292" s="51"/>
      <c r="BQ4292" s="51"/>
      <c r="BR4292" s="51"/>
      <c r="BS4292" s="51"/>
      <c r="BT4292" s="51"/>
      <c r="BU4292" s="51"/>
      <c r="BV4292" s="51"/>
      <c r="BW4292" s="51"/>
      <c r="BX4292" s="51"/>
      <c r="BY4292" s="51"/>
      <c r="BZ4292" s="51"/>
      <c r="CA4292" s="51"/>
      <c r="CB4292" s="51"/>
      <c r="CC4292" s="51"/>
      <c r="CD4292" s="51"/>
    </row>
    <row r="4293" spans="1:82" x14ac:dyDescent="0.35">
      <c r="A4293" s="49" t="s">
        <v>858</v>
      </c>
      <c r="B4293" s="50">
        <v>42305</v>
      </c>
      <c r="C4293" s="62"/>
      <c r="D4293" s="62"/>
      <c r="E4293" s="51" t="s">
        <v>855</v>
      </c>
      <c r="F4293" s="51"/>
      <c r="G4293" s="51">
        <v>486.72609375000002</v>
      </c>
      <c r="H4293" s="51">
        <v>0.12445937500000001</v>
      </c>
      <c r="I4293" s="51">
        <v>0.21061874999999999</v>
      </c>
      <c r="J4293" s="51">
        <v>0.29115625000000001</v>
      </c>
      <c r="K4293" s="51">
        <v>0.27794374999999999</v>
      </c>
      <c r="L4293" s="51">
        <v>0.27290625000000002</v>
      </c>
      <c r="M4293" s="51">
        <v>0.34541875</v>
      </c>
      <c r="N4293" s="51">
        <v>0.26745625000000001</v>
      </c>
      <c r="O4293" s="51"/>
      <c r="P4293" s="51"/>
      <c r="Q4293" s="51"/>
      <c r="R4293" s="51"/>
      <c r="S4293" s="51"/>
      <c r="T4293" s="51"/>
      <c r="U4293" s="51"/>
      <c r="V4293" s="51"/>
      <c r="W4293" s="51"/>
      <c r="X4293" s="51"/>
      <c r="Y4293" s="51"/>
      <c r="Z4293" s="51"/>
      <c r="AA4293" s="51"/>
      <c r="AB4293" s="51"/>
      <c r="AC4293" s="51"/>
      <c r="AD4293" s="51"/>
      <c r="AE4293" s="51"/>
      <c r="AF4293" s="51"/>
      <c r="AG4293" s="51"/>
      <c r="AH4293" s="51"/>
      <c r="AI4293" s="51"/>
      <c r="AJ4293" s="51"/>
      <c r="AK4293" s="51"/>
      <c r="AL4293" s="51"/>
      <c r="AM4293" s="51"/>
      <c r="AN4293" s="51"/>
      <c r="AO4293" s="51"/>
      <c r="AP4293" s="51"/>
      <c r="AQ4293" s="51"/>
      <c r="AR4293" s="51"/>
      <c r="AS4293" s="51"/>
      <c r="AT4293" s="51"/>
      <c r="AU4293" s="51"/>
      <c r="AV4293" s="51"/>
      <c r="AW4293" s="51"/>
      <c r="AX4293" s="51"/>
      <c r="AY4293" s="51"/>
      <c r="AZ4293" s="51"/>
      <c r="BA4293" s="51"/>
      <c r="BB4293" s="51"/>
      <c r="BC4293" s="51"/>
      <c r="BD4293" s="51"/>
      <c r="BE4293" s="51"/>
      <c r="BF4293" s="51"/>
      <c r="BG4293" s="51"/>
      <c r="BH4293" s="51"/>
      <c r="BI4293" s="51"/>
      <c r="BJ4293" s="51"/>
      <c r="BK4293" s="51"/>
      <c r="BL4293" s="51"/>
      <c r="BM4293" s="51"/>
      <c r="BN4293" s="51"/>
      <c r="BO4293" s="51"/>
      <c r="BP4293" s="51"/>
      <c r="BQ4293" s="51"/>
      <c r="BR4293" s="51"/>
      <c r="BS4293" s="51"/>
      <c r="BT4293" s="51"/>
      <c r="BU4293" s="51"/>
      <c r="BV4293" s="51"/>
      <c r="BW4293" s="51"/>
      <c r="BX4293" s="51"/>
      <c r="BY4293" s="51"/>
      <c r="BZ4293" s="51"/>
      <c r="CA4293" s="51"/>
      <c r="CB4293" s="51"/>
      <c r="CC4293" s="51"/>
      <c r="CD4293" s="51"/>
    </row>
    <row r="4294" spans="1:82" x14ac:dyDescent="0.35">
      <c r="A4294" s="49" t="s">
        <v>858</v>
      </c>
      <c r="B4294" s="50">
        <v>42306</v>
      </c>
      <c r="C4294" s="62"/>
      <c r="D4294" s="62"/>
      <c r="E4294" s="51" t="s">
        <v>855</v>
      </c>
      <c r="F4294" s="51"/>
      <c r="G4294" s="51">
        <v>485.87390625</v>
      </c>
      <c r="H4294" s="51">
        <v>0.12335312499999999</v>
      </c>
      <c r="I4294" s="51">
        <v>0.20903124999999997</v>
      </c>
      <c r="J4294" s="51">
        <v>0.28988749999999996</v>
      </c>
      <c r="K4294" s="51">
        <v>0.2774875</v>
      </c>
      <c r="L4294" s="51">
        <v>0.27298125000000001</v>
      </c>
      <c r="M4294" s="51">
        <v>0.34553125000000001</v>
      </c>
      <c r="N4294" s="51">
        <v>0.26749999999999996</v>
      </c>
      <c r="O4294" s="51"/>
      <c r="P4294" s="51"/>
      <c r="Q4294" s="51"/>
      <c r="R4294" s="51"/>
      <c r="S4294" s="51">
        <v>2.6235019750000004</v>
      </c>
      <c r="T4294" s="51">
        <v>57.587750000000007</v>
      </c>
      <c r="U4294" s="51">
        <v>0</v>
      </c>
      <c r="V4294" s="51"/>
      <c r="W4294" s="51"/>
      <c r="X4294" s="51"/>
      <c r="Y4294" s="51"/>
      <c r="Z4294" s="51"/>
      <c r="AA4294" s="51"/>
      <c r="AB4294" s="51"/>
      <c r="AC4294" s="51">
        <v>0</v>
      </c>
      <c r="AD4294" s="51">
        <v>6</v>
      </c>
      <c r="AE4294" s="51"/>
      <c r="AF4294" s="51"/>
      <c r="AG4294" s="51"/>
      <c r="AH4294" s="51"/>
      <c r="AI4294" s="51">
        <v>0</v>
      </c>
      <c r="AJ4294" s="51">
        <v>0</v>
      </c>
      <c r="AK4294" s="51">
        <v>5</v>
      </c>
      <c r="AL4294" s="51">
        <v>0.8075</v>
      </c>
      <c r="AM4294" s="51">
        <v>5.0508420019627097E-2</v>
      </c>
      <c r="AN4294" s="51">
        <v>2.1873934000000004</v>
      </c>
      <c r="AO4294" s="51">
        <v>43.307499999999997</v>
      </c>
      <c r="AP4294" s="51"/>
      <c r="AQ4294" s="51"/>
      <c r="AR4294" s="51"/>
      <c r="AS4294" s="51"/>
      <c r="AT4294" s="51"/>
      <c r="AU4294" s="51"/>
      <c r="AV4294" s="51"/>
      <c r="AW4294" s="51"/>
      <c r="AX4294" s="51"/>
      <c r="AY4294" s="51"/>
      <c r="AZ4294" s="51"/>
      <c r="BA4294" s="51"/>
      <c r="BB4294" s="51"/>
      <c r="BC4294" s="51"/>
      <c r="BD4294" s="51">
        <v>0</v>
      </c>
      <c r="BE4294" s="51"/>
      <c r="BF4294" s="51">
        <v>3.0539281525183381E-2</v>
      </c>
      <c r="BG4294" s="51">
        <v>0.436108575</v>
      </c>
      <c r="BH4294" s="51"/>
      <c r="BI4294" s="51">
        <v>14.280250000000001</v>
      </c>
      <c r="BJ4294" s="51"/>
      <c r="BK4294" s="51"/>
      <c r="BL4294" s="51"/>
      <c r="BM4294" s="51"/>
      <c r="BN4294" s="51"/>
      <c r="BO4294" s="51"/>
      <c r="BP4294" s="51"/>
      <c r="BQ4294" s="51"/>
      <c r="BR4294" s="51"/>
      <c r="BS4294" s="51"/>
      <c r="BT4294" s="51"/>
      <c r="BU4294" s="51"/>
      <c r="BV4294" s="51"/>
      <c r="BW4294" s="51"/>
      <c r="BX4294" s="51"/>
      <c r="BY4294" s="51"/>
      <c r="BZ4294" s="51"/>
      <c r="CA4294" s="51"/>
      <c r="CB4294" s="51"/>
      <c r="CC4294" s="51"/>
      <c r="CD4294" s="51"/>
    </row>
    <row r="4295" spans="1:82" x14ac:dyDescent="0.35">
      <c r="A4295" s="49" t="s">
        <v>858</v>
      </c>
      <c r="B4295" s="50">
        <v>42307</v>
      </c>
      <c r="C4295" s="62"/>
      <c r="D4295" s="62"/>
      <c r="E4295" s="51" t="s">
        <v>855</v>
      </c>
      <c r="F4295" s="51"/>
      <c r="G4295" s="51">
        <v>489.52125000000001</v>
      </c>
      <c r="H4295" s="51">
        <v>0.15294374999999999</v>
      </c>
      <c r="I4295" s="51">
        <v>0.20688124999999999</v>
      </c>
      <c r="J4295" s="51">
        <v>0.28876875000000002</v>
      </c>
      <c r="K4295" s="51">
        <v>0.27705000000000002</v>
      </c>
      <c r="L4295" s="51">
        <v>0.27300625000000001</v>
      </c>
      <c r="M4295" s="51">
        <v>0.34552500000000003</v>
      </c>
      <c r="N4295" s="51">
        <v>0.26747500000000002</v>
      </c>
      <c r="O4295" s="51"/>
      <c r="P4295" s="51"/>
      <c r="Q4295" s="51"/>
      <c r="R4295" s="51"/>
      <c r="S4295" s="51"/>
      <c r="T4295" s="51"/>
      <c r="U4295" s="51"/>
      <c r="V4295" s="51"/>
      <c r="W4295" s="51"/>
      <c r="X4295" s="51"/>
      <c r="Y4295" s="51"/>
      <c r="Z4295" s="51"/>
      <c r="AA4295" s="51"/>
      <c r="AB4295" s="51"/>
      <c r="AC4295" s="51"/>
      <c r="AD4295" s="51"/>
      <c r="AE4295" s="51">
        <v>0.29115996138141625</v>
      </c>
      <c r="AF4295" s="51">
        <v>0.38040552131163408</v>
      </c>
      <c r="AG4295" s="51"/>
      <c r="AH4295" s="51"/>
      <c r="AI4295" s="51"/>
      <c r="AJ4295" s="51"/>
      <c r="AK4295" s="51"/>
      <c r="AL4295" s="51"/>
      <c r="AM4295" s="51"/>
      <c r="AN4295" s="51"/>
      <c r="AO4295" s="51"/>
      <c r="AP4295" s="51"/>
      <c r="AQ4295" s="51"/>
      <c r="AR4295" s="51"/>
      <c r="AS4295" s="51"/>
      <c r="AT4295" s="51"/>
      <c r="AU4295" s="51"/>
      <c r="AV4295" s="51"/>
      <c r="AW4295" s="51"/>
      <c r="AX4295" s="51"/>
      <c r="AY4295" s="51"/>
      <c r="AZ4295" s="51"/>
      <c r="BA4295" s="51"/>
      <c r="BB4295" s="51"/>
      <c r="BC4295" s="51"/>
      <c r="BD4295" s="51"/>
      <c r="BE4295" s="51"/>
      <c r="BF4295" s="51"/>
      <c r="BG4295" s="51"/>
      <c r="BH4295" s="51"/>
      <c r="BI4295" s="51"/>
      <c r="BJ4295" s="51"/>
      <c r="BK4295" s="51"/>
      <c r="BL4295" s="51"/>
      <c r="BM4295" s="51"/>
      <c r="BN4295" s="51"/>
      <c r="BO4295" s="51"/>
      <c r="BP4295" s="51"/>
      <c r="BQ4295" s="51"/>
      <c r="BR4295" s="51"/>
      <c r="BS4295" s="51"/>
      <c r="BT4295" s="51"/>
      <c r="BU4295" s="51"/>
      <c r="BV4295" s="51"/>
      <c r="BW4295" s="51"/>
      <c r="BX4295" s="51"/>
      <c r="BY4295" s="51"/>
      <c r="BZ4295" s="51"/>
      <c r="CA4295" s="51"/>
      <c r="CB4295" s="51"/>
      <c r="CC4295" s="51"/>
      <c r="CD4295" s="51"/>
    </row>
    <row r="4296" spans="1:82" x14ac:dyDescent="0.35">
      <c r="A4296" s="49" t="s">
        <v>858</v>
      </c>
      <c r="B4296" s="50">
        <v>42308</v>
      </c>
      <c r="C4296" s="62"/>
      <c r="D4296" s="62"/>
      <c r="E4296" s="51" t="s">
        <v>855</v>
      </c>
      <c r="F4296" s="51"/>
      <c r="G4296" s="51">
        <v>487.81406249999998</v>
      </c>
      <c r="H4296" s="51">
        <v>0.1456375</v>
      </c>
      <c r="I4296" s="51">
        <v>0.20561875000000002</v>
      </c>
      <c r="J4296" s="51">
        <v>0.28756249999999994</v>
      </c>
      <c r="K4296" s="51">
        <v>0.27657500000000002</v>
      </c>
      <c r="L4296" s="51">
        <v>0.27294999999999997</v>
      </c>
      <c r="M4296" s="51">
        <v>0.34565000000000001</v>
      </c>
      <c r="N4296" s="51">
        <v>0.26768124999999998</v>
      </c>
      <c r="O4296" s="51"/>
      <c r="P4296" s="51"/>
      <c r="Q4296" s="51"/>
      <c r="R4296" s="51"/>
      <c r="S4296" s="51"/>
      <c r="T4296" s="51"/>
      <c r="U4296" s="51"/>
      <c r="V4296" s="51"/>
      <c r="W4296" s="51"/>
      <c r="X4296" s="51"/>
      <c r="Y4296" s="51"/>
      <c r="Z4296" s="51"/>
      <c r="AA4296" s="51"/>
      <c r="AB4296" s="51"/>
      <c r="AC4296" s="51"/>
      <c r="AD4296" s="51"/>
      <c r="AE4296" s="51"/>
      <c r="AF4296" s="51"/>
      <c r="AG4296" s="51"/>
      <c r="AH4296" s="51"/>
      <c r="AI4296" s="51"/>
      <c r="AJ4296" s="51"/>
      <c r="AK4296" s="51"/>
      <c r="AL4296" s="51"/>
      <c r="AM4296" s="51"/>
      <c r="AN4296" s="51"/>
      <c r="AO4296" s="51"/>
      <c r="AP4296" s="51"/>
      <c r="AQ4296" s="51"/>
      <c r="AR4296" s="51"/>
      <c r="AS4296" s="51"/>
      <c r="AT4296" s="51"/>
      <c r="AU4296" s="51"/>
      <c r="AV4296" s="51"/>
      <c r="AW4296" s="51"/>
      <c r="AX4296" s="51"/>
      <c r="AY4296" s="51"/>
      <c r="AZ4296" s="51"/>
      <c r="BA4296" s="51"/>
      <c r="BB4296" s="51"/>
      <c r="BC4296" s="51"/>
      <c r="BD4296" s="51"/>
      <c r="BE4296" s="51"/>
      <c r="BF4296" s="51"/>
      <c r="BG4296" s="51"/>
      <c r="BH4296" s="51"/>
      <c r="BI4296" s="51"/>
      <c r="BJ4296" s="51"/>
      <c r="BK4296" s="51"/>
      <c r="BL4296" s="51"/>
      <c r="BM4296" s="51"/>
      <c r="BN4296" s="51"/>
      <c r="BO4296" s="51"/>
      <c r="BP4296" s="51"/>
      <c r="BQ4296" s="51"/>
      <c r="BR4296" s="51"/>
      <c r="BS4296" s="51"/>
      <c r="BT4296" s="51"/>
      <c r="BU4296" s="51"/>
      <c r="BV4296" s="51"/>
      <c r="BW4296" s="51"/>
      <c r="BX4296" s="51"/>
      <c r="BY4296" s="51"/>
      <c r="BZ4296" s="51"/>
      <c r="CA4296" s="51"/>
      <c r="CB4296" s="51"/>
      <c r="CC4296" s="51"/>
      <c r="CD4296" s="51"/>
    </row>
    <row r="4297" spans="1:82" x14ac:dyDescent="0.35">
      <c r="A4297" s="49" t="s">
        <v>858</v>
      </c>
      <c r="B4297" s="50">
        <v>42309</v>
      </c>
      <c r="C4297" s="62"/>
      <c r="D4297" s="62"/>
      <c r="E4297" s="51" t="s">
        <v>855</v>
      </c>
      <c r="F4297" s="51"/>
      <c r="G4297" s="51">
        <v>486.29765625000005</v>
      </c>
      <c r="H4297" s="51">
        <v>0.13970312500000001</v>
      </c>
      <c r="I4297" s="51">
        <v>0.20391874999999998</v>
      </c>
      <c r="J4297" s="51">
        <v>0.28654374999999999</v>
      </c>
      <c r="K4297" s="51">
        <v>0.27633125000000003</v>
      </c>
      <c r="L4297" s="51">
        <v>0.27287499999999998</v>
      </c>
      <c r="M4297" s="51">
        <v>0.34568125</v>
      </c>
      <c r="N4297" s="51">
        <v>0.26774999999999999</v>
      </c>
      <c r="O4297" s="51"/>
      <c r="P4297" s="51"/>
      <c r="Q4297" s="51"/>
      <c r="R4297" s="51"/>
      <c r="S4297" s="51"/>
      <c r="T4297" s="51"/>
      <c r="U4297" s="51"/>
      <c r="V4297" s="51"/>
      <c r="W4297" s="51"/>
      <c r="X4297" s="51"/>
      <c r="Y4297" s="51"/>
      <c r="Z4297" s="51"/>
      <c r="AA4297" s="51"/>
      <c r="AB4297" s="51"/>
      <c r="AC4297" s="51"/>
      <c r="AD4297" s="51"/>
      <c r="AE4297" s="51"/>
      <c r="AF4297" s="51"/>
      <c r="AG4297" s="51"/>
      <c r="AH4297" s="51"/>
      <c r="AI4297" s="51"/>
      <c r="AJ4297" s="51"/>
      <c r="AK4297" s="51"/>
      <c r="AL4297" s="51"/>
      <c r="AM4297" s="51"/>
      <c r="AN4297" s="51"/>
      <c r="AO4297" s="51"/>
      <c r="AP4297" s="51"/>
      <c r="AQ4297" s="51"/>
      <c r="AR4297" s="51"/>
      <c r="AS4297" s="51"/>
      <c r="AT4297" s="51"/>
      <c r="AU4297" s="51"/>
      <c r="AV4297" s="51"/>
      <c r="AW4297" s="51"/>
      <c r="AX4297" s="51"/>
      <c r="AY4297" s="51"/>
      <c r="AZ4297" s="51"/>
      <c r="BA4297" s="51"/>
      <c r="BB4297" s="51"/>
      <c r="BC4297" s="51"/>
      <c r="BD4297" s="51"/>
      <c r="BE4297" s="51"/>
      <c r="BF4297" s="51"/>
      <c r="BG4297" s="51"/>
      <c r="BH4297" s="51"/>
      <c r="BI4297" s="51"/>
      <c r="BJ4297" s="51"/>
      <c r="BK4297" s="51"/>
      <c r="BL4297" s="51"/>
      <c r="BM4297" s="51"/>
      <c r="BN4297" s="51"/>
      <c r="BO4297" s="51"/>
      <c r="BP4297" s="51"/>
      <c r="BQ4297" s="51"/>
      <c r="BR4297" s="51"/>
      <c r="BS4297" s="51"/>
      <c r="BT4297" s="51"/>
      <c r="BU4297" s="51"/>
      <c r="BV4297" s="51"/>
      <c r="BW4297" s="51"/>
      <c r="BX4297" s="51"/>
      <c r="BY4297" s="51"/>
      <c r="BZ4297" s="51"/>
      <c r="CA4297" s="51"/>
      <c r="CB4297" s="51"/>
      <c r="CC4297" s="51"/>
      <c r="CD4297" s="51"/>
    </row>
    <row r="4298" spans="1:82" x14ac:dyDescent="0.35">
      <c r="A4298" s="49" t="s">
        <v>858</v>
      </c>
      <c r="B4298" s="50">
        <v>42310</v>
      </c>
      <c r="C4298" s="62"/>
      <c r="D4298" s="62"/>
      <c r="E4298" s="51" t="s">
        <v>855</v>
      </c>
      <c r="F4298" s="51"/>
      <c r="G4298" s="51">
        <v>486.77906249999995</v>
      </c>
      <c r="H4298" s="51">
        <v>0.14863750000000001</v>
      </c>
      <c r="I4298" s="51">
        <v>0.20073124999999997</v>
      </c>
      <c r="J4298" s="51">
        <v>0.28563749999999999</v>
      </c>
      <c r="K4298" s="51">
        <v>0.27606249999999999</v>
      </c>
      <c r="L4298" s="51">
        <v>0.27278750000000002</v>
      </c>
      <c r="M4298" s="51">
        <v>0.34568125</v>
      </c>
      <c r="N4298" s="51">
        <v>0.26774375</v>
      </c>
      <c r="O4298" s="51"/>
      <c r="P4298" s="51"/>
      <c r="Q4298" s="51"/>
      <c r="R4298" s="51"/>
      <c r="S4298" s="51"/>
      <c r="T4298" s="51"/>
      <c r="U4298" s="51"/>
      <c r="V4298" s="51"/>
      <c r="W4298" s="51"/>
      <c r="X4298" s="51"/>
      <c r="Y4298" s="51"/>
      <c r="Z4298" s="51"/>
      <c r="AA4298" s="51"/>
      <c r="AB4298" s="51"/>
      <c r="AC4298" s="51"/>
      <c r="AD4298" s="51"/>
      <c r="AE4298" s="51">
        <v>0.36088911720640388</v>
      </c>
      <c r="AF4298" s="51">
        <v>0.34926167798577545</v>
      </c>
      <c r="AG4298" s="51"/>
      <c r="AH4298" s="51"/>
      <c r="AI4298" s="51"/>
      <c r="AJ4298" s="51"/>
      <c r="AK4298" s="51"/>
      <c r="AL4298" s="51"/>
      <c r="AM4298" s="51"/>
      <c r="AN4298" s="51"/>
      <c r="AO4298" s="51"/>
      <c r="AP4298" s="51"/>
      <c r="AQ4298" s="51"/>
      <c r="AR4298" s="51"/>
      <c r="AS4298" s="51"/>
      <c r="AT4298" s="51"/>
      <c r="AU4298" s="51"/>
      <c r="AV4298" s="51"/>
      <c r="AW4298" s="51"/>
      <c r="AX4298" s="51"/>
      <c r="AY4298" s="51"/>
      <c r="AZ4298" s="51"/>
      <c r="BA4298" s="51"/>
      <c r="BB4298" s="51"/>
      <c r="BC4298" s="51"/>
      <c r="BD4298" s="51"/>
      <c r="BE4298" s="51"/>
      <c r="BF4298" s="51"/>
      <c r="BG4298" s="51"/>
      <c r="BH4298" s="51"/>
      <c r="BI4298" s="51"/>
      <c r="BJ4298" s="51"/>
      <c r="BK4298" s="51"/>
      <c r="BL4298" s="51"/>
      <c r="BM4298" s="51"/>
      <c r="BN4298" s="51"/>
      <c r="BO4298" s="51"/>
      <c r="BP4298" s="51"/>
      <c r="BQ4298" s="51"/>
      <c r="BR4298" s="51"/>
      <c r="BS4298" s="51"/>
      <c r="BT4298" s="51"/>
      <c r="BU4298" s="51"/>
      <c r="BV4298" s="51"/>
      <c r="BW4298" s="51"/>
      <c r="BX4298" s="51"/>
      <c r="BY4298" s="51"/>
      <c r="BZ4298" s="51"/>
      <c r="CA4298" s="51"/>
      <c r="CB4298" s="51"/>
      <c r="CC4298" s="51"/>
      <c r="CD4298" s="51"/>
    </row>
    <row r="4299" spans="1:82" x14ac:dyDescent="0.35">
      <c r="A4299" s="49" t="s">
        <v>858</v>
      </c>
      <c r="B4299" s="50">
        <v>42311</v>
      </c>
      <c r="C4299" s="62"/>
      <c r="D4299" s="62"/>
      <c r="E4299" s="51" t="s">
        <v>855</v>
      </c>
      <c r="F4299" s="51"/>
      <c r="G4299" s="51">
        <v>485.20734374999995</v>
      </c>
      <c r="H4299" s="51">
        <v>0.14164687500000001</v>
      </c>
      <c r="I4299" s="51">
        <v>0.19925625</v>
      </c>
      <c r="J4299" s="51">
        <v>0.28444999999999998</v>
      </c>
      <c r="K4299" s="51">
        <v>0.27611875000000002</v>
      </c>
      <c r="L4299" s="51">
        <v>0.2729125</v>
      </c>
      <c r="M4299" s="51">
        <v>0.34567500000000001</v>
      </c>
      <c r="N4299" s="51">
        <v>0.26774999999999999</v>
      </c>
      <c r="O4299" s="51"/>
      <c r="P4299" s="51"/>
      <c r="Q4299" s="51"/>
      <c r="R4299" s="51"/>
      <c r="S4299" s="51"/>
      <c r="T4299" s="51"/>
      <c r="U4299" s="51"/>
      <c r="V4299" s="51"/>
      <c r="W4299" s="51"/>
      <c r="X4299" s="51"/>
      <c r="Y4299" s="51"/>
      <c r="Z4299" s="51"/>
      <c r="AA4299" s="51"/>
      <c r="AB4299" s="51"/>
      <c r="AC4299" s="51"/>
      <c r="AD4299" s="51"/>
      <c r="AE4299" s="51"/>
      <c r="AF4299" s="51"/>
      <c r="AG4299" s="51"/>
      <c r="AH4299" s="51"/>
      <c r="AI4299" s="51"/>
      <c r="AJ4299" s="51"/>
      <c r="AK4299" s="51"/>
      <c r="AL4299" s="51"/>
      <c r="AM4299" s="51"/>
      <c r="AN4299" s="51"/>
      <c r="AO4299" s="51"/>
      <c r="AP4299" s="51"/>
      <c r="AQ4299" s="51"/>
      <c r="AR4299" s="51"/>
      <c r="AS4299" s="51"/>
      <c r="AT4299" s="51"/>
      <c r="AU4299" s="51"/>
      <c r="AV4299" s="51"/>
      <c r="AW4299" s="51"/>
      <c r="AX4299" s="51"/>
      <c r="AY4299" s="51"/>
      <c r="AZ4299" s="51"/>
      <c r="BA4299" s="51"/>
      <c r="BB4299" s="51"/>
      <c r="BC4299" s="51"/>
      <c r="BD4299" s="51"/>
      <c r="BE4299" s="51"/>
      <c r="BF4299" s="51"/>
      <c r="BG4299" s="51"/>
      <c r="BH4299" s="51"/>
      <c r="BI4299" s="51"/>
      <c r="BJ4299" s="51"/>
      <c r="BK4299" s="51"/>
      <c r="BL4299" s="51"/>
      <c r="BM4299" s="51"/>
      <c r="BN4299" s="51"/>
      <c r="BO4299" s="51"/>
      <c r="BP4299" s="51"/>
      <c r="BQ4299" s="51"/>
      <c r="BR4299" s="51"/>
      <c r="BS4299" s="51"/>
      <c r="BT4299" s="51"/>
      <c r="BU4299" s="51"/>
      <c r="BV4299" s="51"/>
      <c r="BW4299" s="51"/>
      <c r="BX4299" s="51"/>
      <c r="BY4299" s="51"/>
      <c r="BZ4299" s="51"/>
      <c r="CA4299" s="51"/>
      <c r="CB4299" s="51"/>
      <c r="CC4299" s="51"/>
      <c r="CD4299" s="51"/>
    </row>
    <row r="4300" spans="1:82" x14ac:dyDescent="0.35">
      <c r="A4300" s="49" t="s">
        <v>858</v>
      </c>
      <c r="B4300" s="50">
        <v>42312</v>
      </c>
      <c r="C4300" s="62"/>
      <c r="D4300" s="62"/>
      <c r="E4300" s="51" t="s">
        <v>855</v>
      </c>
      <c r="F4300" s="51"/>
      <c r="G4300" s="51">
        <v>483.64640624999993</v>
      </c>
      <c r="H4300" s="51">
        <v>0.13712812499999999</v>
      </c>
      <c r="I4300" s="51">
        <v>0.19770625</v>
      </c>
      <c r="J4300" s="51">
        <v>0.28281875000000001</v>
      </c>
      <c r="K4300" s="51">
        <v>0.27555000000000002</v>
      </c>
      <c r="L4300" s="51">
        <v>0.27287499999999998</v>
      </c>
      <c r="M4300" s="51">
        <v>0.34570000000000001</v>
      </c>
      <c r="N4300" s="51">
        <v>0.26779375</v>
      </c>
      <c r="O4300" s="51"/>
      <c r="P4300" s="51"/>
      <c r="Q4300" s="51"/>
      <c r="R4300" s="51"/>
      <c r="S4300" s="51"/>
      <c r="T4300" s="51"/>
      <c r="U4300" s="51"/>
      <c r="V4300" s="51"/>
      <c r="W4300" s="51"/>
      <c r="X4300" s="51"/>
      <c r="Y4300" s="51"/>
      <c r="Z4300" s="51"/>
      <c r="AA4300" s="51"/>
      <c r="AB4300" s="51"/>
      <c r="AC4300" s="51"/>
      <c r="AD4300" s="51"/>
      <c r="AE4300" s="51"/>
      <c r="AF4300" s="51"/>
      <c r="AG4300" s="51"/>
      <c r="AH4300" s="51"/>
      <c r="AI4300" s="51"/>
      <c r="AJ4300" s="51"/>
      <c r="AK4300" s="51"/>
      <c r="AL4300" s="51"/>
      <c r="AM4300" s="51"/>
      <c r="AN4300" s="51"/>
      <c r="AO4300" s="51"/>
      <c r="AP4300" s="51"/>
      <c r="AQ4300" s="51"/>
      <c r="AR4300" s="51"/>
      <c r="AS4300" s="51"/>
      <c r="AT4300" s="51"/>
      <c r="AU4300" s="51"/>
      <c r="AV4300" s="51"/>
      <c r="AW4300" s="51"/>
      <c r="AX4300" s="51"/>
      <c r="AY4300" s="51"/>
      <c r="AZ4300" s="51"/>
      <c r="BA4300" s="51"/>
      <c r="BB4300" s="51"/>
      <c r="BC4300" s="51"/>
      <c r="BD4300" s="51"/>
      <c r="BE4300" s="51"/>
      <c r="BF4300" s="51"/>
      <c r="BG4300" s="51"/>
      <c r="BH4300" s="51"/>
      <c r="BI4300" s="51"/>
      <c r="BJ4300" s="51"/>
      <c r="BK4300" s="51"/>
      <c r="BL4300" s="51"/>
      <c r="BM4300" s="51"/>
      <c r="BN4300" s="51"/>
      <c r="BO4300" s="51"/>
      <c r="BP4300" s="51"/>
      <c r="BQ4300" s="51"/>
      <c r="BR4300" s="51"/>
      <c r="BS4300" s="51"/>
      <c r="BT4300" s="51"/>
      <c r="BU4300" s="51"/>
      <c r="BV4300" s="51"/>
      <c r="BW4300" s="51"/>
      <c r="BX4300" s="51"/>
      <c r="BY4300" s="51"/>
      <c r="BZ4300" s="51"/>
      <c r="CA4300" s="51"/>
      <c r="CB4300" s="51"/>
      <c r="CC4300" s="51"/>
      <c r="CD4300" s="51"/>
    </row>
    <row r="4301" spans="1:82" x14ac:dyDescent="0.35">
      <c r="A4301" s="49" t="s">
        <v>858</v>
      </c>
      <c r="B4301" s="50">
        <v>42313</v>
      </c>
      <c r="C4301" s="62"/>
      <c r="D4301" s="62"/>
      <c r="E4301" s="51" t="s">
        <v>855</v>
      </c>
      <c r="F4301" s="51"/>
      <c r="G4301" s="51">
        <v>481.74984375000003</v>
      </c>
      <c r="H4301" s="51">
        <v>0.13275937500000001</v>
      </c>
      <c r="I4301" s="51">
        <v>0.19500625000000002</v>
      </c>
      <c r="J4301" s="51">
        <v>0.28074375000000001</v>
      </c>
      <c r="K4301" s="51">
        <v>0.27485625000000002</v>
      </c>
      <c r="L4301" s="51">
        <v>0.27282500000000004</v>
      </c>
      <c r="M4301" s="51">
        <v>0.34565625</v>
      </c>
      <c r="N4301" s="51">
        <v>0.26786874999999999</v>
      </c>
      <c r="O4301" s="51"/>
      <c r="P4301" s="51"/>
      <c r="Q4301" s="51"/>
      <c r="R4301" s="51"/>
      <c r="S4301" s="51"/>
      <c r="T4301" s="51"/>
      <c r="U4301" s="51"/>
      <c r="V4301" s="51"/>
      <c r="W4301" s="51"/>
      <c r="X4301" s="51"/>
      <c r="Y4301" s="51"/>
      <c r="Z4301" s="51"/>
      <c r="AA4301" s="51"/>
      <c r="AB4301" s="51"/>
      <c r="AC4301" s="51"/>
      <c r="AD4301" s="51"/>
      <c r="AE4301" s="51"/>
      <c r="AF4301" s="51">
        <v>0.28287307278521084</v>
      </c>
      <c r="AG4301" s="51"/>
      <c r="AH4301" s="51"/>
      <c r="AI4301" s="51"/>
      <c r="AJ4301" s="51"/>
      <c r="AK4301" s="51"/>
      <c r="AL4301" s="51"/>
      <c r="AM4301" s="51"/>
      <c r="AN4301" s="51"/>
      <c r="AO4301" s="51"/>
      <c r="AP4301" s="51"/>
      <c r="AQ4301" s="51"/>
      <c r="AR4301" s="51"/>
      <c r="AS4301" s="51"/>
      <c r="AT4301" s="51"/>
      <c r="AU4301" s="51"/>
      <c r="AV4301" s="51"/>
      <c r="AW4301" s="51"/>
      <c r="AX4301" s="51"/>
      <c r="AY4301" s="51"/>
      <c r="AZ4301" s="51"/>
      <c r="BA4301" s="51"/>
      <c r="BB4301" s="51"/>
      <c r="BC4301" s="51"/>
      <c r="BD4301" s="51"/>
      <c r="BE4301" s="51"/>
      <c r="BF4301" s="51"/>
      <c r="BG4301" s="51"/>
      <c r="BH4301" s="51"/>
      <c r="BI4301" s="51"/>
      <c r="BJ4301" s="51"/>
      <c r="BK4301" s="51"/>
      <c r="BL4301" s="51"/>
      <c r="BM4301" s="51"/>
      <c r="BN4301" s="51"/>
      <c r="BO4301" s="51"/>
      <c r="BP4301" s="51"/>
      <c r="BQ4301" s="51"/>
      <c r="BR4301" s="51"/>
      <c r="BS4301" s="51"/>
      <c r="BT4301" s="51"/>
      <c r="BU4301" s="51"/>
      <c r="BV4301" s="51"/>
      <c r="BW4301" s="51"/>
      <c r="BX4301" s="51"/>
      <c r="BY4301" s="51"/>
      <c r="BZ4301" s="51"/>
      <c r="CA4301" s="51"/>
      <c r="CB4301" s="51"/>
      <c r="CC4301" s="51"/>
      <c r="CD4301" s="51"/>
    </row>
    <row r="4302" spans="1:82" x14ac:dyDescent="0.35">
      <c r="A4302" s="49" t="s">
        <v>858</v>
      </c>
      <c r="B4302" s="50">
        <v>42314</v>
      </c>
      <c r="C4302" s="62"/>
      <c r="D4302" s="62"/>
      <c r="E4302" s="51" t="s">
        <v>855</v>
      </c>
      <c r="F4302" s="51"/>
      <c r="G4302" s="51">
        <v>479.82656250000002</v>
      </c>
      <c r="H4302" s="51">
        <v>0.12814375</v>
      </c>
      <c r="I4302" s="51">
        <v>0.19195000000000001</v>
      </c>
      <c r="J4302" s="51">
        <v>0.27887500000000004</v>
      </c>
      <c r="K4302" s="51">
        <v>0.2742</v>
      </c>
      <c r="L4302" s="51">
        <v>0.27275624999999998</v>
      </c>
      <c r="M4302" s="51">
        <v>0.34565000000000001</v>
      </c>
      <c r="N4302" s="51">
        <v>0.26789374999999999</v>
      </c>
      <c r="O4302" s="51"/>
      <c r="P4302" s="51"/>
      <c r="Q4302" s="51"/>
      <c r="R4302" s="51"/>
      <c r="S4302" s="51"/>
      <c r="T4302" s="51"/>
      <c r="U4302" s="51"/>
      <c r="V4302" s="51"/>
      <c r="W4302" s="51"/>
      <c r="X4302" s="51"/>
      <c r="Y4302" s="51"/>
      <c r="Z4302" s="51"/>
      <c r="AA4302" s="51"/>
      <c r="AB4302" s="51"/>
      <c r="AC4302" s="51"/>
      <c r="AD4302" s="51"/>
      <c r="AE4302" s="51"/>
      <c r="AF4302" s="51"/>
      <c r="AG4302" s="51"/>
      <c r="AH4302" s="51"/>
      <c r="AI4302" s="51"/>
      <c r="AJ4302" s="51"/>
      <c r="AK4302" s="51"/>
      <c r="AL4302" s="51"/>
      <c r="AM4302" s="51"/>
      <c r="AN4302" s="51"/>
      <c r="AO4302" s="51"/>
      <c r="AP4302" s="51"/>
      <c r="AQ4302" s="51"/>
      <c r="AR4302" s="51"/>
      <c r="AS4302" s="51"/>
      <c r="AT4302" s="51"/>
      <c r="AU4302" s="51"/>
      <c r="AV4302" s="51"/>
      <c r="AW4302" s="51"/>
      <c r="AX4302" s="51"/>
      <c r="AY4302" s="51"/>
      <c r="AZ4302" s="51"/>
      <c r="BA4302" s="51"/>
      <c r="BB4302" s="51"/>
      <c r="BC4302" s="51"/>
      <c r="BD4302" s="51"/>
      <c r="BE4302" s="51"/>
      <c r="BF4302" s="51"/>
      <c r="BG4302" s="51"/>
      <c r="BH4302" s="51"/>
      <c r="BI4302" s="51"/>
      <c r="BJ4302" s="51"/>
      <c r="BK4302" s="51"/>
      <c r="BL4302" s="51"/>
      <c r="BM4302" s="51"/>
      <c r="BN4302" s="51"/>
      <c r="BO4302" s="51"/>
      <c r="BP4302" s="51"/>
      <c r="BQ4302" s="51"/>
      <c r="BR4302" s="51"/>
      <c r="BS4302" s="51"/>
      <c r="BT4302" s="51"/>
      <c r="BU4302" s="51"/>
      <c r="BV4302" s="51"/>
      <c r="BW4302" s="51"/>
      <c r="BX4302" s="51"/>
      <c r="BY4302" s="51"/>
      <c r="BZ4302" s="51"/>
      <c r="CA4302" s="51"/>
      <c r="CB4302" s="51"/>
      <c r="CC4302" s="51"/>
      <c r="CD4302" s="51"/>
    </row>
    <row r="4303" spans="1:82" x14ac:dyDescent="0.35">
      <c r="A4303" s="49" t="s">
        <v>858</v>
      </c>
      <c r="B4303" s="50">
        <v>42315</v>
      </c>
      <c r="C4303" s="62"/>
      <c r="D4303" s="62"/>
      <c r="E4303" s="51" t="s">
        <v>855</v>
      </c>
      <c r="F4303" s="51"/>
      <c r="G4303" s="51">
        <v>478.09875</v>
      </c>
      <c r="H4303" s="51">
        <v>0.12385625</v>
      </c>
      <c r="I4303" s="51">
        <v>0.18871874999999999</v>
      </c>
      <c r="J4303" s="51">
        <v>0.27740624999999997</v>
      </c>
      <c r="K4303" s="51">
        <v>0.27383750000000001</v>
      </c>
      <c r="L4303" s="51">
        <v>0.27257500000000001</v>
      </c>
      <c r="M4303" s="51">
        <v>0.34566874999999997</v>
      </c>
      <c r="N4303" s="51">
        <v>0.2678875</v>
      </c>
      <c r="O4303" s="51"/>
      <c r="P4303" s="51"/>
      <c r="Q4303" s="51"/>
      <c r="R4303" s="51"/>
      <c r="S4303" s="51"/>
      <c r="T4303" s="51"/>
      <c r="U4303" s="51"/>
      <c r="V4303" s="51"/>
      <c r="W4303" s="51"/>
      <c r="X4303" s="51"/>
      <c r="Y4303" s="51"/>
      <c r="Z4303" s="51"/>
      <c r="AA4303" s="51"/>
      <c r="AB4303" s="51"/>
      <c r="AC4303" s="51"/>
      <c r="AD4303" s="51"/>
      <c r="AE4303" s="51"/>
      <c r="AF4303" s="51"/>
      <c r="AG4303" s="51"/>
      <c r="AH4303" s="51"/>
      <c r="AI4303" s="51"/>
      <c r="AJ4303" s="51"/>
      <c r="AK4303" s="51"/>
      <c r="AL4303" s="51"/>
      <c r="AM4303" s="51"/>
      <c r="AN4303" s="51"/>
      <c r="AO4303" s="51"/>
      <c r="AP4303" s="51"/>
      <c r="AQ4303" s="51"/>
      <c r="AR4303" s="51"/>
      <c r="AS4303" s="51"/>
      <c r="AT4303" s="51"/>
      <c r="AU4303" s="51"/>
      <c r="AV4303" s="51"/>
      <c r="AW4303" s="51"/>
      <c r="AX4303" s="51"/>
      <c r="AY4303" s="51"/>
      <c r="AZ4303" s="51"/>
      <c r="BA4303" s="51"/>
      <c r="BB4303" s="51"/>
      <c r="BC4303" s="51"/>
      <c r="BD4303" s="51"/>
      <c r="BE4303" s="51"/>
      <c r="BF4303" s="51"/>
      <c r="BG4303" s="51"/>
      <c r="BH4303" s="51"/>
      <c r="BI4303" s="51"/>
      <c r="BJ4303" s="51"/>
      <c r="BK4303" s="51"/>
      <c r="BL4303" s="51"/>
      <c r="BM4303" s="51"/>
      <c r="BN4303" s="51"/>
      <c r="BO4303" s="51"/>
      <c r="BP4303" s="51"/>
      <c r="BQ4303" s="51"/>
      <c r="BR4303" s="51"/>
      <c r="BS4303" s="51"/>
      <c r="BT4303" s="51"/>
      <c r="BU4303" s="51"/>
      <c r="BV4303" s="51"/>
      <c r="BW4303" s="51"/>
      <c r="BX4303" s="51"/>
      <c r="BY4303" s="51"/>
      <c r="BZ4303" s="51"/>
      <c r="CA4303" s="51"/>
      <c r="CB4303" s="51"/>
      <c r="CC4303" s="51"/>
      <c r="CD4303" s="51"/>
    </row>
    <row r="4304" spans="1:82" x14ac:dyDescent="0.35">
      <c r="A4304" s="49" t="s">
        <v>858</v>
      </c>
      <c r="B4304" s="50">
        <v>42316</v>
      </c>
      <c r="C4304" s="62"/>
      <c r="D4304" s="62"/>
      <c r="E4304" s="51" t="s">
        <v>855</v>
      </c>
      <c r="F4304" s="51"/>
      <c r="G4304" s="51">
        <v>476.65218749999997</v>
      </c>
      <c r="H4304" s="51">
        <v>0.12051249999999999</v>
      </c>
      <c r="I4304" s="51">
        <v>0.18616874999999999</v>
      </c>
      <c r="J4304" s="51">
        <v>0.27586875</v>
      </c>
      <c r="K4304" s="51">
        <v>0.27352500000000002</v>
      </c>
      <c r="L4304" s="51">
        <v>0.27249999999999996</v>
      </c>
      <c r="M4304" s="51">
        <v>0.34565000000000001</v>
      </c>
      <c r="N4304" s="51">
        <v>0.26795625000000001</v>
      </c>
      <c r="O4304" s="51"/>
      <c r="P4304" s="51"/>
      <c r="Q4304" s="51"/>
      <c r="R4304" s="51"/>
      <c r="S4304" s="51"/>
      <c r="T4304" s="51"/>
      <c r="U4304" s="51"/>
      <c r="V4304" s="51"/>
      <c r="W4304" s="51"/>
      <c r="X4304" s="51"/>
      <c r="Y4304" s="51"/>
      <c r="Z4304" s="51"/>
      <c r="AA4304" s="51"/>
      <c r="AB4304" s="51"/>
      <c r="AC4304" s="51"/>
      <c r="AD4304" s="51"/>
      <c r="AE4304" s="51"/>
      <c r="AF4304" s="51"/>
      <c r="AG4304" s="51"/>
      <c r="AH4304" s="51"/>
      <c r="AI4304" s="51"/>
      <c r="AJ4304" s="51"/>
      <c r="AK4304" s="51"/>
      <c r="AL4304" s="51"/>
      <c r="AM4304" s="51"/>
      <c r="AN4304" s="51"/>
      <c r="AO4304" s="51"/>
      <c r="AP4304" s="51"/>
      <c r="AQ4304" s="51"/>
      <c r="AR4304" s="51"/>
      <c r="AS4304" s="51"/>
      <c r="AT4304" s="51"/>
      <c r="AU4304" s="51"/>
      <c r="AV4304" s="51"/>
      <c r="AW4304" s="51"/>
      <c r="AX4304" s="51"/>
      <c r="AY4304" s="51"/>
      <c r="AZ4304" s="51"/>
      <c r="BA4304" s="51"/>
      <c r="BB4304" s="51"/>
      <c r="BC4304" s="51"/>
      <c r="BD4304" s="51"/>
      <c r="BE4304" s="51"/>
      <c r="BF4304" s="51"/>
      <c r="BG4304" s="51"/>
      <c r="BH4304" s="51"/>
      <c r="BI4304" s="51"/>
      <c r="BJ4304" s="51"/>
      <c r="BK4304" s="51"/>
      <c r="BL4304" s="51"/>
      <c r="BM4304" s="51"/>
      <c r="BN4304" s="51"/>
      <c r="BO4304" s="51"/>
      <c r="BP4304" s="51"/>
      <c r="BQ4304" s="51"/>
      <c r="BR4304" s="51"/>
      <c r="BS4304" s="51"/>
      <c r="BT4304" s="51"/>
      <c r="BU4304" s="51"/>
      <c r="BV4304" s="51"/>
      <c r="BW4304" s="51"/>
      <c r="BX4304" s="51"/>
      <c r="BY4304" s="51"/>
      <c r="BZ4304" s="51"/>
      <c r="CA4304" s="51"/>
      <c r="CB4304" s="51"/>
      <c r="CC4304" s="51"/>
      <c r="CD4304" s="51"/>
    </row>
    <row r="4305" spans="1:82" x14ac:dyDescent="0.35">
      <c r="A4305" s="49" t="s">
        <v>858</v>
      </c>
      <c r="B4305" s="50">
        <v>42317</v>
      </c>
      <c r="C4305" s="62"/>
      <c r="D4305" s="62"/>
      <c r="E4305" s="51" t="s">
        <v>855</v>
      </c>
      <c r="F4305" s="51"/>
      <c r="G4305" s="51">
        <v>474.56625000000003</v>
      </c>
      <c r="H4305" s="51">
        <v>0.1162125</v>
      </c>
      <c r="I4305" s="51">
        <v>0.182</v>
      </c>
      <c r="J4305" s="51">
        <v>0.27340625000000002</v>
      </c>
      <c r="K4305" s="51">
        <v>0.27321875000000001</v>
      </c>
      <c r="L4305" s="51">
        <v>0.27244374999999998</v>
      </c>
      <c r="M4305" s="51">
        <v>0.34575</v>
      </c>
      <c r="N4305" s="51">
        <v>0.26796249999999999</v>
      </c>
      <c r="O4305" s="51"/>
      <c r="P4305" s="51"/>
      <c r="Q4305" s="51"/>
      <c r="R4305" s="51"/>
      <c r="S4305" s="51"/>
      <c r="T4305" s="51"/>
      <c r="U4305" s="51"/>
      <c r="V4305" s="51"/>
      <c r="W4305" s="51"/>
      <c r="X4305" s="51"/>
      <c r="Y4305" s="51"/>
      <c r="Z4305" s="51"/>
      <c r="AA4305" s="51"/>
      <c r="AB4305" s="51"/>
      <c r="AC4305" s="51"/>
      <c r="AD4305" s="51"/>
      <c r="AE4305" s="51"/>
      <c r="AF4305" s="51"/>
      <c r="AG4305" s="51"/>
      <c r="AH4305" s="51"/>
      <c r="AI4305" s="51"/>
      <c r="AJ4305" s="51"/>
      <c r="AK4305" s="51"/>
      <c r="AL4305" s="51"/>
      <c r="AM4305" s="51"/>
      <c r="AN4305" s="51"/>
      <c r="AO4305" s="51"/>
      <c r="AP4305" s="51"/>
      <c r="AQ4305" s="51"/>
      <c r="AR4305" s="51"/>
      <c r="AS4305" s="51"/>
      <c r="AT4305" s="51"/>
      <c r="AU4305" s="51"/>
      <c r="AV4305" s="51"/>
      <c r="AW4305" s="51"/>
      <c r="AX4305" s="51"/>
      <c r="AY4305" s="51"/>
      <c r="AZ4305" s="51"/>
      <c r="BA4305" s="51"/>
      <c r="BB4305" s="51"/>
      <c r="BC4305" s="51"/>
      <c r="BD4305" s="51"/>
      <c r="BE4305" s="51"/>
      <c r="BF4305" s="51"/>
      <c r="BG4305" s="51"/>
      <c r="BH4305" s="51"/>
      <c r="BI4305" s="51"/>
      <c r="BJ4305" s="51"/>
      <c r="BK4305" s="51"/>
      <c r="BL4305" s="51"/>
      <c r="BM4305" s="51"/>
      <c r="BN4305" s="51"/>
      <c r="BO4305" s="51"/>
      <c r="BP4305" s="51"/>
      <c r="BQ4305" s="51"/>
      <c r="BR4305" s="51"/>
      <c r="BS4305" s="51"/>
      <c r="BT4305" s="51"/>
      <c r="BU4305" s="51"/>
      <c r="BV4305" s="51"/>
      <c r="BW4305" s="51"/>
      <c r="BX4305" s="51"/>
      <c r="BY4305" s="51"/>
      <c r="BZ4305" s="51"/>
      <c r="CA4305" s="51"/>
      <c r="CB4305" s="51"/>
      <c r="CC4305" s="51"/>
      <c r="CD4305" s="51"/>
    </row>
    <row r="4306" spans="1:82" x14ac:dyDescent="0.35">
      <c r="A4306" s="49" t="s">
        <v>858</v>
      </c>
      <c r="B4306" s="50">
        <v>42318</v>
      </c>
      <c r="C4306" s="62"/>
      <c r="D4306" s="62"/>
      <c r="E4306" s="51" t="s">
        <v>855</v>
      </c>
      <c r="F4306" s="51"/>
      <c r="G4306" s="51">
        <v>472.30687500000005</v>
      </c>
      <c r="H4306" s="51">
        <v>0.11206250000000001</v>
      </c>
      <c r="I4306" s="51">
        <v>0.17743750000000003</v>
      </c>
      <c r="J4306" s="51">
        <v>0.27063750000000003</v>
      </c>
      <c r="K4306" s="51">
        <v>0.27283125000000003</v>
      </c>
      <c r="L4306" s="51">
        <v>0.27243125000000001</v>
      </c>
      <c r="M4306" s="51">
        <v>0.34575624999999999</v>
      </c>
      <c r="N4306" s="51">
        <v>0.26795000000000002</v>
      </c>
      <c r="O4306" s="51"/>
      <c r="P4306" s="51"/>
      <c r="Q4306" s="51"/>
      <c r="R4306" s="51"/>
      <c r="S4306" s="51"/>
      <c r="T4306" s="51"/>
      <c r="U4306" s="51"/>
      <c r="V4306" s="51"/>
      <c r="W4306" s="51"/>
      <c r="X4306" s="51"/>
      <c r="Y4306" s="51"/>
      <c r="Z4306" s="51"/>
      <c r="AA4306" s="51"/>
      <c r="AB4306" s="51"/>
      <c r="AC4306" s="51"/>
      <c r="AD4306" s="51">
        <v>7.95</v>
      </c>
      <c r="AE4306" s="51">
        <v>0.53045773920129147</v>
      </c>
      <c r="AF4306" s="51">
        <v>0.47952402953242196</v>
      </c>
      <c r="AG4306" s="51"/>
      <c r="AH4306" s="51"/>
      <c r="AI4306" s="51"/>
      <c r="AJ4306" s="51">
        <v>0</v>
      </c>
      <c r="AK4306" s="51">
        <v>6.95</v>
      </c>
      <c r="AL4306" s="51"/>
      <c r="AM4306" s="51"/>
      <c r="AN4306" s="51"/>
      <c r="AO4306" s="51"/>
      <c r="AP4306" s="51"/>
      <c r="AQ4306" s="51"/>
      <c r="AR4306" s="51"/>
      <c r="AS4306" s="51"/>
      <c r="AT4306" s="51"/>
      <c r="AU4306" s="51"/>
      <c r="AV4306" s="51"/>
      <c r="AW4306" s="51"/>
      <c r="AX4306" s="51"/>
      <c r="AY4306" s="51"/>
      <c r="AZ4306" s="51"/>
      <c r="BA4306" s="51"/>
      <c r="BB4306" s="51"/>
      <c r="BC4306" s="51"/>
      <c r="BD4306" s="51"/>
      <c r="BE4306" s="51"/>
      <c r="BF4306" s="51"/>
      <c r="BG4306" s="51"/>
      <c r="BH4306" s="51"/>
      <c r="BI4306" s="51"/>
      <c r="BJ4306" s="51"/>
      <c r="BK4306" s="51"/>
      <c r="BL4306" s="51"/>
      <c r="BM4306" s="51"/>
      <c r="BN4306" s="51"/>
      <c r="BO4306" s="51"/>
      <c r="BP4306" s="51"/>
      <c r="BQ4306" s="51"/>
      <c r="BR4306" s="51"/>
      <c r="BS4306" s="51"/>
      <c r="BT4306" s="51"/>
      <c r="BU4306" s="51"/>
      <c r="BV4306" s="51"/>
      <c r="BW4306" s="51"/>
      <c r="BX4306" s="51"/>
      <c r="BY4306" s="51"/>
      <c r="BZ4306" s="51"/>
      <c r="CA4306" s="51"/>
      <c r="CB4306" s="51"/>
      <c r="CC4306" s="51"/>
      <c r="CD4306" s="51"/>
    </row>
    <row r="4307" spans="1:82" x14ac:dyDescent="0.35">
      <c r="A4307" s="49" t="s">
        <v>858</v>
      </c>
      <c r="B4307" s="50">
        <v>42319</v>
      </c>
      <c r="C4307" s="62"/>
      <c r="D4307" s="62"/>
      <c r="E4307" s="51" t="s">
        <v>855</v>
      </c>
      <c r="F4307" s="51"/>
      <c r="G4307" s="51">
        <v>470.76374999999996</v>
      </c>
      <c r="H4307" s="51">
        <v>0.10844999999999999</v>
      </c>
      <c r="I4307" s="51">
        <v>0.17532499999999998</v>
      </c>
      <c r="J4307" s="51">
        <v>0.26866250000000003</v>
      </c>
      <c r="K4307" s="51">
        <v>0.27251875000000003</v>
      </c>
      <c r="L4307" s="51">
        <v>0.2723875</v>
      </c>
      <c r="M4307" s="51">
        <v>0.34574375000000002</v>
      </c>
      <c r="N4307" s="51">
        <v>0.26801249999999999</v>
      </c>
      <c r="O4307" s="51"/>
      <c r="P4307" s="51"/>
      <c r="Q4307" s="51"/>
      <c r="R4307" s="51"/>
      <c r="S4307" s="51"/>
      <c r="T4307" s="51"/>
      <c r="U4307" s="51"/>
      <c r="V4307" s="51"/>
      <c r="W4307" s="51"/>
      <c r="X4307" s="51"/>
      <c r="Y4307" s="51"/>
      <c r="Z4307" s="51"/>
      <c r="AA4307" s="51"/>
      <c r="AB4307" s="51"/>
      <c r="AC4307" s="51"/>
      <c r="AD4307" s="51"/>
      <c r="AE4307" s="51"/>
      <c r="AF4307" s="51"/>
      <c r="AG4307" s="51"/>
      <c r="AH4307" s="51"/>
      <c r="AI4307" s="51"/>
      <c r="AJ4307" s="51"/>
      <c r="AK4307" s="51"/>
      <c r="AL4307" s="51"/>
      <c r="AM4307" s="51"/>
      <c r="AN4307" s="51"/>
      <c r="AO4307" s="51"/>
      <c r="AP4307" s="51"/>
      <c r="AQ4307" s="51"/>
      <c r="AR4307" s="51"/>
      <c r="AS4307" s="51"/>
      <c r="AT4307" s="51"/>
      <c r="AU4307" s="51"/>
      <c r="AV4307" s="51"/>
      <c r="AW4307" s="51"/>
      <c r="AX4307" s="51"/>
      <c r="AY4307" s="51"/>
      <c r="AZ4307" s="51"/>
      <c r="BA4307" s="51"/>
      <c r="BB4307" s="51"/>
      <c r="BC4307" s="51"/>
      <c r="BD4307" s="51"/>
      <c r="BE4307" s="51"/>
      <c r="BF4307" s="51"/>
      <c r="BG4307" s="51"/>
      <c r="BH4307" s="51"/>
      <c r="BI4307" s="51"/>
      <c r="BJ4307" s="51"/>
      <c r="BK4307" s="51"/>
      <c r="BL4307" s="51"/>
      <c r="BM4307" s="51"/>
      <c r="BN4307" s="51"/>
      <c r="BO4307" s="51"/>
      <c r="BP4307" s="51"/>
      <c r="BQ4307" s="51"/>
      <c r="BR4307" s="51"/>
      <c r="BS4307" s="51"/>
      <c r="BT4307" s="51"/>
      <c r="BU4307" s="51"/>
      <c r="BV4307" s="51"/>
      <c r="BW4307" s="51"/>
      <c r="BX4307" s="51"/>
      <c r="BY4307" s="51"/>
      <c r="BZ4307" s="51"/>
      <c r="CA4307" s="51"/>
      <c r="CB4307" s="51"/>
      <c r="CC4307" s="51"/>
      <c r="CD4307" s="51"/>
    </row>
    <row r="4308" spans="1:82" x14ac:dyDescent="0.35">
      <c r="A4308" s="49" t="s">
        <v>858</v>
      </c>
      <c r="B4308" s="50">
        <v>42320</v>
      </c>
      <c r="C4308" s="62"/>
      <c r="D4308" s="62"/>
      <c r="E4308" s="51" t="s">
        <v>855</v>
      </c>
      <c r="F4308" s="51"/>
      <c r="G4308" s="51">
        <v>469.10859375000001</v>
      </c>
      <c r="H4308" s="51">
        <v>0.107021875</v>
      </c>
      <c r="I4308" s="51">
        <v>0.17299375</v>
      </c>
      <c r="J4308" s="51">
        <v>0.26570625000000003</v>
      </c>
      <c r="K4308" s="51">
        <v>0.27157500000000001</v>
      </c>
      <c r="L4308" s="51">
        <v>0.27242500000000003</v>
      </c>
      <c r="M4308" s="51">
        <v>0.34584999999999999</v>
      </c>
      <c r="N4308" s="51">
        <v>0.26813125000000004</v>
      </c>
      <c r="O4308" s="51"/>
      <c r="P4308" s="51"/>
      <c r="Q4308" s="51"/>
      <c r="R4308" s="51"/>
      <c r="S4308" s="51"/>
      <c r="T4308" s="51"/>
      <c r="U4308" s="51"/>
      <c r="V4308" s="51"/>
      <c r="W4308" s="51"/>
      <c r="X4308" s="51"/>
      <c r="Y4308" s="51"/>
      <c r="Z4308" s="51"/>
      <c r="AA4308" s="51"/>
      <c r="AB4308" s="51"/>
      <c r="AC4308" s="51"/>
      <c r="AD4308" s="51"/>
      <c r="AE4308" s="51">
        <v>0.58557177416452566</v>
      </c>
      <c r="AF4308" s="51">
        <v>0.50564683134936939</v>
      </c>
      <c r="AG4308" s="51"/>
      <c r="AH4308" s="51"/>
      <c r="AI4308" s="51"/>
      <c r="AJ4308" s="51"/>
      <c r="AK4308" s="51"/>
      <c r="AL4308" s="51"/>
      <c r="AM4308" s="51"/>
      <c r="AN4308" s="51"/>
      <c r="AO4308" s="51"/>
      <c r="AP4308" s="51"/>
      <c r="AQ4308" s="51"/>
      <c r="AR4308" s="51"/>
      <c r="AS4308" s="51"/>
      <c r="AT4308" s="51"/>
      <c r="AU4308" s="51"/>
      <c r="AV4308" s="51"/>
      <c r="AW4308" s="51"/>
      <c r="AX4308" s="51"/>
      <c r="AY4308" s="51"/>
      <c r="AZ4308" s="51"/>
      <c r="BA4308" s="51"/>
      <c r="BB4308" s="51"/>
      <c r="BC4308" s="51"/>
      <c r="BD4308" s="51"/>
      <c r="BE4308" s="51"/>
      <c r="BF4308" s="51"/>
      <c r="BG4308" s="51"/>
      <c r="BH4308" s="51"/>
      <c r="BI4308" s="51"/>
      <c r="BJ4308" s="51"/>
      <c r="BK4308" s="51"/>
      <c r="BL4308" s="51"/>
      <c r="BM4308" s="51"/>
      <c r="BN4308" s="51"/>
      <c r="BO4308" s="51"/>
      <c r="BP4308" s="51"/>
      <c r="BQ4308" s="51"/>
      <c r="BR4308" s="51"/>
      <c r="BS4308" s="51"/>
      <c r="BT4308" s="51"/>
      <c r="BU4308" s="51"/>
      <c r="BV4308" s="51"/>
      <c r="BW4308" s="51"/>
      <c r="BX4308" s="51"/>
      <c r="BY4308" s="51"/>
      <c r="BZ4308" s="51"/>
      <c r="CA4308" s="51"/>
      <c r="CB4308" s="51"/>
      <c r="CC4308" s="51"/>
      <c r="CD4308" s="51"/>
    </row>
    <row r="4309" spans="1:82" x14ac:dyDescent="0.35">
      <c r="A4309" s="49" t="s">
        <v>858</v>
      </c>
      <c r="B4309" s="50">
        <v>42321</v>
      </c>
      <c r="C4309" s="62"/>
      <c r="D4309" s="62"/>
      <c r="E4309" s="51" t="s">
        <v>855</v>
      </c>
      <c r="F4309" s="51"/>
      <c r="G4309" s="51">
        <v>466.52531249999998</v>
      </c>
      <c r="H4309" s="51">
        <v>0.10441875</v>
      </c>
      <c r="I4309" s="51">
        <v>0.1691125</v>
      </c>
      <c r="J4309" s="51">
        <v>0.26180625000000002</v>
      </c>
      <c r="K4309" s="51">
        <v>0.27039374999999999</v>
      </c>
      <c r="L4309" s="51">
        <v>0.27218750000000003</v>
      </c>
      <c r="M4309" s="51">
        <v>0.34583750000000002</v>
      </c>
      <c r="N4309" s="51">
        <v>0.26809375000000002</v>
      </c>
      <c r="O4309" s="51"/>
      <c r="P4309" s="51"/>
      <c r="Q4309" s="51"/>
      <c r="R4309" s="51"/>
      <c r="S4309" s="51"/>
      <c r="T4309" s="51"/>
      <c r="U4309" s="51"/>
      <c r="V4309" s="51"/>
      <c r="W4309" s="51"/>
      <c r="X4309" s="51"/>
      <c r="Y4309" s="51"/>
      <c r="Z4309" s="51"/>
      <c r="AA4309" s="51"/>
      <c r="AB4309" s="51"/>
      <c r="AC4309" s="51"/>
      <c r="AD4309" s="51"/>
      <c r="AE4309" s="51"/>
      <c r="AF4309" s="51"/>
      <c r="AG4309" s="51"/>
      <c r="AH4309" s="51"/>
      <c r="AI4309" s="51"/>
      <c r="AJ4309" s="51"/>
      <c r="AK4309" s="51"/>
      <c r="AL4309" s="51"/>
      <c r="AM4309" s="51"/>
      <c r="AN4309" s="51"/>
      <c r="AO4309" s="51"/>
      <c r="AP4309" s="51"/>
      <c r="AQ4309" s="51"/>
      <c r="AR4309" s="51"/>
      <c r="AS4309" s="51"/>
      <c r="AT4309" s="51"/>
      <c r="AU4309" s="51"/>
      <c r="AV4309" s="51"/>
      <c r="AW4309" s="51"/>
      <c r="AX4309" s="51"/>
      <c r="AY4309" s="51"/>
      <c r="AZ4309" s="51"/>
      <c r="BA4309" s="51"/>
      <c r="BB4309" s="51"/>
      <c r="BC4309" s="51"/>
      <c r="BD4309" s="51"/>
      <c r="BE4309" s="51"/>
      <c r="BF4309" s="51"/>
      <c r="BG4309" s="51"/>
      <c r="BH4309" s="51"/>
      <c r="BI4309" s="51"/>
      <c r="BJ4309" s="51"/>
      <c r="BK4309" s="51"/>
      <c r="BL4309" s="51"/>
      <c r="BM4309" s="51"/>
      <c r="BN4309" s="51"/>
      <c r="BO4309" s="51"/>
      <c r="BP4309" s="51"/>
      <c r="BQ4309" s="51"/>
      <c r="BR4309" s="51"/>
      <c r="BS4309" s="51"/>
      <c r="BT4309" s="51"/>
      <c r="BU4309" s="51"/>
      <c r="BV4309" s="51"/>
      <c r="BW4309" s="51"/>
      <c r="BX4309" s="51"/>
      <c r="BY4309" s="51"/>
      <c r="BZ4309" s="51"/>
      <c r="CA4309" s="51"/>
      <c r="CB4309" s="51"/>
      <c r="CC4309" s="51"/>
      <c r="CD4309" s="51"/>
    </row>
    <row r="4310" spans="1:82" x14ac:dyDescent="0.35">
      <c r="A4310" s="49" t="s">
        <v>858</v>
      </c>
      <c r="B4310" s="50">
        <v>42322</v>
      </c>
      <c r="C4310" s="62"/>
      <c r="D4310" s="62"/>
      <c r="E4310" s="51" t="s">
        <v>855</v>
      </c>
      <c r="F4310" s="51"/>
      <c r="G4310" s="51">
        <v>464.23546875000005</v>
      </c>
      <c r="H4310" s="51">
        <v>0.102121875</v>
      </c>
      <c r="I4310" s="51">
        <v>0.16586874999999998</v>
      </c>
      <c r="J4310" s="51">
        <v>0.25843749999999999</v>
      </c>
      <c r="K4310" s="51">
        <v>0.269175</v>
      </c>
      <c r="L4310" s="51">
        <v>0.27194375000000004</v>
      </c>
      <c r="M4310" s="51">
        <v>0.34579374999999996</v>
      </c>
      <c r="N4310" s="51">
        <v>0.26810624999999999</v>
      </c>
      <c r="O4310" s="51"/>
      <c r="P4310" s="51"/>
      <c r="Q4310" s="51"/>
      <c r="R4310" s="51"/>
      <c r="S4310" s="51"/>
      <c r="T4310" s="51"/>
      <c r="U4310" s="51"/>
      <c r="V4310" s="51"/>
      <c r="W4310" s="51"/>
      <c r="X4310" s="51"/>
      <c r="Y4310" s="51"/>
      <c r="Z4310" s="51"/>
      <c r="AA4310" s="51"/>
      <c r="AB4310" s="51"/>
      <c r="AC4310" s="51"/>
      <c r="AD4310" s="51"/>
      <c r="AE4310" s="51"/>
      <c r="AF4310" s="51"/>
      <c r="AG4310" s="51"/>
      <c r="AH4310" s="51"/>
      <c r="AI4310" s="51"/>
      <c r="AJ4310" s="51"/>
      <c r="AK4310" s="51"/>
      <c r="AL4310" s="51"/>
      <c r="AM4310" s="51"/>
      <c r="AN4310" s="51"/>
      <c r="AO4310" s="51"/>
      <c r="AP4310" s="51"/>
      <c r="AQ4310" s="51"/>
      <c r="AR4310" s="51"/>
      <c r="AS4310" s="51"/>
      <c r="AT4310" s="51"/>
      <c r="AU4310" s="51"/>
      <c r="AV4310" s="51"/>
      <c r="AW4310" s="51"/>
      <c r="AX4310" s="51"/>
      <c r="AY4310" s="51"/>
      <c r="AZ4310" s="51"/>
      <c r="BA4310" s="51"/>
      <c r="BB4310" s="51"/>
      <c r="BC4310" s="51"/>
      <c r="BD4310" s="51"/>
      <c r="BE4310" s="51"/>
      <c r="BF4310" s="51"/>
      <c r="BG4310" s="51"/>
      <c r="BH4310" s="51"/>
      <c r="BI4310" s="51"/>
      <c r="BJ4310" s="51"/>
      <c r="BK4310" s="51"/>
      <c r="BL4310" s="51"/>
      <c r="BM4310" s="51"/>
      <c r="BN4310" s="51"/>
      <c r="BO4310" s="51"/>
      <c r="BP4310" s="51"/>
      <c r="BQ4310" s="51"/>
      <c r="BR4310" s="51"/>
      <c r="BS4310" s="51"/>
      <c r="BT4310" s="51"/>
      <c r="BU4310" s="51"/>
      <c r="BV4310" s="51"/>
      <c r="BW4310" s="51"/>
      <c r="BX4310" s="51"/>
      <c r="BY4310" s="51"/>
      <c r="BZ4310" s="51"/>
      <c r="CA4310" s="51"/>
      <c r="CB4310" s="51"/>
      <c r="CC4310" s="51"/>
      <c r="CD4310" s="51"/>
    </row>
    <row r="4311" spans="1:82" x14ac:dyDescent="0.35">
      <c r="A4311" s="49" t="s">
        <v>858</v>
      </c>
      <c r="B4311" s="50">
        <v>42323</v>
      </c>
      <c r="C4311" s="62"/>
      <c r="D4311" s="62"/>
      <c r="E4311" s="51" t="s">
        <v>855</v>
      </c>
      <c r="F4311" s="51"/>
      <c r="G4311" s="51">
        <v>462.2109375</v>
      </c>
      <c r="H4311" s="51">
        <v>9.9774999999999989E-2</v>
      </c>
      <c r="I4311" s="51">
        <v>0.16334375000000001</v>
      </c>
      <c r="J4311" s="51">
        <v>0.25549374999999996</v>
      </c>
      <c r="K4311" s="51">
        <v>0.26804375000000003</v>
      </c>
      <c r="L4311" s="51">
        <v>0.27168124999999999</v>
      </c>
      <c r="M4311" s="51">
        <v>0.34579375000000001</v>
      </c>
      <c r="N4311" s="51">
        <v>0.26813124999999999</v>
      </c>
      <c r="O4311" s="51"/>
      <c r="P4311" s="51"/>
      <c r="Q4311" s="51"/>
      <c r="R4311" s="51"/>
      <c r="S4311" s="51"/>
      <c r="T4311" s="51"/>
      <c r="U4311" s="51"/>
      <c r="V4311" s="51"/>
      <c r="W4311" s="51"/>
      <c r="X4311" s="51"/>
      <c r="Y4311" s="51"/>
      <c r="Z4311" s="51"/>
      <c r="AA4311" s="51"/>
      <c r="AB4311" s="51"/>
      <c r="AC4311" s="51"/>
      <c r="AD4311" s="51"/>
      <c r="AE4311" s="51"/>
      <c r="AF4311" s="51"/>
      <c r="AG4311" s="51"/>
      <c r="AH4311" s="51"/>
      <c r="AI4311" s="51"/>
      <c r="AJ4311" s="51"/>
      <c r="AK4311" s="51"/>
      <c r="AL4311" s="51"/>
      <c r="AM4311" s="51"/>
      <c r="AN4311" s="51"/>
      <c r="AO4311" s="51"/>
      <c r="AP4311" s="51"/>
      <c r="AQ4311" s="51"/>
      <c r="AR4311" s="51"/>
      <c r="AS4311" s="51"/>
      <c r="AT4311" s="51"/>
      <c r="AU4311" s="51"/>
      <c r="AV4311" s="51"/>
      <c r="AW4311" s="51"/>
      <c r="AX4311" s="51"/>
      <c r="AY4311" s="51"/>
      <c r="AZ4311" s="51"/>
      <c r="BA4311" s="51"/>
      <c r="BB4311" s="51"/>
      <c r="BC4311" s="51"/>
      <c r="BD4311" s="51"/>
      <c r="BE4311" s="51"/>
      <c r="BF4311" s="51"/>
      <c r="BG4311" s="51"/>
      <c r="BH4311" s="51"/>
      <c r="BI4311" s="51"/>
      <c r="BJ4311" s="51"/>
      <c r="BK4311" s="51"/>
      <c r="BL4311" s="51"/>
      <c r="BM4311" s="51"/>
      <c r="BN4311" s="51"/>
      <c r="BO4311" s="51"/>
      <c r="BP4311" s="51"/>
      <c r="BQ4311" s="51"/>
      <c r="BR4311" s="51"/>
      <c r="BS4311" s="51"/>
      <c r="BT4311" s="51"/>
      <c r="BU4311" s="51"/>
      <c r="BV4311" s="51"/>
      <c r="BW4311" s="51"/>
      <c r="BX4311" s="51"/>
      <c r="BY4311" s="51"/>
      <c r="BZ4311" s="51"/>
      <c r="CA4311" s="51"/>
      <c r="CB4311" s="51"/>
      <c r="CC4311" s="51"/>
      <c r="CD4311" s="51"/>
    </row>
    <row r="4312" spans="1:82" x14ac:dyDescent="0.35">
      <c r="A4312" s="49" t="s">
        <v>858</v>
      </c>
      <c r="B4312" s="50">
        <v>42324</v>
      </c>
      <c r="C4312" s="62"/>
      <c r="D4312" s="62"/>
      <c r="E4312" s="51" t="s">
        <v>855</v>
      </c>
      <c r="F4312" s="51"/>
      <c r="G4312" s="51">
        <v>459.63749999999999</v>
      </c>
      <c r="H4312" s="51">
        <v>9.7768750000000001E-2</v>
      </c>
      <c r="I4312" s="51">
        <v>0.15976874999999999</v>
      </c>
      <c r="J4312" s="51">
        <v>0.25148124999999999</v>
      </c>
      <c r="K4312" s="51">
        <v>0.26646250000000005</v>
      </c>
      <c r="L4312" s="51">
        <v>0.27148125000000001</v>
      </c>
      <c r="M4312" s="51">
        <v>0.34573124999999999</v>
      </c>
      <c r="N4312" s="51">
        <v>0.26819999999999999</v>
      </c>
      <c r="O4312" s="51"/>
      <c r="P4312" s="51"/>
      <c r="Q4312" s="51"/>
      <c r="R4312" s="51"/>
      <c r="S4312" s="51"/>
      <c r="T4312" s="51"/>
      <c r="U4312" s="51"/>
      <c r="V4312" s="51"/>
      <c r="W4312" s="51"/>
      <c r="X4312" s="51"/>
      <c r="Y4312" s="51"/>
      <c r="Z4312" s="51"/>
      <c r="AA4312" s="51"/>
      <c r="AB4312" s="51"/>
      <c r="AC4312" s="51"/>
      <c r="AD4312" s="51"/>
      <c r="AE4312" s="51"/>
      <c r="AF4312" s="51"/>
      <c r="AG4312" s="51"/>
      <c r="AH4312" s="51"/>
      <c r="AI4312" s="51"/>
      <c r="AJ4312" s="51"/>
      <c r="AK4312" s="51"/>
      <c r="AL4312" s="51"/>
      <c r="AM4312" s="51"/>
      <c r="AN4312" s="51"/>
      <c r="AO4312" s="51"/>
      <c r="AP4312" s="51"/>
      <c r="AQ4312" s="51"/>
      <c r="AR4312" s="51"/>
      <c r="AS4312" s="51"/>
      <c r="AT4312" s="51"/>
      <c r="AU4312" s="51"/>
      <c r="AV4312" s="51"/>
      <c r="AW4312" s="51"/>
      <c r="AX4312" s="51"/>
      <c r="AY4312" s="51"/>
      <c r="AZ4312" s="51"/>
      <c r="BA4312" s="51"/>
      <c r="BB4312" s="51"/>
      <c r="BC4312" s="51"/>
      <c r="BD4312" s="51"/>
      <c r="BE4312" s="51"/>
      <c r="BF4312" s="51"/>
      <c r="BG4312" s="51"/>
      <c r="BH4312" s="51"/>
      <c r="BI4312" s="51"/>
      <c r="BJ4312" s="51"/>
      <c r="BK4312" s="51"/>
      <c r="BL4312" s="51"/>
      <c r="BM4312" s="51"/>
      <c r="BN4312" s="51"/>
      <c r="BO4312" s="51"/>
      <c r="BP4312" s="51"/>
      <c r="BQ4312" s="51"/>
      <c r="BR4312" s="51"/>
      <c r="BS4312" s="51"/>
      <c r="BT4312" s="51"/>
      <c r="BU4312" s="51"/>
      <c r="BV4312" s="51"/>
      <c r="BW4312" s="51"/>
      <c r="BX4312" s="51"/>
      <c r="BY4312" s="51"/>
      <c r="BZ4312" s="51"/>
      <c r="CA4312" s="51"/>
      <c r="CB4312" s="51"/>
      <c r="CC4312" s="51"/>
      <c r="CD4312" s="51"/>
    </row>
    <row r="4313" spans="1:82" x14ac:dyDescent="0.35">
      <c r="A4313" s="49" t="s">
        <v>858</v>
      </c>
      <c r="B4313" s="50">
        <v>42325</v>
      </c>
      <c r="C4313" s="62"/>
      <c r="D4313" s="62"/>
      <c r="E4313" s="51" t="s">
        <v>855</v>
      </c>
      <c r="F4313" s="51"/>
      <c r="G4313" s="51">
        <v>457.74374999999998</v>
      </c>
      <c r="H4313" s="51">
        <v>9.5400000000000013E-2</v>
      </c>
      <c r="I4313" s="51">
        <v>0.15757499999999999</v>
      </c>
      <c r="J4313" s="51">
        <v>0.24883749999999999</v>
      </c>
      <c r="K4313" s="51">
        <v>0.26521250000000002</v>
      </c>
      <c r="L4313" s="51">
        <v>0.27137500000000003</v>
      </c>
      <c r="M4313" s="51">
        <v>0.34571249999999998</v>
      </c>
      <c r="N4313" s="51">
        <v>0.26818750000000002</v>
      </c>
      <c r="O4313" s="51"/>
      <c r="P4313" s="51"/>
      <c r="Q4313" s="51"/>
      <c r="R4313" s="51"/>
      <c r="S4313" s="51"/>
      <c r="T4313" s="51"/>
      <c r="U4313" s="51"/>
      <c r="V4313" s="51"/>
      <c r="W4313" s="51"/>
      <c r="X4313" s="51"/>
      <c r="Y4313" s="51"/>
      <c r="Z4313" s="51"/>
      <c r="AA4313" s="51"/>
      <c r="AB4313" s="51"/>
      <c r="AC4313" s="51"/>
      <c r="AD4313" s="51"/>
      <c r="AE4313" s="51">
        <v>0.70377241770824917</v>
      </c>
      <c r="AF4313" s="51">
        <v>0.59280935123317668</v>
      </c>
      <c r="AG4313" s="51"/>
      <c r="AH4313" s="51"/>
      <c r="AI4313" s="51"/>
      <c r="AJ4313" s="51"/>
      <c r="AK4313" s="51"/>
      <c r="AL4313" s="51"/>
      <c r="AM4313" s="51"/>
      <c r="AN4313" s="51"/>
      <c r="AO4313" s="51"/>
      <c r="AP4313" s="51"/>
      <c r="AQ4313" s="51"/>
      <c r="AR4313" s="51"/>
      <c r="AS4313" s="51"/>
      <c r="AT4313" s="51"/>
      <c r="AU4313" s="51"/>
      <c r="AV4313" s="51"/>
      <c r="AW4313" s="51"/>
      <c r="AX4313" s="51"/>
      <c r="AY4313" s="51"/>
      <c r="AZ4313" s="51"/>
      <c r="BA4313" s="51"/>
      <c r="BB4313" s="51"/>
      <c r="BC4313" s="51"/>
      <c r="BD4313" s="51"/>
      <c r="BE4313" s="51"/>
      <c r="BF4313" s="51"/>
      <c r="BG4313" s="51"/>
      <c r="BH4313" s="51"/>
      <c r="BI4313" s="51"/>
      <c r="BJ4313" s="51"/>
      <c r="BK4313" s="51"/>
      <c r="BL4313" s="51"/>
      <c r="BM4313" s="51"/>
      <c r="BN4313" s="51"/>
      <c r="BO4313" s="51"/>
      <c r="BP4313" s="51"/>
      <c r="BQ4313" s="51"/>
      <c r="BR4313" s="51"/>
      <c r="BS4313" s="51"/>
      <c r="BT4313" s="51"/>
      <c r="BU4313" s="51"/>
      <c r="BV4313" s="51"/>
      <c r="BW4313" s="51"/>
      <c r="BX4313" s="51"/>
      <c r="BY4313" s="51"/>
      <c r="BZ4313" s="51"/>
      <c r="CA4313" s="51"/>
      <c r="CB4313" s="51"/>
      <c r="CC4313" s="51"/>
      <c r="CD4313" s="51"/>
    </row>
    <row r="4314" spans="1:82" x14ac:dyDescent="0.35">
      <c r="A4314" s="49" t="s">
        <v>858</v>
      </c>
      <c r="B4314" s="50">
        <v>42326</v>
      </c>
      <c r="C4314" s="62"/>
      <c r="D4314" s="62"/>
      <c r="E4314" s="51" t="s">
        <v>855</v>
      </c>
      <c r="F4314" s="51"/>
      <c r="G4314" s="51">
        <v>455.46140624999998</v>
      </c>
      <c r="H4314" s="51">
        <v>9.3296875000000001E-2</v>
      </c>
      <c r="I4314" s="51">
        <v>0.15509999999999999</v>
      </c>
      <c r="J4314" s="51">
        <v>0.24555624999999998</v>
      </c>
      <c r="K4314" s="51">
        <v>0.26365</v>
      </c>
      <c r="L4314" s="51">
        <v>0.27089374999999999</v>
      </c>
      <c r="M4314" s="51">
        <v>0.34570624999999999</v>
      </c>
      <c r="N4314" s="51">
        <v>0.26819999999999999</v>
      </c>
      <c r="O4314" s="51"/>
      <c r="P4314" s="51"/>
      <c r="Q4314" s="51"/>
      <c r="R4314" s="51"/>
      <c r="S4314" s="51"/>
      <c r="T4314" s="51"/>
      <c r="U4314" s="51"/>
      <c r="V4314" s="51"/>
      <c r="W4314" s="51"/>
      <c r="X4314" s="51"/>
      <c r="Y4314" s="51"/>
      <c r="Z4314" s="51"/>
      <c r="AA4314" s="51"/>
      <c r="AB4314" s="51"/>
      <c r="AC4314" s="51"/>
      <c r="AD4314" s="51"/>
      <c r="AE4314" s="51"/>
      <c r="AF4314" s="51"/>
      <c r="AG4314" s="51"/>
      <c r="AH4314" s="51"/>
      <c r="AI4314" s="51"/>
      <c r="AJ4314" s="51"/>
      <c r="AK4314" s="51"/>
      <c r="AL4314" s="51"/>
      <c r="AM4314" s="51"/>
      <c r="AN4314" s="51"/>
      <c r="AO4314" s="51"/>
      <c r="AP4314" s="51"/>
      <c r="AQ4314" s="51"/>
      <c r="AR4314" s="51"/>
      <c r="AS4314" s="51"/>
      <c r="AT4314" s="51"/>
      <c r="AU4314" s="51"/>
      <c r="AV4314" s="51"/>
      <c r="AW4314" s="51"/>
      <c r="AX4314" s="51"/>
      <c r="AY4314" s="51"/>
      <c r="AZ4314" s="51"/>
      <c r="BA4314" s="51"/>
      <c r="BB4314" s="51"/>
      <c r="BC4314" s="51"/>
      <c r="BD4314" s="51"/>
      <c r="BE4314" s="51"/>
      <c r="BF4314" s="51"/>
      <c r="BG4314" s="51"/>
      <c r="BH4314" s="51"/>
      <c r="BI4314" s="51"/>
      <c r="BJ4314" s="51"/>
      <c r="BK4314" s="51"/>
      <c r="BL4314" s="51"/>
      <c r="BM4314" s="51"/>
      <c r="BN4314" s="51"/>
      <c r="BO4314" s="51"/>
      <c r="BP4314" s="51"/>
      <c r="BQ4314" s="51"/>
      <c r="BR4314" s="51"/>
      <c r="BS4314" s="51"/>
      <c r="BT4314" s="51"/>
      <c r="BU4314" s="51"/>
      <c r="BV4314" s="51"/>
      <c r="BW4314" s="51"/>
      <c r="BX4314" s="51"/>
      <c r="BY4314" s="51"/>
      <c r="BZ4314" s="51"/>
      <c r="CA4314" s="51"/>
      <c r="CB4314" s="51"/>
      <c r="CC4314" s="51"/>
      <c r="CD4314" s="51"/>
    </row>
    <row r="4315" spans="1:82" x14ac:dyDescent="0.35">
      <c r="A4315" s="49" t="s">
        <v>858</v>
      </c>
      <c r="B4315" s="50">
        <v>42327</v>
      </c>
      <c r="C4315" s="62"/>
      <c r="D4315" s="62"/>
      <c r="E4315" s="51" t="s">
        <v>855</v>
      </c>
      <c r="F4315" s="51"/>
      <c r="G4315" s="51">
        <v>471.80484375000003</v>
      </c>
      <c r="H4315" s="51">
        <v>0.202840625</v>
      </c>
      <c r="I4315" s="51">
        <v>0.16387499999999999</v>
      </c>
      <c r="J4315" s="51">
        <v>0.24293125000000004</v>
      </c>
      <c r="K4315" s="51">
        <v>0.26193749999999999</v>
      </c>
      <c r="L4315" s="51">
        <v>0.27064375000000002</v>
      </c>
      <c r="M4315" s="51">
        <v>0.34564375000000003</v>
      </c>
      <c r="N4315" s="51">
        <v>0.26816875000000001</v>
      </c>
      <c r="O4315" s="51"/>
      <c r="P4315" s="51"/>
      <c r="Q4315" s="51"/>
      <c r="R4315" s="51"/>
      <c r="S4315" s="51">
        <v>8.7521398000000001</v>
      </c>
      <c r="T4315" s="51">
        <v>327.23474999999996</v>
      </c>
      <c r="U4315" s="51">
        <v>0</v>
      </c>
      <c r="V4315" s="51"/>
      <c r="W4315" s="51"/>
      <c r="X4315" s="51"/>
      <c r="Y4315" s="51"/>
      <c r="Z4315" s="51"/>
      <c r="AA4315" s="51"/>
      <c r="AB4315" s="51"/>
      <c r="AC4315" s="51">
        <v>0</v>
      </c>
      <c r="AD4315" s="51"/>
      <c r="AE4315" s="51"/>
      <c r="AF4315" s="51"/>
      <c r="AG4315" s="51">
        <v>3.3600000000000005E-2</v>
      </c>
      <c r="AH4315" s="51">
        <v>1.9152000000000001E-3</v>
      </c>
      <c r="AI4315" s="51">
        <v>5.6999999999999995E-2</v>
      </c>
      <c r="AJ4315" s="51"/>
      <c r="AK4315" s="51"/>
      <c r="AL4315" s="51">
        <v>2.1</v>
      </c>
      <c r="AM4315" s="51">
        <v>4.3317533413337772E-2</v>
      </c>
      <c r="AN4315" s="51">
        <v>5.6580387500000002</v>
      </c>
      <c r="AO4315" s="51">
        <v>130.61775</v>
      </c>
      <c r="AP4315" s="51"/>
      <c r="AQ4315" s="51"/>
      <c r="AR4315" s="51"/>
      <c r="AS4315" s="51"/>
      <c r="AT4315" s="51"/>
      <c r="AU4315" s="51"/>
      <c r="AV4315" s="51"/>
      <c r="AW4315" s="51"/>
      <c r="AX4315" s="51"/>
      <c r="AY4315" s="51"/>
      <c r="AZ4315" s="51"/>
      <c r="BA4315" s="51"/>
      <c r="BB4315" s="51"/>
      <c r="BC4315" s="51"/>
      <c r="BD4315" s="51">
        <v>0</v>
      </c>
      <c r="BE4315" s="51"/>
      <c r="BF4315" s="51">
        <v>1.5731511243386242E-2</v>
      </c>
      <c r="BG4315" s="51">
        <v>3.0921858499999999</v>
      </c>
      <c r="BH4315" s="51"/>
      <c r="BI4315" s="51">
        <v>196.56</v>
      </c>
      <c r="BJ4315" s="51"/>
      <c r="BK4315" s="51"/>
      <c r="BL4315" s="51"/>
      <c r="BM4315" s="51"/>
      <c r="BN4315" s="51"/>
      <c r="BO4315" s="51"/>
      <c r="BP4315" s="51"/>
      <c r="BQ4315" s="51"/>
      <c r="BR4315" s="51"/>
      <c r="BS4315" s="51"/>
      <c r="BT4315" s="51"/>
      <c r="BU4315" s="51"/>
      <c r="BV4315" s="51"/>
      <c r="BW4315" s="51"/>
      <c r="BX4315" s="51"/>
      <c r="BY4315" s="51"/>
      <c r="BZ4315" s="51"/>
      <c r="CA4315" s="51"/>
      <c r="CB4315" s="51"/>
      <c r="CC4315" s="51"/>
      <c r="CD4315" s="51"/>
    </row>
    <row r="4316" spans="1:82" x14ac:dyDescent="0.35">
      <c r="A4316" s="49" t="s">
        <v>858</v>
      </c>
      <c r="B4316" s="50">
        <v>42328</v>
      </c>
      <c r="C4316" s="62"/>
      <c r="D4316" s="62"/>
      <c r="E4316" s="51" t="s">
        <v>855</v>
      </c>
      <c r="F4316" s="51"/>
      <c r="G4316" s="51">
        <v>472.90406250000001</v>
      </c>
      <c r="H4316" s="51">
        <v>0.21168124999999999</v>
      </c>
      <c r="I4316" s="51">
        <v>0.16523750000000001</v>
      </c>
      <c r="J4316" s="51">
        <v>0.24319374999999999</v>
      </c>
      <c r="K4316" s="51">
        <v>0.26061250000000002</v>
      </c>
      <c r="L4316" s="51">
        <v>0.27029999999999998</v>
      </c>
      <c r="M4316" s="51">
        <v>0.34564375000000003</v>
      </c>
      <c r="N4316" s="51">
        <v>0.26813750000000003</v>
      </c>
      <c r="O4316" s="51"/>
      <c r="P4316" s="51"/>
      <c r="Q4316" s="51"/>
      <c r="R4316" s="51">
        <v>3.5</v>
      </c>
      <c r="S4316" s="51"/>
      <c r="T4316" s="51"/>
      <c r="U4316" s="51"/>
      <c r="V4316" s="51"/>
      <c r="W4316" s="51"/>
      <c r="X4316" s="51"/>
      <c r="Y4316" s="51"/>
      <c r="Z4316" s="51"/>
      <c r="AA4316" s="51"/>
      <c r="AB4316" s="51"/>
      <c r="AC4316" s="51"/>
      <c r="AD4316" s="51">
        <v>8.85</v>
      </c>
      <c r="AE4316" s="51"/>
      <c r="AF4316" s="51">
        <v>0.76106072378251322</v>
      </c>
      <c r="AG4316" s="51"/>
      <c r="AH4316" s="51"/>
      <c r="AI4316" s="51"/>
      <c r="AJ4316" s="51">
        <v>0.5</v>
      </c>
      <c r="AK4316" s="51">
        <v>8.35</v>
      </c>
      <c r="AL4316" s="51"/>
      <c r="AM4316" s="51"/>
      <c r="AN4316" s="51"/>
      <c r="AO4316" s="51"/>
      <c r="AP4316" s="51"/>
      <c r="AQ4316" s="51"/>
      <c r="AR4316" s="51"/>
      <c r="AS4316" s="51"/>
      <c r="AT4316" s="51"/>
      <c r="AU4316" s="51"/>
      <c r="AV4316" s="51"/>
      <c r="AW4316" s="51"/>
      <c r="AX4316" s="51"/>
      <c r="AY4316" s="51"/>
      <c r="AZ4316" s="51"/>
      <c r="BA4316" s="51"/>
      <c r="BB4316" s="51"/>
      <c r="BC4316" s="51"/>
      <c r="BD4316" s="51"/>
      <c r="BE4316" s="51"/>
      <c r="BF4316" s="51"/>
      <c r="BG4316" s="51"/>
      <c r="BH4316" s="51"/>
      <c r="BI4316" s="51"/>
      <c r="BJ4316" s="51"/>
      <c r="BK4316" s="51"/>
      <c r="BL4316" s="51"/>
      <c r="BM4316" s="51"/>
      <c r="BN4316" s="51"/>
      <c r="BO4316" s="51"/>
      <c r="BP4316" s="51"/>
      <c r="BQ4316" s="51"/>
      <c r="BR4316" s="51"/>
      <c r="BS4316" s="51"/>
      <c r="BT4316" s="51"/>
      <c r="BU4316" s="51"/>
      <c r="BV4316" s="51"/>
      <c r="BW4316" s="51"/>
      <c r="BX4316" s="51"/>
      <c r="BY4316" s="51"/>
      <c r="BZ4316" s="51"/>
      <c r="CA4316" s="51"/>
      <c r="CB4316" s="51"/>
      <c r="CC4316" s="51"/>
      <c r="CD4316" s="51"/>
    </row>
    <row r="4317" spans="1:82" x14ac:dyDescent="0.35">
      <c r="A4317" s="49" t="s">
        <v>858</v>
      </c>
      <c r="B4317" s="50">
        <v>42329</v>
      </c>
      <c r="C4317" s="62"/>
      <c r="D4317" s="62"/>
      <c r="E4317" s="51" t="s">
        <v>855</v>
      </c>
      <c r="F4317" s="51"/>
      <c r="G4317" s="51">
        <v>469.37062500000002</v>
      </c>
      <c r="H4317" s="51">
        <v>0.18890000000000001</v>
      </c>
      <c r="I4317" s="51">
        <v>0.16547500000000001</v>
      </c>
      <c r="J4317" s="51">
        <v>0.24407499999999999</v>
      </c>
      <c r="K4317" s="51">
        <v>0.25969374999999995</v>
      </c>
      <c r="L4317" s="51">
        <v>0.27001875000000003</v>
      </c>
      <c r="M4317" s="51">
        <v>0.34552499999999997</v>
      </c>
      <c r="N4317" s="51">
        <v>0.26806874999999997</v>
      </c>
      <c r="O4317" s="51"/>
      <c r="P4317" s="51"/>
      <c r="Q4317" s="51"/>
      <c r="R4317" s="51"/>
      <c r="S4317" s="51"/>
      <c r="T4317" s="51"/>
      <c r="U4317" s="51"/>
      <c r="V4317" s="51"/>
      <c r="W4317" s="51"/>
      <c r="X4317" s="51"/>
      <c r="Y4317" s="51"/>
      <c r="Z4317" s="51"/>
      <c r="AA4317" s="51"/>
      <c r="AB4317" s="51"/>
      <c r="AC4317" s="51"/>
      <c r="AD4317" s="51"/>
      <c r="AE4317" s="51"/>
      <c r="AF4317" s="51"/>
      <c r="AG4317" s="51"/>
      <c r="AH4317" s="51"/>
      <c r="AI4317" s="51"/>
      <c r="AJ4317" s="51"/>
      <c r="AK4317" s="51"/>
      <c r="AL4317" s="51"/>
      <c r="AM4317" s="51"/>
      <c r="AN4317" s="51"/>
      <c r="AO4317" s="51"/>
      <c r="AP4317" s="51"/>
      <c r="AQ4317" s="51"/>
      <c r="AR4317" s="51"/>
      <c r="AS4317" s="51"/>
      <c r="AT4317" s="51"/>
      <c r="AU4317" s="51"/>
      <c r="AV4317" s="51"/>
      <c r="AW4317" s="51"/>
      <c r="AX4317" s="51"/>
      <c r="AY4317" s="51"/>
      <c r="AZ4317" s="51"/>
      <c r="BA4317" s="51"/>
      <c r="BB4317" s="51"/>
      <c r="BC4317" s="51"/>
      <c r="BD4317" s="51"/>
      <c r="BE4317" s="51"/>
      <c r="BF4317" s="51"/>
      <c r="BG4317" s="51"/>
      <c r="BH4317" s="51"/>
      <c r="BI4317" s="51"/>
      <c r="BJ4317" s="51"/>
      <c r="BK4317" s="51"/>
      <c r="BL4317" s="51"/>
      <c r="BM4317" s="51"/>
      <c r="BN4317" s="51"/>
      <c r="BO4317" s="51"/>
      <c r="BP4317" s="51"/>
      <c r="BQ4317" s="51"/>
      <c r="BR4317" s="51"/>
      <c r="BS4317" s="51"/>
      <c r="BT4317" s="51"/>
      <c r="BU4317" s="51"/>
      <c r="BV4317" s="51"/>
      <c r="BW4317" s="51"/>
      <c r="BX4317" s="51"/>
      <c r="BY4317" s="51"/>
      <c r="BZ4317" s="51"/>
      <c r="CA4317" s="51"/>
      <c r="CB4317" s="51"/>
      <c r="CC4317" s="51"/>
      <c r="CD4317" s="51"/>
    </row>
    <row r="4318" spans="1:82" x14ac:dyDescent="0.35">
      <c r="A4318" s="49" t="s">
        <v>858</v>
      </c>
      <c r="B4318" s="50">
        <v>42330</v>
      </c>
      <c r="C4318" s="62"/>
      <c r="D4318" s="62"/>
      <c r="E4318" s="51" t="s">
        <v>855</v>
      </c>
      <c r="F4318" s="51"/>
      <c r="G4318" s="51">
        <v>466.12921875000006</v>
      </c>
      <c r="H4318" s="51">
        <v>0.16788437499999997</v>
      </c>
      <c r="I4318" s="51">
        <v>0.16579374999999999</v>
      </c>
      <c r="J4318" s="51">
        <v>0.2447</v>
      </c>
      <c r="K4318" s="51">
        <v>0.25882500000000003</v>
      </c>
      <c r="L4318" s="51">
        <v>0.26985625000000002</v>
      </c>
      <c r="M4318" s="51">
        <v>0.34546874999999999</v>
      </c>
      <c r="N4318" s="51">
        <v>0.26807499999999995</v>
      </c>
      <c r="O4318" s="51"/>
      <c r="P4318" s="51"/>
      <c r="Q4318" s="51"/>
      <c r="R4318" s="51"/>
      <c r="S4318" s="51"/>
      <c r="T4318" s="51"/>
      <c r="U4318" s="51"/>
      <c r="V4318" s="51"/>
      <c r="W4318" s="51"/>
      <c r="X4318" s="51"/>
      <c r="Y4318" s="51"/>
      <c r="Z4318" s="51"/>
      <c r="AA4318" s="51"/>
      <c r="AB4318" s="51"/>
      <c r="AC4318" s="51"/>
      <c r="AD4318" s="51"/>
      <c r="AE4318" s="51"/>
      <c r="AF4318" s="51"/>
      <c r="AG4318" s="51"/>
      <c r="AH4318" s="51"/>
      <c r="AI4318" s="51"/>
      <c r="AJ4318" s="51"/>
      <c r="AK4318" s="51"/>
      <c r="AL4318" s="51"/>
      <c r="AM4318" s="51"/>
      <c r="AN4318" s="51"/>
      <c r="AO4318" s="51"/>
      <c r="AP4318" s="51"/>
      <c r="AQ4318" s="51"/>
      <c r="AR4318" s="51"/>
      <c r="AS4318" s="51"/>
      <c r="AT4318" s="51"/>
      <c r="AU4318" s="51"/>
      <c r="AV4318" s="51"/>
      <c r="AW4318" s="51"/>
      <c r="AX4318" s="51"/>
      <c r="AY4318" s="51"/>
      <c r="AZ4318" s="51"/>
      <c r="BA4318" s="51"/>
      <c r="BB4318" s="51"/>
      <c r="BC4318" s="51"/>
      <c r="BD4318" s="51"/>
      <c r="BE4318" s="51"/>
      <c r="BF4318" s="51"/>
      <c r="BG4318" s="51"/>
      <c r="BH4318" s="51"/>
      <c r="BI4318" s="51"/>
      <c r="BJ4318" s="51"/>
      <c r="BK4318" s="51"/>
      <c r="BL4318" s="51"/>
      <c r="BM4318" s="51"/>
      <c r="BN4318" s="51"/>
      <c r="BO4318" s="51"/>
      <c r="BP4318" s="51"/>
      <c r="BQ4318" s="51"/>
      <c r="BR4318" s="51"/>
      <c r="BS4318" s="51"/>
      <c r="BT4318" s="51"/>
      <c r="BU4318" s="51"/>
      <c r="BV4318" s="51"/>
      <c r="BW4318" s="51"/>
      <c r="BX4318" s="51"/>
      <c r="BY4318" s="51"/>
      <c r="BZ4318" s="51"/>
      <c r="CA4318" s="51"/>
      <c r="CB4318" s="51"/>
      <c r="CC4318" s="51"/>
      <c r="CD4318" s="51"/>
    </row>
    <row r="4319" spans="1:82" x14ac:dyDescent="0.35">
      <c r="A4319" s="49" t="s">
        <v>858</v>
      </c>
      <c r="B4319" s="50">
        <v>42331</v>
      </c>
      <c r="C4319" s="62"/>
      <c r="D4319" s="62"/>
      <c r="E4319" s="51" t="s">
        <v>855</v>
      </c>
      <c r="F4319" s="51"/>
      <c r="G4319" s="51">
        <v>461.9325</v>
      </c>
      <c r="H4319" s="51">
        <v>0.1456875</v>
      </c>
      <c r="I4319" s="51">
        <v>0.16446249999999998</v>
      </c>
      <c r="J4319" s="51">
        <v>0.24408124999999997</v>
      </c>
      <c r="K4319" s="51">
        <v>0.25773750000000001</v>
      </c>
      <c r="L4319" s="51">
        <v>0.26946249999999999</v>
      </c>
      <c r="M4319" s="51">
        <v>0.34539374999999994</v>
      </c>
      <c r="N4319" s="51">
        <v>0.26802500000000001</v>
      </c>
      <c r="O4319" s="51"/>
      <c r="P4319" s="51"/>
      <c r="Q4319" s="51"/>
      <c r="R4319" s="51"/>
      <c r="S4319" s="51"/>
      <c r="T4319" s="51"/>
      <c r="U4319" s="51"/>
      <c r="V4319" s="51"/>
      <c r="W4319" s="51"/>
      <c r="X4319" s="51"/>
      <c r="Y4319" s="51"/>
      <c r="Z4319" s="51"/>
      <c r="AA4319" s="51"/>
      <c r="AB4319" s="51"/>
      <c r="AC4319" s="51"/>
      <c r="AD4319" s="51"/>
      <c r="AE4319" s="51">
        <v>0.70382263923431243</v>
      </c>
      <c r="AF4319" s="51">
        <v>0.67056678674518433</v>
      </c>
      <c r="AG4319" s="51"/>
      <c r="AH4319" s="51"/>
      <c r="AI4319" s="51"/>
      <c r="AJ4319" s="51"/>
      <c r="AK4319" s="51"/>
      <c r="AL4319" s="51"/>
      <c r="AM4319" s="51"/>
      <c r="AN4319" s="51"/>
      <c r="AO4319" s="51"/>
      <c r="AP4319" s="51"/>
      <c r="AQ4319" s="51"/>
      <c r="AR4319" s="51"/>
      <c r="AS4319" s="51"/>
      <c r="AT4319" s="51"/>
      <c r="AU4319" s="51"/>
      <c r="AV4319" s="51"/>
      <c r="AW4319" s="51"/>
      <c r="AX4319" s="51"/>
      <c r="AY4319" s="51"/>
      <c r="AZ4319" s="51"/>
      <c r="BA4319" s="51"/>
      <c r="BB4319" s="51"/>
      <c r="BC4319" s="51"/>
      <c r="BD4319" s="51"/>
      <c r="BE4319" s="51"/>
      <c r="BF4319" s="51"/>
      <c r="BG4319" s="51"/>
      <c r="BH4319" s="51"/>
      <c r="BI4319" s="51"/>
      <c r="BJ4319" s="51"/>
      <c r="BK4319" s="51"/>
      <c r="BL4319" s="51"/>
      <c r="BM4319" s="51"/>
      <c r="BN4319" s="51"/>
      <c r="BO4319" s="51"/>
      <c r="BP4319" s="51"/>
      <c r="BQ4319" s="51"/>
      <c r="BR4319" s="51"/>
      <c r="BS4319" s="51"/>
      <c r="BT4319" s="51"/>
      <c r="BU4319" s="51"/>
      <c r="BV4319" s="51"/>
      <c r="BW4319" s="51"/>
      <c r="BX4319" s="51"/>
      <c r="BY4319" s="51"/>
      <c r="BZ4319" s="51"/>
      <c r="CA4319" s="51"/>
      <c r="CB4319" s="51"/>
      <c r="CC4319" s="51"/>
      <c r="CD4319" s="51"/>
    </row>
    <row r="4320" spans="1:82" x14ac:dyDescent="0.35">
      <c r="A4320" s="49" t="s">
        <v>858</v>
      </c>
      <c r="B4320" s="50">
        <v>42332</v>
      </c>
      <c r="C4320" s="62"/>
      <c r="D4320" s="62"/>
      <c r="E4320" s="51" t="s">
        <v>855</v>
      </c>
      <c r="F4320" s="51"/>
      <c r="G4320" s="51">
        <v>457.46249999999998</v>
      </c>
      <c r="H4320" s="51">
        <v>0.12618750000000001</v>
      </c>
      <c r="I4320" s="51">
        <v>0.1615375</v>
      </c>
      <c r="J4320" s="51">
        <v>0.24265</v>
      </c>
      <c r="K4320" s="51">
        <v>0.25614375</v>
      </c>
      <c r="L4320" s="51">
        <v>0.26896874999999998</v>
      </c>
      <c r="M4320" s="51">
        <v>0.34526249999999997</v>
      </c>
      <c r="N4320" s="51">
        <v>0.26798749999999999</v>
      </c>
      <c r="O4320" s="51"/>
      <c r="P4320" s="51"/>
      <c r="Q4320" s="51"/>
      <c r="R4320" s="51"/>
      <c r="S4320" s="51"/>
      <c r="T4320" s="51"/>
      <c r="U4320" s="51"/>
      <c r="V4320" s="51"/>
      <c r="W4320" s="51"/>
      <c r="X4320" s="51"/>
      <c r="Y4320" s="51"/>
      <c r="Z4320" s="51"/>
      <c r="AA4320" s="51"/>
      <c r="AB4320" s="51"/>
      <c r="AC4320" s="51"/>
      <c r="AD4320" s="51"/>
      <c r="AE4320" s="51"/>
      <c r="AF4320" s="51"/>
      <c r="AG4320" s="51"/>
      <c r="AH4320" s="51"/>
      <c r="AI4320" s="51"/>
      <c r="AJ4320" s="51"/>
      <c r="AK4320" s="51"/>
      <c r="AL4320" s="51"/>
      <c r="AM4320" s="51"/>
      <c r="AN4320" s="51"/>
      <c r="AO4320" s="51"/>
      <c r="AP4320" s="51"/>
      <c r="AQ4320" s="51"/>
      <c r="AR4320" s="51"/>
      <c r="AS4320" s="51"/>
      <c r="AT4320" s="51"/>
      <c r="AU4320" s="51"/>
      <c r="AV4320" s="51"/>
      <c r="AW4320" s="51"/>
      <c r="AX4320" s="51"/>
      <c r="AY4320" s="51"/>
      <c r="AZ4320" s="51"/>
      <c r="BA4320" s="51"/>
      <c r="BB4320" s="51"/>
      <c r="BC4320" s="51"/>
      <c r="BD4320" s="51"/>
      <c r="BE4320" s="51"/>
      <c r="BF4320" s="51"/>
      <c r="BG4320" s="51"/>
      <c r="BH4320" s="51"/>
      <c r="BI4320" s="51"/>
      <c r="BJ4320" s="51"/>
      <c r="BK4320" s="51"/>
      <c r="BL4320" s="51"/>
      <c r="BM4320" s="51"/>
      <c r="BN4320" s="51"/>
      <c r="BO4320" s="51"/>
      <c r="BP4320" s="51"/>
      <c r="BQ4320" s="51"/>
      <c r="BR4320" s="51"/>
      <c r="BS4320" s="51"/>
      <c r="BT4320" s="51"/>
      <c r="BU4320" s="51"/>
      <c r="BV4320" s="51"/>
      <c r="BW4320" s="51"/>
      <c r="BX4320" s="51"/>
      <c r="BY4320" s="51"/>
      <c r="BZ4320" s="51"/>
      <c r="CA4320" s="51"/>
      <c r="CB4320" s="51"/>
      <c r="CC4320" s="51"/>
      <c r="CD4320" s="51"/>
    </row>
    <row r="4321" spans="1:82" x14ac:dyDescent="0.35">
      <c r="A4321" s="49" t="s">
        <v>858</v>
      </c>
      <c r="B4321" s="50">
        <v>42333</v>
      </c>
      <c r="C4321" s="62"/>
      <c r="D4321" s="62"/>
      <c r="E4321" s="51" t="s">
        <v>855</v>
      </c>
      <c r="F4321" s="51"/>
      <c r="G4321" s="51">
        <v>453.30093750000003</v>
      </c>
      <c r="H4321" s="51">
        <v>0.11242500000000001</v>
      </c>
      <c r="I4321" s="51">
        <v>0.15741875</v>
      </c>
      <c r="J4321" s="51">
        <v>0.23997499999999999</v>
      </c>
      <c r="K4321" s="51">
        <v>0.25443125</v>
      </c>
      <c r="L4321" s="51">
        <v>0.26851249999999999</v>
      </c>
      <c r="M4321" s="51">
        <v>0.34525625000000004</v>
      </c>
      <c r="N4321" s="51">
        <v>0.26790625000000001</v>
      </c>
      <c r="O4321" s="51"/>
      <c r="P4321" s="51"/>
      <c r="Q4321" s="51"/>
      <c r="R4321" s="51"/>
      <c r="S4321" s="51"/>
      <c r="T4321" s="51"/>
      <c r="U4321" s="51"/>
      <c r="V4321" s="51"/>
      <c r="W4321" s="51"/>
      <c r="X4321" s="51"/>
      <c r="Y4321" s="51"/>
      <c r="Z4321" s="51"/>
      <c r="AA4321" s="51"/>
      <c r="AB4321" s="51"/>
      <c r="AC4321" s="51"/>
      <c r="AD4321" s="51">
        <v>8.85</v>
      </c>
      <c r="AE4321" s="51"/>
      <c r="AF4321" s="51"/>
      <c r="AG4321" s="51"/>
      <c r="AH4321" s="51"/>
      <c r="AI4321" s="51"/>
      <c r="AJ4321" s="51">
        <v>0.85</v>
      </c>
      <c r="AK4321" s="51">
        <v>8.8000000000000007</v>
      </c>
      <c r="AL4321" s="51"/>
      <c r="AM4321" s="51"/>
      <c r="AN4321" s="51"/>
      <c r="AO4321" s="51"/>
      <c r="AP4321" s="51"/>
      <c r="AQ4321" s="51"/>
      <c r="AR4321" s="51"/>
      <c r="AS4321" s="51"/>
      <c r="AT4321" s="51"/>
      <c r="AU4321" s="51"/>
      <c r="AV4321" s="51"/>
      <c r="AW4321" s="51"/>
      <c r="AX4321" s="51"/>
      <c r="AY4321" s="51"/>
      <c r="AZ4321" s="51"/>
      <c r="BA4321" s="51"/>
      <c r="BB4321" s="51"/>
      <c r="BC4321" s="51"/>
      <c r="BD4321" s="51"/>
      <c r="BE4321" s="51"/>
      <c r="BF4321" s="51"/>
      <c r="BG4321" s="51"/>
      <c r="BH4321" s="51"/>
      <c r="BI4321" s="51"/>
      <c r="BJ4321" s="51"/>
      <c r="BK4321" s="51"/>
      <c r="BL4321" s="51"/>
      <c r="BM4321" s="51"/>
      <c r="BN4321" s="51"/>
      <c r="BO4321" s="51"/>
      <c r="BP4321" s="51"/>
      <c r="BQ4321" s="51"/>
      <c r="BR4321" s="51"/>
      <c r="BS4321" s="51"/>
      <c r="BT4321" s="51"/>
      <c r="BU4321" s="51"/>
      <c r="BV4321" s="51"/>
      <c r="BW4321" s="51"/>
      <c r="BX4321" s="51"/>
      <c r="BY4321" s="51"/>
      <c r="BZ4321" s="51"/>
      <c r="CA4321" s="51"/>
      <c r="CB4321" s="51"/>
      <c r="CC4321" s="51"/>
      <c r="CD4321" s="51"/>
    </row>
    <row r="4322" spans="1:82" x14ac:dyDescent="0.35">
      <c r="A4322" s="49" t="s">
        <v>858</v>
      </c>
      <c r="B4322" s="50">
        <v>42334</v>
      </c>
      <c r="C4322" s="62"/>
      <c r="D4322" s="62"/>
      <c r="E4322" s="51" t="s">
        <v>855</v>
      </c>
      <c r="F4322" s="51"/>
      <c r="G4322" s="51">
        <v>449.13468750000004</v>
      </c>
      <c r="H4322" s="51">
        <v>0.10278124999999999</v>
      </c>
      <c r="I4322" s="51">
        <v>0.15265000000000001</v>
      </c>
      <c r="J4322" s="51">
        <v>0.23608750000000001</v>
      </c>
      <c r="K4322" s="51">
        <v>0.25240625</v>
      </c>
      <c r="L4322" s="51">
        <v>0.2679375</v>
      </c>
      <c r="M4322" s="51">
        <v>0.34508749999999999</v>
      </c>
      <c r="N4322" s="51">
        <v>0.26788124999999996</v>
      </c>
      <c r="O4322" s="51"/>
      <c r="P4322" s="51"/>
      <c r="Q4322" s="51"/>
      <c r="R4322" s="51"/>
      <c r="S4322" s="51"/>
      <c r="T4322" s="51"/>
      <c r="U4322" s="51"/>
      <c r="V4322" s="51"/>
      <c r="W4322" s="51"/>
      <c r="X4322" s="51"/>
      <c r="Y4322" s="51"/>
      <c r="Z4322" s="51"/>
      <c r="AA4322" s="51"/>
      <c r="AB4322" s="51"/>
      <c r="AC4322" s="51"/>
      <c r="AD4322" s="51"/>
      <c r="AE4322" s="51"/>
      <c r="AF4322" s="51"/>
      <c r="AG4322" s="51"/>
      <c r="AH4322" s="51"/>
      <c r="AI4322" s="51"/>
      <c r="AJ4322" s="51"/>
      <c r="AK4322" s="51"/>
      <c r="AL4322" s="51"/>
      <c r="AM4322" s="51"/>
      <c r="AN4322" s="51"/>
      <c r="AO4322" s="51"/>
      <c r="AP4322" s="51"/>
      <c r="AQ4322" s="51"/>
      <c r="AR4322" s="51"/>
      <c r="AS4322" s="51"/>
      <c r="AT4322" s="51"/>
      <c r="AU4322" s="51"/>
      <c r="AV4322" s="51"/>
      <c r="AW4322" s="51"/>
      <c r="AX4322" s="51"/>
      <c r="AY4322" s="51"/>
      <c r="AZ4322" s="51"/>
      <c r="BA4322" s="51"/>
      <c r="BB4322" s="51"/>
      <c r="BC4322" s="51"/>
      <c r="BD4322" s="51"/>
      <c r="BE4322" s="51"/>
      <c r="BF4322" s="51"/>
      <c r="BG4322" s="51"/>
      <c r="BH4322" s="51"/>
      <c r="BI4322" s="51"/>
      <c r="BJ4322" s="51"/>
      <c r="BK4322" s="51"/>
      <c r="BL4322" s="51"/>
      <c r="BM4322" s="51"/>
      <c r="BN4322" s="51"/>
      <c r="BO4322" s="51"/>
      <c r="BP4322" s="51"/>
      <c r="BQ4322" s="51"/>
      <c r="BR4322" s="51"/>
      <c r="BS4322" s="51"/>
      <c r="BT4322" s="51"/>
      <c r="BU4322" s="51"/>
      <c r="BV4322" s="51"/>
      <c r="BW4322" s="51"/>
      <c r="BX4322" s="51"/>
      <c r="BY4322" s="51"/>
      <c r="BZ4322" s="51"/>
      <c r="CA4322" s="51"/>
      <c r="CB4322" s="51"/>
      <c r="CC4322" s="51"/>
      <c r="CD4322" s="51"/>
    </row>
    <row r="4323" spans="1:82" x14ac:dyDescent="0.35">
      <c r="A4323" s="49" t="s">
        <v>858</v>
      </c>
      <c r="B4323" s="50">
        <v>42335</v>
      </c>
      <c r="C4323" s="62"/>
      <c r="D4323" s="62"/>
      <c r="E4323" s="51" t="s">
        <v>855</v>
      </c>
      <c r="F4323" s="51"/>
      <c r="G4323" s="51">
        <v>446.41874999999993</v>
      </c>
      <c r="H4323" s="51">
        <v>9.686249999999999E-2</v>
      </c>
      <c r="I4323" s="51">
        <v>0.14984999999999998</v>
      </c>
      <c r="J4323" s="51">
        <v>0.23335</v>
      </c>
      <c r="K4323" s="51">
        <v>0.25066250000000001</v>
      </c>
      <c r="L4323" s="51">
        <v>0.26765624999999998</v>
      </c>
      <c r="M4323" s="51">
        <v>0.34507499999999997</v>
      </c>
      <c r="N4323" s="51">
        <v>0.26796249999999999</v>
      </c>
      <c r="O4323" s="51"/>
      <c r="P4323" s="51"/>
      <c r="Q4323" s="51"/>
      <c r="R4323" s="51"/>
      <c r="S4323" s="51"/>
      <c r="T4323" s="51"/>
      <c r="U4323" s="51"/>
      <c r="V4323" s="51"/>
      <c r="W4323" s="51"/>
      <c r="X4323" s="51"/>
      <c r="Y4323" s="51"/>
      <c r="Z4323" s="51"/>
      <c r="AA4323" s="51"/>
      <c r="AB4323" s="51"/>
      <c r="AC4323" s="51"/>
      <c r="AD4323" s="51"/>
      <c r="AE4323" s="51"/>
      <c r="AF4323" s="51"/>
      <c r="AG4323" s="51"/>
      <c r="AH4323" s="51"/>
      <c r="AI4323" s="51"/>
      <c r="AJ4323" s="51"/>
      <c r="AK4323" s="51"/>
      <c r="AL4323" s="51"/>
      <c r="AM4323" s="51"/>
      <c r="AN4323" s="51"/>
      <c r="AO4323" s="51"/>
      <c r="AP4323" s="51"/>
      <c r="AQ4323" s="51"/>
      <c r="AR4323" s="51"/>
      <c r="AS4323" s="51"/>
      <c r="AT4323" s="51"/>
      <c r="AU4323" s="51"/>
      <c r="AV4323" s="51"/>
      <c r="AW4323" s="51"/>
      <c r="AX4323" s="51"/>
      <c r="AY4323" s="51"/>
      <c r="AZ4323" s="51"/>
      <c r="BA4323" s="51"/>
      <c r="BB4323" s="51"/>
      <c r="BC4323" s="51"/>
      <c r="BD4323" s="51"/>
      <c r="BE4323" s="51"/>
      <c r="BF4323" s="51"/>
      <c r="BG4323" s="51"/>
      <c r="BH4323" s="51"/>
      <c r="BI4323" s="51"/>
      <c r="BJ4323" s="51"/>
      <c r="BK4323" s="51"/>
      <c r="BL4323" s="51"/>
      <c r="BM4323" s="51"/>
      <c r="BN4323" s="51"/>
      <c r="BO4323" s="51"/>
      <c r="BP4323" s="51"/>
      <c r="BQ4323" s="51"/>
      <c r="BR4323" s="51"/>
      <c r="BS4323" s="51"/>
      <c r="BT4323" s="51"/>
      <c r="BU4323" s="51"/>
      <c r="BV4323" s="51"/>
      <c r="BW4323" s="51"/>
      <c r="BX4323" s="51"/>
      <c r="BY4323" s="51"/>
      <c r="BZ4323" s="51"/>
      <c r="CA4323" s="51"/>
      <c r="CB4323" s="51"/>
      <c r="CC4323" s="51"/>
      <c r="CD4323" s="51"/>
    </row>
    <row r="4324" spans="1:82" x14ac:dyDescent="0.35">
      <c r="A4324" s="49" t="s">
        <v>858</v>
      </c>
      <c r="B4324" s="50">
        <v>42336</v>
      </c>
      <c r="C4324" s="62"/>
      <c r="D4324" s="62"/>
      <c r="E4324" s="51" t="s">
        <v>855</v>
      </c>
      <c r="F4324" s="51"/>
      <c r="G4324" s="51">
        <v>442.51125000000002</v>
      </c>
      <c r="H4324" s="51">
        <v>9.22375E-2</v>
      </c>
      <c r="I4324" s="51">
        <v>0.14504999999999998</v>
      </c>
      <c r="J4324" s="51">
        <v>0.22825000000000001</v>
      </c>
      <c r="K4324" s="51">
        <v>0.248</v>
      </c>
      <c r="L4324" s="51">
        <v>0.26716249999999997</v>
      </c>
      <c r="M4324" s="51">
        <v>0.3450375</v>
      </c>
      <c r="N4324" s="51">
        <v>0.26794374999999998</v>
      </c>
      <c r="O4324" s="51"/>
      <c r="P4324" s="51"/>
      <c r="Q4324" s="51"/>
      <c r="R4324" s="51"/>
      <c r="S4324" s="51"/>
      <c r="T4324" s="51"/>
      <c r="U4324" s="51"/>
      <c r="V4324" s="51"/>
      <c r="W4324" s="51"/>
      <c r="X4324" s="51"/>
      <c r="Y4324" s="51"/>
      <c r="Z4324" s="51"/>
      <c r="AA4324" s="51"/>
      <c r="AB4324" s="51"/>
      <c r="AC4324" s="51"/>
      <c r="AD4324" s="51"/>
      <c r="AE4324" s="51"/>
      <c r="AF4324" s="51"/>
      <c r="AG4324" s="51"/>
      <c r="AH4324" s="51"/>
      <c r="AI4324" s="51"/>
      <c r="AJ4324" s="51"/>
      <c r="AK4324" s="51"/>
      <c r="AL4324" s="51"/>
      <c r="AM4324" s="51"/>
      <c r="AN4324" s="51"/>
      <c r="AO4324" s="51"/>
      <c r="AP4324" s="51"/>
      <c r="AQ4324" s="51"/>
      <c r="AR4324" s="51"/>
      <c r="AS4324" s="51"/>
      <c r="AT4324" s="51"/>
      <c r="AU4324" s="51"/>
      <c r="AV4324" s="51"/>
      <c r="AW4324" s="51"/>
      <c r="AX4324" s="51"/>
      <c r="AY4324" s="51"/>
      <c r="AZ4324" s="51"/>
      <c r="BA4324" s="51"/>
      <c r="BB4324" s="51"/>
      <c r="BC4324" s="51"/>
      <c r="BD4324" s="51"/>
      <c r="BE4324" s="51"/>
      <c r="BF4324" s="51"/>
      <c r="BG4324" s="51"/>
      <c r="BH4324" s="51"/>
      <c r="BI4324" s="51"/>
      <c r="BJ4324" s="51"/>
      <c r="BK4324" s="51"/>
      <c r="BL4324" s="51"/>
      <c r="BM4324" s="51"/>
      <c r="BN4324" s="51"/>
      <c r="BO4324" s="51"/>
      <c r="BP4324" s="51"/>
      <c r="BQ4324" s="51"/>
      <c r="BR4324" s="51"/>
      <c r="BS4324" s="51"/>
      <c r="BT4324" s="51"/>
      <c r="BU4324" s="51"/>
      <c r="BV4324" s="51"/>
      <c r="BW4324" s="51"/>
      <c r="BX4324" s="51"/>
      <c r="BY4324" s="51"/>
      <c r="BZ4324" s="51"/>
      <c r="CA4324" s="51"/>
      <c r="CB4324" s="51"/>
      <c r="CC4324" s="51"/>
      <c r="CD4324" s="51"/>
    </row>
    <row r="4325" spans="1:82" x14ac:dyDescent="0.35">
      <c r="A4325" s="49" t="s">
        <v>858</v>
      </c>
      <c r="B4325" s="50">
        <v>42337</v>
      </c>
      <c r="C4325" s="62"/>
      <c r="D4325" s="62"/>
      <c r="E4325" s="51" t="s">
        <v>855</v>
      </c>
      <c r="F4325" s="51"/>
      <c r="G4325" s="51">
        <v>440.07421875</v>
      </c>
      <c r="H4325" s="51">
        <v>8.8728125000000005E-2</v>
      </c>
      <c r="I4325" s="51">
        <v>0.14221250000000002</v>
      </c>
      <c r="J4325" s="51">
        <v>0.22553124999999999</v>
      </c>
      <c r="K4325" s="51">
        <v>0.24603750000000002</v>
      </c>
      <c r="L4325" s="51">
        <v>0.26696249999999999</v>
      </c>
      <c r="M4325" s="51">
        <v>0.34505000000000002</v>
      </c>
      <c r="N4325" s="51">
        <v>0.2678625</v>
      </c>
      <c r="O4325" s="51"/>
      <c r="P4325" s="51"/>
      <c r="Q4325" s="51"/>
      <c r="R4325" s="51"/>
      <c r="S4325" s="51"/>
      <c r="T4325" s="51"/>
      <c r="U4325" s="51"/>
      <c r="V4325" s="51"/>
      <c r="W4325" s="51"/>
      <c r="X4325" s="51"/>
      <c r="Y4325" s="51"/>
      <c r="Z4325" s="51"/>
      <c r="AA4325" s="51"/>
      <c r="AB4325" s="51"/>
      <c r="AC4325" s="51"/>
      <c r="AD4325" s="51"/>
      <c r="AE4325" s="51"/>
      <c r="AF4325" s="51"/>
      <c r="AG4325" s="51"/>
      <c r="AH4325" s="51"/>
      <c r="AI4325" s="51"/>
      <c r="AJ4325" s="51"/>
      <c r="AK4325" s="51"/>
      <c r="AL4325" s="51"/>
      <c r="AM4325" s="51"/>
      <c r="AN4325" s="51"/>
      <c r="AO4325" s="51"/>
      <c r="AP4325" s="51"/>
      <c r="AQ4325" s="51"/>
      <c r="AR4325" s="51"/>
      <c r="AS4325" s="51"/>
      <c r="AT4325" s="51"/>
      <c r="AU4325" s="51"/>
      <c r="AV4325" s="51"/>
      <c r="AW4325" s="51"/>
      <c r="AX4325" s="51"/>
      <c r="AY4325" s="51"/>
      <c r="AZ4325" s="51"/>
      <c r="BA4325" s="51"/>
      <c r="BB4325" s="51"/>
      <c r="BC4325" s="51"/>
      <c r="BD4325" s="51"/>
      <c r="BE4325" s="51"/>
      <c r="BF4325" s="51"/>
      <c r="BG4325" s="51"/>
      <c r="BH4325" s="51"/>
      <c r="BI4325" s="51"/>
      <c r="BJ4325" s="51"/>
      <c r="BK4325" s="51"/>
      <c r="BL4325" s="51"/>
      <c r="BM4325" s="51"/>
      <c r="BN4325" s="51"/>
      <c r="BO4325" s="51"/>
      <c r="BP4325" s="51"/>
      <c r="BQ4325" s="51"/>
      <c r="BR4325" s="51"/>
      <c r="BS4325" s="51"/>
      <c r="BT4325" s="51"/>
      <c r="BU4325" s="51"/>
      <c r="BV4325" s="51"/>
      <c r="BW4325" s="51"/>
      <c r="BX4325" s="51"/>
      <c r="BY4325" s="51"/>
      <c r="BZ4325" s="51"/>
      <c r="CA4325" s="51"/>
      <c r="CB4325" s="51"/>
      <c r="CC4325" s="51"/>
      <c r="CD4325" s="51"/>
    </row>
    <row r="4326" spans="1:82" x14ac:dyDescent="0.35">
      <c r="A4326" s="49" t="s">
        <v>858</v>
      </c>
      <c r="B4326" s="50">
        <v>42338</v>
      </c>
      <c r="C4326" s="62"/>
      <c r="D4326" s="62"/>
      <c r="E4326" s="51" t="s">
        <v>855</v>
      </c>
      <c r="F4326" s="51"/>
      <c r="G4326" s="51">
        <v>438.05437499999999</v>
      </c>
      <c r="H4326" s="51">
        <v>8.7425000000000003E-2</v>
      </c>
      <c r="I4326" s="51">
        <v>0.1403625</v>
      </c>
      <c r="J4326" s="51">
        <v>0.22285625000000003</v>
      </c>
      <c r="K4326" s="51">
        <v>0.2437375</v>
      </c>
      <c r="L4326" s="51">
        <v>0.26679999999999998</v>
      </c>
      <c r="M4326" s="51">
        <v>0.34501875000000004</v>
      </c>
      <c r="N4326" s="51">
        <v>0.26787499999999997</v>
      </c>
      <c r="O4326" s="51"/>
      <c r="P4326" s="51"/>
      <c r="Q4326" s="51"/>
      <c r="R4326" s="51"/>
      <c r="S4326" s="51"/>
      <c r="T4326" s="51"/>
      <c r="U4326" s="51"/>
      <c r="V4326" s="51"/>
      <c r="W4326" s="51"/>
      <c r="X4326" s="51"/>
      <c r="Y4326" s="51"/>
      <c r="Z4326" s="51"/>
      <c r="AA4326" s="51"/>
      <c r="AB4326" s="51"/>
      <c r="AC4326" s="51"/>
      <c r="AD4326" s="51"/>
      <c r="AE4326" s="51">
        <v>0.70549602596841909</v>
      </c>
      <c r="AF4326" s="51">
        <v>0.61999438165930687</v>
      </c>
      <c r="AG4326" s="51"/>
      <c r="AH4326" s="51"/>
      <c r="AI4326" s="51"/>
      <c r="AJ4326" s="51"/>
      <c r="AK4326" s="51"/>
      <c r="AL4326" s="51"/>
      <c r="AM4326" s="51"/>
      <c r="AN4326" s="51"/>
      <c r="AO4326" s="51"/>
      <c r="AP4326" s="51"/>
      <c r="AQ4326" s="51"/>
      <c r="AR4326" s="51"/>
      <c r="AS4326" s="51"/>
      <c r="AT4326" s="51"/>
      <c r="AU4326" s="51"/>
      <c r="AV4326" s="51"/>
      <c r="AW4326" s="51"/>
      <c r="AX4326" s="51"/>
      <c r="AY4326" s="51"/>
      <c r="AZ4326" s="51"/>
      <c r="BA4326" s="51"/>
      <c r="BB4326" s="51"/>
      <c r="BC4326" s="51"/>
      <c r="BD4326" s="51"/>
      <c r="BE4326" s="51"/>
      <c r="BF4326" s="51"/>
      <c r="BG4326" s="51"/>
      <c r="BH4326" s="51"/>
      <c r="BI4326" s="51"/>
      <c r="BJ4326" s="51"/>
      <c r="BK4326" s="51"/>
      <c r="BL4326" s="51"/>
      <c r="BM4326" s="51"/>
      <c r="BN4326" s="51"/>
      <c r="BO4326" s="51"/>
      <c r="BP4326" s="51"/>
      <c r="BQ4326" s="51"/>
      <c r="BR4326" s="51"/>
      <c r="BS4326" s="51"/>
      <c r="BT4326" s="51"/>
      <c r="BU4326" s="51"/>
      <c r="BV4326" s="51"/>
      <c r="BW4326" s="51"/>
      <c r="BX4326" s="51"/>
      <c r="BY4326" s="51"/>
      <c r="BZ4326" s="51"/>
      <c r="CA4326" s="51"/>
      <c r="CB4326" s="51"/>
      <c r="CC4326" s="51"/>
      <c r="CD4326" s="51"/>
    </row>
    <row r="4327" spans="1:82" x14ac:dyDescent="0.35">
      <c r="A4327" s="49" t="s">
        <v>858</v>
      </c>
      <c r="B4327" s="50">
        <v>42339</v>
      </c>
      <c r="C4327" s="62"/>
      <c r="D4327" s="62"/>
      <c r="E4327" s="51" t="s">
        <v>855</v>
      </c>
      <c r="F4327" s="51"/>
      <c r="G4327" s="51">
        <v>435.88453125000001</v>
      </c>
      <c r="H4327" s="51">
        <v>8.6003125E-2</v>
      </c>
      <c r="I4327" s="51">
        <v>0.13858124999999999</v>
      </c>
      <c r="J4327" s="51">
        <v>0.2203</v>
      </c>
      <c r="K4327" s="51">
        <v>0.2411375</v>
      </c>
      <c r="L4327" s="51">
        <v>0.26644374999999998</v>
      </c>
      <c r="M4327" s="51">
        <v>0.34491250000000001</v>
      </c>
      <c r="N4327" s="51">
        <v>0.2678625</v>
      </c>
      <c r="O4327" s="51"/>
      <c r="P4327" s="51"/>
      <c r="Q4327" s="51"/>
      <c r="R4327" s="51"/>
      <c r="S4327" s="51"/>
      <c r="T4327" s="51"/>
      <c r="U4327" s="51"/>
      <c r="V4327" s="51"/>
      <c r="W4327" s="51"/>
      <c r="X4327" s="51"/>
      <c r="Y4327" s="51"/>
      <c r="Z4327" s="51"/>
      <c r="AA4327" s="51"/>
      <c r="AB4327" s="51"/>
      <c r="AC4327" s="51"/>
      <c r="AD4327" s="51"/>
      <c r="AE4327" s="51"/>
      <c r="AF4327" s="51"/>
      <c r="AG4327" s="51"/>
      <c r="AH4327" s="51"/>
      <c r="AI4327" s="51"/>
      <c r="AJ4327" s="51"/>
      <c r="AK4327" s="51"/>
      <c r="AL4327" s="51"/>
      <c r="AM4327" s="51"/>
      <c r="AN4327" s="51"/>
      <c r="AO4327" s="51"/>
      <c r="AP4327" s="51"/>
      <c r="AQ4327" s="51"/>
      <c r="AR4327" s="51"/>
      <c r="AS4327" s="51"/>
      <c r="AT4327" s="51"/>
      <c r="AU4327" s="51"/>
      <c r="AV4327" s="51"/>
      <c r="AW4327" s="51"/>
      <c r="AX4327" s="51"/>
      <c r="AY4327" s="51"/>
      <c r="AZ4327" s="51"/>
      <c r="BA4327" s="51"/>
      <c r="BB4327" s="51"/>
      <c r="BC4327" s="51"/>
      <c r="BD4327" s="51"/>
      <c r="BE4327" s="51"/>
      <c r="BF4327" s="51"/>
      <c r="BG4327" s="51"/>
      <c r="BH4327" s="51"/>
      <c r="BI4327" s="51"/>
      <c r="BJ4327" s="51"/>
      <c r="BK4327" s="51"/>
      <c r="BL4327" s="51"/>
      <c r="BM4327" s="51"/>
      <c r="BN4327" s="51"/>
      <c r="BO4327" s="51"/>
      <c r="BP4327" s="51"/>
      <c r="BQ4327" s="51"/>
      <c r="BR4327" s="51"/>
      <c r="BS4327" s="51"/>
      <c r="BT4327" s="51"/>
      <c r="BU4327" s="51"/>
      <c r="BV4327" s="51"/>
      <c r="BW4327" s="51"/>
      <c r="BX4327" s="51"/>
      <c r="BY4327" s="51"/>
      <c r="BZ4327" s="51"/>
      <c r="CA4327" s="51"/>
      <c r="CB4327" s="51"/>
      <c r="CC4327" s="51"/>
      <c r="CD4327" s="51"/>
    </row>
    <row r="4328" spans="1:82" x14ac:dyDescent="0.35">
      <c r="A4328" s="49" t="s">
        <v>858</v>
      </c>
      <c r="B4328" s="50">
        <v>42340</v>
      </c>
      <c r="C4328" s="62"/>
      <c r="D4328" s="62"/>
      <c r="E4328" s="51" t="s">
        <v>855</v>
      </c>
      <c r="F4328" s="51"/>
      <c r="G4328" s="51">
        <v>432.05578124999994</v>
      </c>
      <c r="H4328" s="51">
        <v>8.3228125E-2</v>
      </c>
      <c r="I4328" s="51">
        <v>0.13438125000000001</v>
      </c>
      <c r="J4328" s="51">
        <v>0.21576875000000001</v>
      </c>
      <c r="K4328" s="51">
        <v>0.23730625</v>
      </c>
      <c r="L4328" s="51">
        <v>0.26570000000000005</v>
      </c>
      <c r="M4328" s="51">
        <v>0.34480624999999998</v>
      </c>
      <c r="N4328" s="51">
        <v>0.26779999999999998</v>
      </c>
      <c r="O4328" s="51"/>
      <c r="P4328" s="51"/>
      <c r="Q4328" s="51"/>
      <c r="R4328" s="51"/>
      <c r="S4328" s="51"/>
      <c r="T4328" s="51"/>
      <c r="U4328" s="51"/>
      <c r="V4328" s="51"/>
      <c r="W4328" s="51"/>
      <c r="X4328" s="51"/>
      <c r="Y4328" s="51"/>
      <c r="Z4328" s="51"/>
      <c r="AA4328" s="51"/>
      <c r="AB4328" s="51"/>
      <c r="AC4328" s="51"/>
      <c r="AD4328" s="51">
        <v>8.85</v>
      </c>
      <c r="AE4328" s="51"/>
      <c r="AF4328" s="51"/>
      <c r="AG4328" s="51"/>
      <c r="AH4328" s="51"/>
      <c r="AI4328" s="51"/>
      <c r="AJ4328" s="51">
        <v>3.35</v>
      </c>
      <c r="AK4328" s="51">
        <v>8.85</v>
      </c>
      <c r="AL4328" s="51"/>
      <c r="AM4328" s="51"/>
      <c r="AN4328" s="51"/>
      <c r="AO4328" s="51"/>
      <c r="AP4328" s="51"/>
      <c r="AQ4328" s="51"/>
      <c r="AR4328" s="51"/>
      <c r="AS4328" s="51"/>
      <c r="AT4328" s="51"/>
      <c r="AU4328" s="51"/>
      <c r="AV4328" s="51"/>
      <c r="AW4328" s="51"/>
      <c r="AX4328" s="51"/>
      <c r="AY4328" s="51"/>
      <c r="AZ4328" s="51"/>
      <c r="BA4328" s="51"/>
      <c r="BB4328" s="51"/>
      <c r="BC4328" s="51"/>
      <c r="BD4328" s="51"/>
      <c r="BE4328" s="51"/>
      <c r="BF4328" s="51"/>
      <c r="BG4328" s="51"/>
      <c r="BH4328" s="51"/>
      <c r="BI4328" s="51"/>
      <c r="BJ4328" s="51"/>
      <c r="BK4328" s="51"/>
      <c r="BL4328" s="51"/>
      <c r="BM4328" s="51"/>
      <c r="BN4328" s="51"/>
      <c r="BO4328" s="51"/>
      <c r="BP4328" s="51"/>
      <c r="BQ4328" s="51"/>
      <c r="BR4328" s="51"/>
      <c r="BS4328" s="51"/>
      <c r="BT4328" s="51"/>
      <c r="BU4328" s="51"/>
      <c r="BV4328" s="51"/>
      <c r="BW4328" s="51"/>
      <c r="BX4328" s="51"/>
      <c r="BY4328" s="51"/>
      <c r="BZ4328" s="51"/>
      <c r="CA4328" s="51"/>
      <c r="CB4328" s="51"/>
      <c r="CC4328" s="51"/>
      <c r="CD4328" s="51"/>
    </row>
    <row r="4329" spans="1:82" x14ac:dyDescent="0.35">
      <c r="A4329" s="49" t="s">
        <v>858</v>
      </c>
      <c r="B4329" s="50">
        <v>42341</v>
      </c>
      <c r="C4329" s="62"/>
      <c r="D4329" s="62"/>
      <c r="E4329" s="51" t="s">
        <v>855</v>
      </c>
      <c r="F4329" s="51"/>
      <c r="G4329" s="51">
        <v>430.30687499999999</v>
      </c>
      <c r="H4329" s="51">
        <v>7.9750000000000001E-2</v>
      </c>
      <c r="I4329" s="51">
        <v>0.13276250000000001</v>
      </c>
      <c r="J4329" s="51">
        <v>0.21450000000000002</v>
      </c>
      <c r="K4329" s="51">
        <v>0.2356375</v>
      </c>
      <c r="L4329" s="51">
        <v>0.26547500000000002</v>
      </c>
      <c r="M4329" s="51">
        <v>0.34473125000000004</v>
      </c>
      <c r="N4329" s="51">
        <v>0.26775624999999997</v>
      </c>
      <c r="O4329" s="51"/>
      <c r="P4329" s="51"/>
      <c r="Q4329" s="51"/>
      <c r="R4329" s="51"/>
      <c r="S4329" s="51">
        <v>12.763078950000002</v>
      </c>
      <c r="T4329" s="51">
        <v>563.30150000000003</v>
      </c>
      <c r="U4329" s="51">
        <v>150.98700000000002</v>
      </c>
      <c r="V4329" s="51"/>
      <c r="W4329" s="51"/>
      <c r="X4329" s="51"/>
      <c r="Y4329" s="51"/>
      <c r="Z4329" s="51"/>
      <c r="AA4329" s="51"/>
      <c r="AB4329" s="51"/>
      <c r="AC4329" s="51">
        <v>0</v>
      </c>
      <c r="AD4329" s="51"/>
      <c r="AE4329" s="51"/>
      <c r="AF4329" s="51"/>
      <c r="AG4329" s="51"/>
      <c r="AH4329" s="51"/>
      <c r="AI4329" s="51">
        <v>1.73875</v>
      </c>
      <c r="AJ4329" s="51"/>
      <c r="AK4329" s="51"/>
      <c r="AL4329" s="51">
        <v>1.78</v>
      </c>
      <c r="AM4329" s="51">
        <v>4.5966354320437851E-2</v>
      </c>
      <c r="AN4329" s="51">
        <v>5.0833157000000009</v>
      </c>
      <c r="AO4329" s="51">
        <v>110.58775</v>
      </c>
      <c r="AP4329" s="51"/>
      <c r="AQ4329" s="51"/>
      <c r="AR4329" s="51"/>
      <c r="AS4329" s="51"/>
      <c r="AT4329" s="51"/>
      <c r="AU4329" s="51"/>
      <c r="AV4329" s="51"/>
      <c r="AW4329" s="51"/>
      <c r="AX4329" s="51"/>
      <c r="AY4329" s="51"/>
      <c r="AZ4329" s="51"/>
      <c r="BA4329" s="51"/>
      <c r="BB4329" s="51">
        <v>3.0926987000000001</v>
      </c>
      <c r="BC4329" s="51"/>
      <c r="BD4329" s="51">
        <v>150.98700000000002</v>
      </c>
      <c r="BE4329" s="51">
        <v>2.0483211799691363E-2</v>
      </c>
      <c r="BF4329" s="51">
        <v>1.5290826799738656E-2</v>
      </c>
      <c r="BG4329" s="51">
        <v>4.58706455</v>
      </c>
      <c r="BH4329" s="51"/>
      <c r="BI4329" s="51">
        <v>299.988</v>
      </c>
      <c r="BJ4329" s="51"/>
      <c r="BK4329" s="51"/>
      <c r="BL4329" s="51"/>
      <c r="BM4329" s="51"/>
      <c r="BN4329" s="51"/>
      <c r="BO4329" s="51"/>
      <c r="BP4329" s="51"/>
      <c r="BQ4329" s="51"/>
      <c r="BR4329" s="51"/>
      <c r="BS4329" s="51"/>
      <c r="BT4329" s="51"/>
      <c r="BU4329" s="51"/>
      <c r="BV4329" s="51"/>
      <c r="BW4329" s="51"/>
      <c r="BX4329" s="51"/>
      <c r="BY4329" s="51"/>
      <c r="BZ4329" s="51"/>
      <c r="CA4329" s="51"/>
      <c r="CB4329" s="51"/>
      <c r="CC4329" s="51"/>
      <c r="CD4329" s="51"/>
    </row>
    <row r="4330" spans="1:82" x14ac:dyDescent="0.35">
      <c r="A4330" s="49" t="s">
        <v>858</v>
      </c>
      <c r="B4330" s="50">
        <v>42342</v>
      </c>
      <c r="C4330" s="62"/>
      <c r="D4330" s="62"/>
      <c r="E4330" s="51" t="s">
        <v>855</v>
      </c>
      <c r="F4330" s="51"/>
      <c r="G4330" s="51">
        <v>427.27312499999999</v>
      </c>
      <c r="H4330" s="51">
        <v>7.7943750000000006E-2</v>
      </c>
      <c r="I4330" s="51">
        <v>0.12994375</v>
      </c>
      <c r="J4330" s="51">
        <v>0.21091874999999999</v>
      </c>
      <c r="K4330" s="51">
        <v>0.23233750000000003</v>
      </c>
      <c r="L4330" s="51">
        <v>0.26470000000000005</v>
      </c>
      <c r="M4330" s="51">
        <v>0.34467499999999995</v>
      </c>
      <c r="N4330" s="51">
        <v>0.26766875000000001</v>
      </c>
      <c r="O4330" s="51"/>
      <c r="P4330" s="51"/>
      <c r="Q4330" s="51"/>
      <c r="R4330" s="51"/>
      <c r="S4330" s="51"/>
      <c r="T4330" s="51"/>
      <c r="U4330" s="51"/>
      <c r="V4330" s="51"/>
      <c r="W4330" s="51"/>
      <c r="X4330" s="51"/>
      <c r="Y4330" s="51"/>
      <c r="Z4330" s="51"/>
      <c r="AA4330" s="51"/>
      <c r="AB4330" s="51"/>
      <c r="AC4330" s="51"/>
      <c r="AD4330" s="51"/>
      <c r="AE4330" s="51">
        <v>0.70750379641719641</v>
      </c>
      <c r="AF4330" s="51">
        <v>0.57316731553143563</v>
      </c>
      <c r="AG4330" s="51"/>
      <c r="AH4330" s="51"/>
      <c r="AI4330" s="51"/>
      <c r="AJ4330" s="51"/>
      <c r="AK4330" s="51"/>
      <c r="AL4330" s="51"/>
      <c r="AM4330" s="51"/>
      <c r="AN4330" s="51"/>
      <c r="AO4330" s="51"/>
      <c r="AP4330" s="51"/>
      <c r="AQ4330" s="51"/>
      <c r="AR4330" s="51"/>
      <c r="AS4330" s="51"/>
      <c r="AT4330" s="51"/>
      <c r="AU4330" s="51"/>
      <c r="AV4330" s="51"/>
      <c r="AW4330" s="51"/>
      <c r="AX4330" s="51"/>
      <c r="AY4330" s="51"/>
      <c r="AZ4330" s="51"/>
      <c r="BA4330" s="51"/>
      <c r="BB4330" s="51"/>
      <c r="BC4330" s="51"/>
      <c r="BD4330" s="51"/>
      <c r="BE4330" s="51"/>
      <c r="BF4330" s="51"/>
      <c r="BG4330" s="51"/>
      <c r="BH4330" s="51"/>
      <c r="BI4330" s="51"/>
      <c r="BJ4330" s="51"/>
      <c r="BK4330" s="51"/>
      <c r="BL4330" s="51"/>
      <c r="BM4330" s="51"/>
      <c r="BN4330" s="51"/>
      <c r="BO4330" s="51"/>
      <c r="BP4330" s="51"/>
      <c r="BQ4330" s="51"/>
      <c r="BR4330" s="51"/>
      <c r="BS4330" s="51"/>
      <c r="BT4330" s="51"/>
      <c r="BU4330" s="51"/>
      <c r="BV4330" s="51"/>
      <c r="BW4330" s="51"/>
      <c r="BX4330" s="51"/>
      <c r="BY4330" s="51"/>
      <c r="BZ4330" s="51"/>
      <c r="CA4330" s="51"/>
      <c r="CB4330" s="51"/>
      <c r="CC4330" s="51"/>
      <c r="CD4330" s="51"/>
    </row>
    <row r="4331" spans="1:82" x14ac:dyDescent="0.35">
      <c r="A4331" s="49" t="s">
        <v>858</v>
      </c>
      <c r="B4331" s="50">
        <v>42343</v>
      </c>
      <c r="C4331" s="62"/>
      <c r="D4331" s="62"/>
      <c r="E4331" s="51" t="s">
        <v>855</v>
      </c>
      <c r="F4331" s="51"/>
      <c r="G4331" s="51">
        <v>425.12109375</v>
      </c>
      <c r="H4331" s="51">
        <v>7.5809374999999998E-2</v>
      </c>
      <c r="I4331" s="51">
        <v>0.12799374999999999</v>
      </c>
      <c r="J4331" s="51">
        <v>0.20860000000000001</v>
      </c>
      <c r="K4331" s="51">
        <v>0.23006874999999999</v>
      </c>
      <c r="L4331" s="51">
        <v>0.26419999999999999</v>
      </c>
      <c r="M4331" s="51">
        <v>0.34460000000000002</v>
      </c>
      <c r="N4331" s="51">
        <v>0.26769999999999999</v>
      </c>
      <c r="O4331" s="51"/>
      <c r="P4331" s="51"/>
      <c r="Q4331" s="51"/>
      <c r="R4331" s="51"/>
      <c r="S4331" s="51"/>
      <c r="T4331" s="51"/>
      <c r="U4331" s="51"/>
      <c r="V4331" s="51"/>
      <c r="W4331" s="51"/>
      <c r="X4331" s="51"/>
      <c r="Y4331" s="51"/>
      <c r="Z4331" s="51"/>
      <c r="AA4331" s="51"/>
      <c r="AB4331" s="51"/>
      <c r="AC4331" s="51"/>
      <c r="AD4331" s="51"/>
      <c r="AE4331" s="51"/>
      <c r="AF4331" s="51"/>
      <c r="AG4331" s="51"/>
      <c r="AH4331" s="51"/>
      <c r="AI4331" s="51"/>
      <c r="AJ4331" s="51"/>
      <c r="AK4331" s="51"/>
      <c r="AL4331" s="51"/>
      <c r="AM4331" s="51"/>
      <c r="AN4331" s="51"/>
      <c r="AO4331" s="51"/>
      <c r="AP4331" s="51"/>
      <c r="AQ4331" s="51"/>
      <c r="AR4331" s="51"/>
      <c r="AS4331" s="51"/>
      <c r="AT4331" s="51"/>
      <c r="AU4331" s="51"/>
      <c r="AV4331" s="51"/>
      <c r="AW4331" s="51"/>
      <c r="AX4331" s="51"/>
      <c r="AY4331" s="51"/>
      <c r="AZ4331" s="51"/>
      <c r="BA4331" s="51"/>
      <c r="BB4331" s="51"/>
      <c r="BC4331" s="51"/>
      <c r="BD4331" s="51"/>
      <c r="BE4331" s="51"/>
      <c r="BF4331" s="51"/>
      <c r="BG4331" s="51"/>
      <c r="BH4331" s="51"/>
      <c r="BI4331" s="51"/>
      <c r="BJ4331" s="51"/>
      <c r="BK4331" s="51"/>
      <c r="BL4331" s="51"/>
      <c r="BM4331" s="51"/>
      <c r="BN4331" s="51"/>
      <c r="BO4331" s="51"/>
      <c r="BP4331" s="51"/>
      <c r="BQ4331" s="51"/>
      <c r="BR4331" s="51"/>
      <c r="BS4331" s="51"/>
      <c r="BT4331" s="51"/>
      <c r="BU4331" s="51"/>
      <c r="BV4331" s="51"/>
      <c r="BW4331" s="51"/>
      <c r="BX4331" s="51"/>
      <c r="BY4331" s="51"/>
      <c r="BZ4331" s="51"/>
      <c r="CA4331" s="51"/>
      <c r="CB4331" s="51"/>
      <c r="CC4331" s="51"/>
      <c r="CD4331" s="51"/>
    </row>
    <row r="4332" spans="1:82" x14ac:dyDescent="0.35">
      <c r="A4332" s="49" t="s">
        <v>858</v>
      </c>
      <c r="B4332" s="50">
        <v>42344</v>
      </c>
      <c r="C4332" s="62"/>
      <c r="D4332" s="62"/>
      <c r="E4332" s="51" t="s">
        <v>855</v>
      </c>
      <c r="F4332" s="51"/>
      <c r="G4332" s="51">
        <v>422.94140625000006</v>
      </c>
      <c r="H4332" s="51">
        <v>7.3153124999999986E-2</v>
      </c>
      <c r="I4332" s="51">
        <v>0.12598125000000002</v>
      </c>
      <c r="J4332" s="51">
        <v>0.20660624999999999</v>
      </c>
      <c r="K4332" s="51">
        <v>0.22789999999999999</v>
      </c>
      <c r="L4332" s="51">
        <v>0.26359375000000002</v>
      </c>
      <c r="M4332" s="51">
        <v>0.34456249999999999</v>
      </c>
      <c r="N4332" s="51">
        <v>0.26757500000000001</v>
      </c>
      <c r="O4332" s="51"/>
      <c r="P4332" s="51"/>
      <c r="Q4332" s="51"/>
      <c r="R4332" s="51"/>
      <c r="S4332" s="51"/>
      <c r="T4332" s="51"/>
      <c r="U4332" s="51"/>
      <c r="V4332" s="51"/>
      <c r="W4332" s="51"/>
      <c r="X4332" s="51"/>
      <c r="Y4332" s="51"/>
      <c r="Z4332" s="51"/>
      <c r="AA4332" s="51"/>
      <c r="AB4332" s="51"/>
      <c r="AC4332" s="51"/>
      <c r="AD4332" s="51"/>
      <c r="AE4332" s="51"/>
      <c r="AF4332" s="51"/>
      <c r="AG4332" s="51"/>
      <c r="AH4332" s="51"/>
      <c r="AI4332" s="51"/>
      <c r="AJ4332" s="51"/>
      <c r="AK4332" s="51"/>
      <c r="AL4332" s="51"/>
      <c r="AM4332" s="51"/>
      <c r="AN4332" s="51"/>
      <c r="AO4332" s="51"/>
      <c r="AP4332" s="51"/>
      <c r="AQ4332" s="51"/>
      <c r="AR4332" s="51"/>
      <c r="AS4332" s="51"/>
      <c r="AT4332" s="51"/>
      <c r="AU4332" s="51"/>
      <c r="AV4332" s="51"/>
      <c r="AW4332" s="51"/>
      <c r="AX4332" s="51"/>
      <c r="AY4332" s="51"/>
      <c r="AZ4332" s="51"/>
      <c r="BA4332" s="51"/>
      <c r="BB4332" s="51"/>
      <c r="BC4332" s="51"/>
      <c r="BD4332" s="51"/>
      <c r="BE4332" s="51"/>
      <c r="BF4332" s="51"/>
      <c r="BG4332" s="51"/>
      <c r="BH4332" s="51"/>
      <c r="BI4332" s="51"/>
      <c r="BJ4332" s="51"/>
      <c r="BK4332" s="51"/>
      <c r="BL4332" s="51"/>
      <c r="BM4332" s="51"/>
      <c r="BN4332" s="51"/>
      <c r="BO4332" s="51"/>
      <c r="BP4332" s="51"/>
      <c r="BQ4332" s="51"/>
      <c r="BR4332" s="51"/>
      <c r="BS4332" s="51"/>
      <c r="BT4332" s="51"/>
      <c r="BU4332" s="51"/>
      <c r="BV4332" s="51"/>
      <c r="BW4332" s="51"/>
      <c r="BX4332" s="51"/>
      <c r="BY4332" s="51"/>
      <c r="BZ4332" s="51"/>
      <c r="CA4332" s="51"/>
      <c r="CB4332" s="51"/>
      <c r="CC4332" s="51"/>
      <c r="CD4332" s="51"/>
    </row>
    <row r="4333" spans="1:82" x14ac:dyDescent="0.35">
      <c r="A4333" s="49" t="s">
        <v>858</v>
      </c>
      <c r="B4333" s="50">
        <v>42345</v>
      </c>
      <c r="C4333" s="62"/>
      <c r="D4333" s="62"/>
      <c r="E4333" s="51" t="s">
        <v>855</v>
      </c>
      <c r="F4333" s="51"/>
      <c r="G4333" s="51">
        <v>420.76828124999997</v>
      </c>
      <c r="H4333" s="51">
        <v>7.2228125000000004E-2</v>
      </c>
      <c r="I4333" s="51">
        <v>0.12420625</v>
      </c>
      <c r="J4333" s="51">
        <v>0.20398125</v>
      </c>
      <c r="K4333" s="51">
        <v>0.22534999999999999</v>
      </c>
      <c r="L4333" s="51">
        <v>0.26288125000000001</v>
      </c>
      <c r="M4333" s="51">
        <v>0.34443124999999997</v>
      </c>
      <c r="N4333" s="51">
        <v>0.26769999999999999</v>
      </c>
      <c r="O4333" s="51"/>
      <c r="P4333" s="51"/>
      <c r="Q4333" s="51"/>
      <c r="R4333" s="51"/>
      <c r="S4333" s="51"/>
      <c r="T4333" s="51"/>
      <c r="U4333" s="51"/>
      <c r="V4333" s="51"/>
      <c r="W4333" s="51"/>
      <c r="X4333" s="51"/>
      <c r="Y4333" s="51"/>
      <c r="Z4333" s="51"/>
      <c r="AA4333" s="51"/>
      <c r="AB4333" s="51"/>
      <c r="AC4333" s="51"/>
      <c r="AD4333" s="51"/>
      <c r="AE4333" s="51">
        <v>0.62900163580923207</v>
      </c>
      <c r="AF4333" s="51">
        <v>0.53780942996926795</v>
      </c>
      <c r="AG4333" s="51"/>
      <c r="AH4333" s="51"/>
      <c r="AI4333" s="51"/>
      <c r="AJ4333" s="51"/>
      <c r="AK4333" s="51"/>
      <c r="AL4333" s="51"/>
      <c r="AM4333" s="51"/>
      <c r="AN4333" s="51"/>
      <c r="AO4333" s="51"/>
      <c r="AP4333" s="51"/>
      <c r="AQ4333" s="51"/>
      <c r="AR4333" s="51"/>
      <c r="AS4333" s="51"/>
      <c r="AT4333" s="51"/>
      <c r="AU4333" s="51"/>
      <c r="AV4333" s="51"/>
      <c r="AW4333" s="51"/>
      <c r="AX4333" s="51"/>
      <c r="AY4333" s="51"/>
      <c r="AZ4333" s="51"/>
      <c r="BA4333" s="51"/>
      <c r="BB4333" s="51"/>
      <c r="BC4333" s="51"/>
      <c r="BD4333" s="51"/>
      <c r="BE4333" s="51"/>
      <c r="BF4333" s="51"/>
      <c r="BG4333" s="51"/>
      <c r="BH4333" s="51"/>
      <c r="BI4333" s="51"/>
      <c r="BJ4333" s="51"/>
      <c r="BK4333" s="51"/>
      <c r="BL4333" s="51"/>
      <c r="BM4333" s="51"/>
      <c r="BN4333" s="51"/>
      <c r="BO4333" s="51"/>
      <c r="BP4333" s="51"/>
      <c r="BQ4333" s="51"/>
      <c r="BR4333" s="51"/>
      <c r="BS4333" s="51"/>
      <c r="BT4333" s="51"/>
      <c r="BU4333" s="51"/>
      <c r="BV4333" s="51"/>
      <c r="BW4333" s="51"/>
      <c r="BX4333" s="51"/>
      <c r="BY4333" s="51"/>
      <c r="BZ4333" s="51"/>
      <c r="CA4333" s="51"/>
      <c r="CB4333" s="51"/>
      <c r="CC4333" s="51"/>
      <c r="CD4333" s="51"/>
    </row>
    <row r="4334" spans="1:82" x14ac:dyDescent="0.35">
      <c r="A4334" s="49" t="s">
        <v>858</v>
      </c>
      <c r="B4334" s="50">
        <v>42346</v>
      </c>
      <c r="C4334" s="62"/>
      <c r="D4334" s="62"/>
      <c r="E4334" s="51" t="s">
        <v>855</v>
      </c>
      <c r="F4334" s="51"/>
      <c r="G4334" s="51">
        <v>418.19578124999998</v>
      </c>
      <c r="H4334" s="51">
        <v>7.0953125000000006E-2</v>
      </c>
      <c r="I4334" s="51">
        <v>0.12244375</v>
      </c>
      <c r="J4334" s="51">
        <v>0.20124375</v>
      </c>
      <c r="K4334" s="51">
        <v>0.22234375000000001</v>
      </c>
      <c r="L4334" s="51">
        <v>0.26184375000000004</v>
      </c>
      <c r="M4334" s="51">
        <v>0.34428750000000002</v>
      </c>
      <c r="N4334" s="51">
        <v>0.26756875000000002</v>
      </c>
      <c r="O4334" s="51"/>
      <c r="P4334" s="51"/>
      <c r="Q4334" s="51"/>
      <c r="R4334" s="51"/>
      <c r="S4334" s="51"/>
      <c r="T4334" s="51"/>
      <c r="U4334" s="51"/>
      <c r="V4334" s="51"/>
      <c r="W4334" s="51"/>
      <c r="X4334" s="51"/>
      <c r="Y4334" s="51"/>
      <c r="Z4334" s="51"/>
      <c r="AA4334" s="51"/>
      <c r="AB4334" s="51"/>
      <c r="AC4334" s="51"/>
      <c r="AD4334" s="51">
        <v>8.85</v>
      </c>
      <c r="AE4334" s="51"/>
      <c r="AF4334" s="51"/>
      <c r="AG4334" s="51"/>
      <c r="AH4334" s="51"/>
      <c r="AI4334" s="51"/>
      <c r="AJ4334" s="51">
        <v>4.75</v>
      </c>
      <c r="AK4334" s="51">
        <v>8.85</v>
      </c>
      <c r="AL4334" s="51"/>
      <c r="AM4334" s="51"/>
      <c r="AN4334" s="51"/>
      <c r="AO4334" s="51"/>
      <c r="AP4334" s="51"/>
      <c r="AQ4334" s="51"/>
      <c r="AR4334" s="51"/>
      <c r="AS4334" s="51"/>
      <c r="AT4334" s="51"/>
      <c r="AU4334" s="51"/>
      <c r="AV4334" s="51"/>
      <c r="AW4334" s="51"/>
      <c r="AX4334" s="51"/>
      <c r="AY4334" s="51"/>
      <c r="AZ4334" s="51"/>
      <c r="BA4334" s="51"/>
      <c r="BB4334" s="51"/>
      <c r="BC4334" s="51"/>
      <c r="BD4334" s="51"/>
      <c r="BE4334" s="51"/>
      <c r="BF4334" s="51"/>
      <c r="BG4334" s="51"/>
      <c r="BH4334" s="51"/>
      <c r="BI4334" s="51"/>
      <c r="BJ4334" s="51"/>
      <c r="BK4334" s="51"/>
      <c r="BL4334" s="51"/>
      <c r="BM4334" s="51"/>
      <c r="BN4334" s="51"/>
      <c r="BO4334" s="51"/>
      <c r="BP4334" s="51"/>
      <c r="BQ4334" s="51"/>
      <c r="BR4334" s="51"/>
      <c r="BS4334" s="51"/>
      <c r="BT4334" s="51"/>
      <c r="BU4334" s="51"/>
      <c r="BV4334" s="51"/>
      <c r="BW4334" s="51"/>
      <c r="BX4334" s="51"/>
      <c r="BY4334" s="51"/>
      <c r="BZ4334" s="51"/>
      <c r="CA4334" s="51"/>
      <c r="CB4334" s="51"/>
      <c r="CC4334" s="51"/>
      <c r="CD4334" s="51"/>
    </row>
    <row r="4335" spans="1:82" x14ac:dyDescent="0.35">
      <c r="A4335" s="49" t="s">
        <v>858</v>
      </c>
      <c r="B4335" s="50">
        <v>42347</v>
      </c>
      <c r="C4335" s="62"/>
      <c r="D4335" s="62"/>
      <c r="E4335" s="51" t="s">
        <v>855</v>
      </c>
      <c r="F4335" s="51"/>
      <c r="G4335" s="51">
        <v>416.10140625000008</v>
      </c>
      <c r="H4335" s="51">
        <v>6.9315624999999992E-2</v>
      </c>
      <c r="I4335" s="51">
        <v>0.12089374999999999</v>
      </c>
      <c r="J4335" s="51">
        <v>0.1993625</v>
      </c>
      <c r="K4335" s="51">
        <v>0.21984375</v>
      </c>
      <c r="L4335" s="51">
        <v>0.26100625000000005</v>
      </c>
      <c r="M4335" s="51">
        <v>0.34413125000000006</v>
      </c>
      <c r="N4335" s="51">
        <v>0.26755625</v>
      </c>
      <c r="O4335" s="51"/>
      <c r="P4335" s="51"/>
      <c r="Q4335" s="51"/>
      <c r="R4335" s="51"/>
      <c r="S4335" s="51"/>
      <c r="T4335" s="51"/>
      <c r="U4335" s="51"/>
      <c r="V4335" s="51"/>
      <c r="W4335" s="51"/>
      <c r="X4335" s="51"/>
      <c r="Y4335" s="51"/>
      <c r="Z4335" s="51"/>
      <c r="AA4335" s="51"/>
      <c r="AB4335" s="51"/>
      <c r="AC4335" s="51"/>
      <c r="AD4335" s="51"/>
      <c r="AE4335" s="51"/>
      <c r="AF4335" s="51"/>
      <c r="AG4335" s="51"/>
      <c r="AH4335" s="51"/>
      <c r="AI4335" s="51"/>
      <c r="AJ4335" s="51"/>
      <c r="AK4335" s="51"/>
      <c r="AL4335" s="51"/>
      <c r="AM4335" s="51"/>
      <c r="AN4335" s="51"/>
      <c r="AO4335" s="51"/>
      <c r="AP4335" s="51"/>
      <c r="AQ4335" s="51"/>
      <c r="AR4335" s="51"/>
      <c r="AS4335" s="51"/>
      <c r="AT4335" s="51"/>
      <c r="AU4335" s="51"/>
      <c r="AV4335" s="51"/>
      <c r="AW4335" s="51"/>
      <c r="AX4335" s="51"/>
      <c r="AY4335" s="51"/>
      <c r="AZ4335" s="51"/>
      <c r="BA4335" s="51"/>
      <c r="BB4335" s="51"/>
      <c r="BC4335" s="51"/>
      <c r="BD4335" s="51"/>
      <c r="BE4335" s="51"/>
      <c r="BF4335" s="51"/>
      <c r="BG4335" s="51"/>
      <c r="BH4335" s="51"/>
      <c r="BI4335" s="51"/>
      <c r="BJ4335" s="51"/>
      <c r="BK4335" s="51"/>
      <c r="BL4335" s="51"/>
      <c r="BM4335" s="51"/>
      <c r="BN4335" s="51"/>
      <c r="BO4335" s="51"/>
      <c r="BP4335" s="51"/>
      <c r="BQ4335" s="51"/>
      <c r="BR4335" s="51"/>
      <c r="BS4335" s="51"/>
      <c r="BT4335" s="51"/>
      <c r="BU4335" s="51"/>
      <c r="BV4335" s="51"/>
      <c r="BW4335" s="51"/>
      <c r="BX4335" s="51"/>
      <c r="BY4335" s="51"/>
      <c r="BZ4335" s="51"/>
      <c r="CA4335" s="51"/>
      <c r="CB4335" s="51"/>
      <c r="CC4335" s="51"/>
      <c r="CD4335" s="51"/>
    </row>
    <row r="4336" spans="1:82" x14ac:dyDescent="0.35">
      <c r="A4336" s="49" t="s">
        <v>858</v>
      </c>
      <c r="B4336" s="50">
        <v>42348</v>
      </c>
      <c r="C4336" s="62"/>
      <c r="D4336" s="62"/>
      <c r="E4336" s="51" t="s">
        <v>855</v>
      </c>
      <c r="F4336" s="51"/>
      <c r="G4336" s="51">
        <v>413.39906250000001</v>
      </c>
      <c r="H4336" s="51">
        <v>6.8624999999999992E-2</v>
      </c>
      <c r="I4336" s="51">
        <v>0.11895625000000001</v>
      </c>
      <c r="J4336" s="51">
        <v>0.19648125</v>
      </c>
      <c r="K4336" s="51">
        <v>0.21657500000000002</v>
      </c>
      <c r="L4336" s="51">
        <v>0.25964375000000001</v>
      </c>
      <c r="M4336" s="51">
        <v>0.34402499999999997</v>
      </c>
      <c r="N4336" s="51">
        <v>0.26748125</v>
      </c>
      <c r="O4336" s="51"/>
      <c r="P4336" s="51"/>
      <c r="Q4336" s="51"/>
      <c r="R4336" s="51"/>
      <c r="S4336" s="51"/>
      <c r="T4336" s="51"/>
      <c r="U4336" s="51"/>
      <c r="V4336" s="51"/>
      <c r="W4336" s="51"/>
      <c r="X4336" s="51"/>
      <c r="Y4336" s="51"/>
      <c r="Z4336" s="51"/>
      <c r="AA4336" s="51"/>
      <c r="AB4336" s="51"/>
      <c r="AC4336" s="51"/>
      <c r="AD4336" s="51"/>
      <c r="AE4336" s="51"/>
      <c r="AF4336" s="51"/>
      <c r="AG4336" s="51"/>
      <c r="AH4336" s="51"/>
      <c r="AI4336" s="51"/>
      <c r="AJ4336" s="51"/>
      <c r="AK4336" s="51"/>
      <c r="AL4336" s="51"/>
      <c r="AM4336" s="51"/>
      <c r="AN4336" s="51"/>
      <c r="AO4336" s="51"/>
      <c r="AP4336" s="51"/>
      <c r="AQ4336" s="51"/>
      <c r="AR4336" s="51"/>
      <c r="AS4336" s="51"/>
      <c r="AT4336" s="51"/>
      <c r="AU4336" s="51"/>
      <c r="AV4336" s="51"/>
      <c r="AW4336" s="51"/>
      <c r="AX4336" s="51"/>
      <c r="AY4336" s="51"/>
      <c r="AZ4336" s="51"/>
      <c r="BA4336" s="51"/>
      <c r="BB4336" s="51"/>
      <c r="BC4336" s="51"/>
      <c r="BD4336" s="51"/>
      <c r="BE4336" s="51"/>
      <c r="BF4336" s="51"/>
      <c r="BG4336" s="51"/>
      <c r="BH4336" s="51"/>
      <c r="BI4336" s="51"/>
      <c r="BJ4336" s="51"/>
      <c r="BK4336" s="51"/>
      <c r="BL4336" s="51"/>
      <c r="BM4336" s="51"/>
      <c r="BN4336" s="51"/>
      <c r="BO4336" s="51"/>
      <c r="BP4336" s="51"/>
      <c r="BQ4336" s="51"/>
      <c r="BR4336" s="51"/>
      <c r="BS4336" s="51"/>
      <c r="BT4336" s="51"/>
      <c r="BU4336" s="51"/>
      <c r="BV4336" s="51"/>
      <c r="BW4336" s="51"/>
      <c r="BX4336" s="51"/>
      <c r="BY4336" s="51"/>
      <c r="BZ4336" s="51"/>
      <c r="CA4336" s="51"/>
      <c r="CB4336" s="51"/>
      <c r="CC4336" s="51"/>
      <c r="CD4336" s="51"/>
    </row>
    <row r="4337" spans="1:82" x14ac:dyDescent="0.35">
      <c r="A4337" s="49" t="s">
        <v>858</v>
      </c>
      <c r="B4337" s="50">
        <v>42349</v>
      </c>
      <c r="C4337" s="62"/>
      <c r="D4337" s="62"/>
      <c r="E4337" s="51" t="s">
        <v>855</v>
      </c>
      <c r="F4337" s="51"/>
      <c r="G4337" s="51">
        <v>411.63234375000002</v>
      </c>
      <c r="H4337" s="51">
        <v>6.6353124999999999E-2</v>
      </c>
      <c r="I4337" s="51">
        <v>0.117475</v>
      </c>
      <c r="J4337" s="51">
        <v>0.19506875000000001</v>
      </c>
      <c r="K4337" s="51">
        <v>0.21496249999999997</v>
      </c>
      <c r="L4337" s="51">
        <v>0.25894374999999997</v>
      </c>
      <c r="M4337" s="51">
        <v>0.34391250000000001</v>
      </c>
      <c r="N4337" s="51">
        <v>0.26730624999999997</v>
      </c>
      <c r="O4337" s="51"/>
      <c r="P4337" s="51"/>
      <c r="Q4337" s="51"/>
      <c r="R4337" s="51"/>
      <c r="S4337" s="51"/>
      <c r="T4337" s="51"/>
      <c r="U4337" s="51"/>
      <c r="V4337" s="51"/>
      <c r="W4337" s="51"/>
      <c r="X4337" s="51"/>
      <c r="Y4337" s="51"/>
      <c r="Z4337" s="51"/>
      <c r="AA4337" s="51"/>
      <c r="AB4337" s="51"/>
      <c r="AC4337" s="51"/>
      <c r="AD4337" s="51"/>
      <c r="AE4337" s="51">
        <v>0.8281779644818823</v>
      </c>
      <c r="AF4337" s="51">
        <v>0.51871839868222402</v>
      </c>
      <c r="AG4337" s="51"/>
      <c r="AH4337" s="51"/>
      <c r="AI4337" s="51"/>
      <c r="AJ4337" s="51"/>
      <c r="AK4337" s="51"/>
      <c r="AL4337" s="51"/>
      <c r="AM4337" s="51"/>
      <c r="AN4337" s="51"/>
      <c r="AO4337" s="51"/>
      <c r="AP4337" s="51"/>
      <c r="AQ4337" s="51"/>
      <c r="AR4337" s="51"/>
      <c r="AS4337" s="51"/>
      <c r="AT4337" s="51"/>
      <c r="AU4337" s="51"/>
      <c r="AV4337" s="51"/>
      <c r="AW4337" s="51"/>
      <c r="AX4337" s="51"/>
      <c r="AY4337" s="51"/>
      <c r="AZ4337" s="51"/>
      <c r="BA4337" s="51"/>
      <c r="BB4337" s="51"/>
      <c r="BC4337" s="51"/>
      <c r="BD4337" s="51"/>
      <c r="BE4337" s="51"/>
      <c r="BF4337" s="51"/>
      <c r="BG4337" s="51"/>
      <c r="BH4337" s="51"/>
      <c r="BI4337" s="51"/>
      <c r="BJ4337" s="51"/>
      <c r="BK4337" s="51"/>
      <c r="BL4337" s="51"/>
      <c r="BM4337" s="51"/>
      <c r="BN4337" s="51"/>
      <c r="BO4337" s="51"/>
      <c r="BP4337" s="51"/>
      <c r="BQ4337" s="51"/>
      <c r="BR4337" s="51"/>
      <c r="BS4337" s="51"/>
      <c r="BT4337" s="51"/>
      <c r="BU4337" s="51"/>
      <c r="BV4337" s="51"/>
      <c r="BW4337" s="51"/>
      <c r="BX4337" s="51"/>
      <c r="BY4337" s="51"/>
      <c r="BZ4337" s="51"/>
      <c r="CA4337" s="51"/>
      <c r="CB4337" s="51"/>
      <c r="CC4337" s="51"/>
      <c r="CD4337" s="51"/>
    </row>
    <row r="4338" spans="1:82" x14ac:dyDescent="0.35">
      <c r="A4338" s="49" t="s">
        <v>858</v>
      </c>
      <c r="B4338" s="50">
        <v>42350</v>
      </c>
      <c r="C4338" s="62"/>
      <c r="D4338" s="62"/>
      <c r="E4338" s="51" t="s">
        <v>855</v>
      </c>
      <c r="F4338" s="51"/>
      <c r="G4338" s="51">
        <v>409.77328124999997</v>
      </c>
      <c r="H4338" s="51">
        <v>6.5803125000000004E-2</v>
      </c>
      <c r="I4338" s="51">
        <v>0.11625625000000001</v>
      </c>
      <c r="J4338" s="51">
        <v>0.19311875000000001</v>
      </c>
      <c r="K4338" s="51">
        <v>0.21279999999999999</v>
      </c>
      <c r="L4338" s="51">
        <v>0.25797500000000001</v>
      </c>
      <c r="M4338" s="51">
        <v>0.34374374999999996</v>
      </c>
      <c r="N4338" s="51">
        <v>0.26724375</v>
      </c>
      <c r="O4338" s="51"/>
      <c r="P4338" s="51"/>
      <c r="Q4338" s="51"/>
      <c r="R4338" s="51"/>
      <c r="S4338" s="51"/>
      <c r="T4338" s="51"/>
      <c r="U4338" s="51"/>
      <c r="V4338" s="51"/>
      <c r="W4338" s="51"/>
      <c r="X4338" s="51"/>
      <c r="Y4338" s="51"/>
      <c r="Z4338" s="51"/>
      <c r="AA4338" s="51"/>
      <c r="AB4338" s="51"/>
      <c r="AC4338" s="51"/>
      <c r="AD4338" s="51"/>
      <c r="AE4338" s="51"/>
      <c r="AF4338" s="51"/>
      <c r="AG4338" s="51"/>
      <c r="AH4338" s="51"/>
      <c r="AI4338" s="51"/>
      <c r="AJ4338" s="51"/>
      <c r="AK4338" s="51"/>
      <c r="AL4338" s="51"/>
      <c r="AM4338" s="51"/>
      <c r="AN4338" s="51"/>
      <c r="AO4338" s="51"/>
      <c r="AP4338" s="51"/>
      <c r="AQ4338" s="51"/>
      <c r="AR4338" s="51"/>
      <c r="AS4338" s="51"/>
      <c r="AT4338" s="51"/>
      <c r="AU4338" s="51"/>
      <c r="AV4338" s="51"/>
      <c r="AW4338" s="51"/>
      <c r="AX4338" s="51"/>
      <c r="AY4338" s="51"/>
      <c r="AZ4338" s="51"/>
      <c r="BA4338" s="51"/>
      <c r="BB4338" s="51"/>
      <c r="BC4338" s="51"/>
      <c r="BD4338" s="51"/>
      <c r="BE4338" s="51"/>
      <c r="BF4338" s="51"/>
      <c r="BG4338" s="51"/>
      <c r="BH4338" s="51"/>
      <c r="BI4338" s="51"/>
      <c r="BJ4338" s="51"/>
      <c r="BK4338" s="51"/>
      <c r="BL4338" s="51"/>
      <c r="BM4338" s="51"/>
      <c r="BN4338" s="51"/>
      <c r="BO4338" s="51"/>
      <c r="BP4338" s="51"/>
      <c r="BQ4338" s="51"/>
      <c r="BR4338" s="51"/>
      <c r="BS4338" s="51"/>
      <c r="BT4338" s="51"/>
      <c r="BU4338" s="51"/>
      <c r="BV4338" s="51"/>
      <c r="BW4338" s="51"/>
      <c r="BX4338" s="51"/>
      <c r="BY4338" s="51"/>
      <c r="BZ4338" s="51"/>
      <c r="CA4338" s="51"/>
      <c r="CB4338" s="51"/>
      <c r="CC4338" s="51"/>
      <c r="CD4338" s="51"/>
    </row>
    <row r="4339" spans="1:82" x14ac:dyDescent="0.35">
      <c r="A4339" s="49" t="s">
        <v>858</v>
      </c>
      <c r="B4339" s="50">
        <v>42351</v>
      </c>
      <c r="C4339" s="62"/>
      <c r="D4339" s="62"/>
      <c r="E4339" s="51" t="s">
        <v>855</v>
      </c>
      <c r="F4339" s="51"/>
      <c r="G4339" s="51">
        <v>408.17062500000009</v>
      </c>
      <c r="H4339" s="51">
        <v>6.3368750000000001E-2</v>
      </c>
      <c r="I4339" s="51">
        <v>0.11475625</v>
      </c>
      <c r="J4339" s="51">
        <v>0.19166875</v>
      </c>
      <c r="K4339" s="51">
        <v>0.21163124999999999</v>
      </c>
      <c r="L4339" s="51">
        <v>0.25745625</v>
      </c>
      <c r="M4339" s="51">
        <v>0.34355000000000002</v>
      </c>
      <c r="N4339" s="51">
        <v>0.26719999999999999</v>
      </c>
      <c r="O4339" s="51"/>
      <c r="P4339" s="51"/>
      <c r="Q4339" s="51"/>
      <c r="R4339" s="51"/>
      <c r="S4339" s="51"/>
      <c r="T4339" s="51"/>
      <c r="U4339" s="51"/>
      <c r="V4339" s="51"/>
      <c r="W4339" s="51"/>
      <c r="X4339" s="51"/>
      <c r="Y4339" s="51"/>
      <c r="Z4339" s="51"/>
      <c r="AA4339" s="51"/>
      <c r="AB4339" s="51"/>
      <c r="AC4339" s="51"/>
      <c r="AD4339" s="51"/>
      <c r="AE4339" s="51"/>
      <c r="AF4339" s="51"/>
      <c r="AG4339" s="51"/>
      <c r="AH4339" s="51"/>
      <c r="AI4339" s="51"/>
      <c r="AJ4339" s="51"/>
      <c r="AK4339" s="51"/>
      <c r="AL4339" s="51"/>
      <c r="AM4339" s="51"/>
      <c r="AN4339" s="51"/>
      <c r="AO4339" s="51"/>
      <c r="AP4339" s="51"/>
      <c r="AQ4339" s="51"/>
      <c r="AR4339" s="51"/>
      <c r="AS4339" s="51"/>
      <c r="AT4339" s="51"/>
      <c r="AU4339" s="51"/>
      <c r="AV4339" s="51"/>
      <c r="AW4339" s="51"/>
      <c r="AX4339" s="51"/>
      <c r="AY4339" s="51"/>
      <c r="AZ4339" s="51"/>
      <c r="BA4339" s="51"/>
      <c r="BB4339" s="51"/>
      <c r="BC4339" s="51"/>
      <c r="BD4339" s="51"/>
      <c r="BE4339" s="51"/>
      <c r="BF4339" s="51"/>
      <c r="BG4339" s="51"/>
      <c r="BH4339" s="51"/>
      <c r="BI4339" s="51"/>
      <c r="BJ4339" s="51"/>
      <c r="BK4339" s="51"/>
      <c r="BL4339" s="51"/>
      <c r="BM4339" s="51"/>
      <c r="BN4339" s="51"/>
      <c r="BO4339" s="51"/>
      <c r="BP4339" s="51"/>
      <c r="BQ4339" s="51"/>
      <c r="BR4339" s="51"/>
      <c r="BS4339" s="51"/>
      <c r="BT4339" s="51"/>
      <c r="BU4339" s="51"/>
      <c r="BV4339" s="51"/>
      <c r="BW4339" s="51"/>
      <c r="BX4339" s="51"/>
      <c r="BY4339" s="51"/>
      <c r="BZ4339" s="51"/>
      <c r="CA4339" s="51"/>
      <c r="CB4339" s="51"/>
      <c r="CC4339" s="51"/>
      <c r="CD4339" s="51"/>
    </row>
    <row r="4340" spans="1:82" x14ac:dyDescent="0.35">
      <c r="A4340" s="49" t="s">
        <v>858</v>
      </c>
      <c r="B4340" s="50">
        <v>42352</v>
      </c>
      <c r="C4340" s="62"/>
      <c r="D4340" s="62"/>
      <c r="E4340" s="51" t="s">
        <v>855</v>
      </c>
      <c r="F4340" s="51"/>
      <c r="G4340" s="51">
        <v>405.736875</v>
      </c>
      <c r="H4340" s="51">
        <v>6.359999999999999E-2</v>
      </c>
      <c r="I4340" s="51">
        <v>0.1134125</v>
      </c>
      <c r="J4340" s="51">
        <v>0.18879374999999998</v>
      </c>
      <c r="K4340" s="51">
        <v>0.208625</v>
      </c>
      <c r="L4340" s="51">
        <v>0.25601249999999998</v>
      </c>
      <c r="M4340" s="51">
        <v>0.34333750000000002</v>
      </c>
      <c r="N4340" s="51">
        <v>0.26718124999999998</v>
      </c>
      <c r="O4340" s="51"/>
      <c r="P4340" s="51"/>
      <c r="Q4340" s="51"/>
      <c r="R4340" s="51"/>
      <c r="S4340" s="51"/>
      <c r="T4340" s="51"/>
      <c r="U4340" s="51"/>
      <c r="V4340" s="51"/>
      <c r="W4340" s="51"/>
      <c r="X4340" s="51"/>
      <c r="Y4340" s="51"/>
      <c r="Z4340" s="51"/>
      <c r="AA4340" s="51"/>
      <c r="AB4340" s="51"/>
      <c r="AC4340" s="51"/>
      <c r="AD4340" s="51"/>
      <c r="AE4340" s="51">
        <v>0.65827911653938631</v>
      </c>
      <c r="AF4340" s="51">
        <v>0.46187120413410476</v>
      </c>
      <c r="AG4340" s="51"/>
      <c r="AH4340" s="51"/>
      <c r="AI4340" s="51"/>
      <c r="AJ4340" s="51"/>
      <c r="AK4340" s="51"/>
      <c r="AL4340" s="51"/>
      <c r="AM4340" s="51"/>
      <c r="AN4340" s="51"/>
      <c r="AO4340" s="51"/>
      <c r="AP4340" s="51"/>
      <c r="AQ4340" s="51"/>
      <c r="AR4340" s="51"/>
      <c r="AS4340" s="51"/>
      <c r="AT4340" s="51"/>
      <c r="AU4340" s="51"/>
      <c r="AV4340" s="51"/>
      <c r="AW4340" s="51"/>
      <c r="AX4340" s="51"/>
      <c r="AY4340" s="51"/>
      <c r="AZ4340" s="51"/>
      <c r="BA4340" s="51"/>
      <c r="BB4340" s="51"/>
      <c r="BC4340" s="51"/>
      <c r="BD4340" s="51"/>
      <c r="BE4340" s="51"/>
      <c r="BF4340" s="51"/>
      <c r="BG4340" s="51"/>
      <c r="BH4340" s="51"/>
      <c r="BI4340" s="51"/>
      <c r="BJ4340" s="51"/>
      <c r="BK4340" s="51"/>
      <c r="BL4340" s="51"/>
      <c r="BM4340" s="51"/>
      <c r="BN4340" s="51"/>
      <c r="BO4340" s="51"/>
      <c r="BP4340" s="51"/>
      <c r="BQ4340" s="51"/>
      <c r="BR4340" s="51"/>
      <c r="BS4340" s="51"/>
      <c r="BT4340" s="51"/>
      <c r="BU4340" s="51"/>
      <c r="BV4340" s="51"/>
      <c r="BW4340" s="51"/>
      <c r="BX4340" s="51"/>
      <c r="BY4340" s="51"/>
      <c r="BZ4340" s="51"/>
      <c r="CA4340" s="51"/>
      <c r="CB4340" s="51"/>
      <c r="CC4340" s="51"/>
      <c r="CD4340" s="51"/>
    </row>
    <row r="4341" spans="1:82" x14ac:dyDescent="0.35">
      <c r="A4341" s="49" t="s">
        <v>858</v>
      </c>
      <c r="B4341" s="50">
        <v>42353</v>
      </c>
      <c r="C4341" s="62"/>
      <c r="D4341" s="62"/>
      <c r="E4341" s="51" t="s">
        <v>855</v>
      </c>
      <c r="F4341" s="51"/>
      <c r="G4341" s="51">
        <v>403.98468750000001</v>
      </c>
      <c r="H4341" s="51">
        <v>6.2737500000000002E-2</v>
      </c>
      <c r="I4341" s="51">
        <v>0.11253125</v>
      </c>
      <c r="J4341" s="51">
        <v>0.18755625000000001</v>
      </c>
      <c r="K4341" s="51">
        <v>0.20648749999999999</v>
      </c>
      <c r="L4341" s="51">
        <v>0.25485000000000002</v>
      </c>
      <c r="M4341" s="51">
        <v>0.34303125000000001</v>
      </c>
      <c r="N4341" s="51">
        <v>0.26705625</v>
      </c>
      <c r="O4341" s="51"/>
      <c r="P4341" s="51"/>
      <c r="Q4341" s="51"/>
      <c r="R4341" s="51"/>
      <c r="S4341" s="51">
        <v>14.575267274999998</v>
      </c>
      <c r="T4341" s="51">
        <v>746.23299999999995</v>
      </c>
      <c r="U4341" s="51">
        <v>246.49799999999999</v>
      </c>
      <c r="V4341" s="51"/>
      <c r="W4341" s="51"/>
      <c r="X4341" s="51"/>
      <c r="Y4341" s="51"/>
      <c r="Z4341" s="51"/>
      <c r="AA4341" s="51"/>
      <c r="AB4341" s="51"/>
      <c r="AC4341" s="51">
        <v>0</v>
      </c>
      <c r="AD4341" s="51"/>
      <c r="AE4341" s="51"/>
      <c r="AF4341" s="51"/>
      <c r="AG4341" s="51">
        <v>1.3101598363910732E-2</v>
      </c>
      <c r="AH4341" s="51">
        <v>0.16496222500000002</v>
      </c>
      <c r="AI4341" s="51">
        <v>12.590999999999999</v>
      </c>
      <c r="AJ4341" s="51"/>
      <c r="AK4341" s="51"/>
      <c r="AL4341" s="51">
        <v>1.29</v>
      </c>
      <c r="AM4341" s="51">
        <v>3.9602961884947677E-2</v>
      </c>
      <c r="AN4341" s="51">
        <v>3.8641798000000001</v>
      </c>
      <c r="AO4341" s="51">
        <v>97.573000000000008</v>
      </c>
      <c r="AP4341" s="51"/>
      <c r="AQ4341" s="51"/>
      <c r="AR4341" s="51"/>
      <c r="AS4341" s="51"/>
      <c r="AT4341" s="51"/>
      <c r="AU4341" s="51"/>
      <c r="AV4341" s="51"/>
      <c r="AW4341" s="51"/>
      <c r="AX4341" s="51"/>
      <c r="AY4341" s="51"/>
      <c r="AZ4341" s="51"/>
      <c r="BA4341" s="51"/>
      <c r="BB4341" s="51">
        <v>5.6634793999999999</v>
      </c>
      <c r="BC4341" s="51"/>
      <c r="BD4341" s="51">
        <v>246.49799999999999</v>
      </c>
      <c r="BE4341" s="51">
        <v>2.2975762075148683E-2</v>
      </c>
      <c r="BF4341" s="51">
        <v>1.2533391474211376E-2</v>
      </c>
      <c r="BG4341" s="51">
        <v>4.8826458500000003</v>
      </c>
      <c r="BH4341" s="51"/>
      <c r="BI4341" s="51">
        <v>389.57100000000003</v>
      </c>
      <c r="BJ4341" s="51"/>
      <c r="BK4341" s="51"/>
      <c r="BL4341" s="51"/>
      <c r="BM4341" s="51"/>
      <c r="BN4341" s="51"/>
      <c r="BO4341" s="51"/>
      <c r="BP4341" s="51"/>
      <c r="BQ4341" s="51"/>
      <c r="BR4341" s="51"/>
      <c r="BS4341" s="51"/>
      <c r="BT4341" s="51"/>
      <c r="BU4341" s="51"/>
      <c r="BV4341" s="51"/>
      <c r="BW4341" s="51"/>
      <c r="BX4341" s="51"/>
      <c r="BY4341" s="51"/>
      <c r="BZ4341" s="51"/>
      <c r="CA4341" s="51"/>
      <c r="CB4341" s="51"/>
      <c r="CC4341" s="51"/>
      <c r="CD4341" s="51"/>
    </row>
    <row r="4342" spans="1:82" x14ac:dyDescent="0.35">
      <c r="A4342" s="49" t="s">
        <v>858</v>
      </c>
      <c r="B4342" s="50">
        <v>42354</v>
      </c>
      <c r="C4342" s="62"/>
      <c r="D4342" s="62"/>
      <c r="E4342" s="51" t="s">
        <v>855</v>
      </c>
      <c r="F4342" s="51"/>
      <c r="G4342" s="51">
        <v>402.78046874999995</v>
      </c>
      <c r="H4342" s="51">
        <v>6.1353125000000001E-2</v>
      </c>
      <c r="I4342" s="51">
        <v>0.11133750000000001</v>
      </c>
      <c r="J4342" s="51">
        <v>0.18644375000000002</v>
      </c>
      <c r="K4342" s="51">
        <v>0.20579375000000003</v>
      </c>
      <c r="L4342" s="51">
        <v>0.25440625</v>
      </c>
      <c r="M4342" s="51">
        <v>0.34269375000000002</v>
      </c>
      <c r="N4342" s="51">
        <v>0.26691874999999998</v>
      </c>
      <c r="O4342" s="51"/>
      <c r="P4342" s="51"/>
      <c r="Q4342" s="51"/>
      <c r="R4342" s="51"/>
      <c r="S4342" s="51"/>
      <c r="T4342" s="51"/>
      <c r="U4342" s="51"/>
      <c r="V4342" s="51"/>
      <c r="W4342" s="51"/>
      <c r="X4342" s="51"/>
      <c r="Y4342" s="51"/>
      <c r="Z4342" s="51"/>
      <c r="AA4342" s="51"/>
      <c r="AB4342" s="51"/>
      <c r="AC4342" s="51"/>
      <c r="AD4342" s="51">
        <v>8.85</v>
      </c>
      <c r="AE4342" s="51"/>
      <c r="AF4342" s="51"/>
      <c r="AG4342" s="51"/>
      <c r="AH4342" s="51"/>
      <c r="AI4342" s="51"/>
      <c r="AJ4342" s="51">
        <v>5.05</v>
      </c>
      <c r="AK4342" s="51">
        <v>8.85</v>
      </c>
      <c r="AL4342" s="51"/>
      <c r="AM4342" s="51"/>
      <c r="AN4342" s="51"/>
      <c r="AO4342" s="51"/>
      <c r="AP4342" s="51"/>
      <c r="AQ4342" s="51"/>
      <c r="AR4342" s="51"/>
      <c r="AS4342" s="51"/>
      <c r="AT4342" s="51"/>
      <c r="AU4342" s="51"/>
      <c r="AV4342" s="51"/>
      <c r="AW4342" s="51"/>
      <c r="AX4342" s="51"/>
      <c r="AY4342" s="51"/>
      <c r="AZ4342" s="51"/>
      <c r="BA4342" s="51"/>
      <c r="BB4342" s="51"/>
      <c r="BC4342" s="51"/>
      <c r="BD4342" s="51"/>
      <c r="BE4342" s="51"/>
      <c r="BF4342" s="51"/>
      <c r="BG4342" s="51"/>
      <c r="BH4342" s="51"/>
      <c r="BI4342" s="51"/>
      <c r="BJ4342" s="51"/>
      <c r="BK4342" s="51"/>
      <c r="BL4342" s="51"/>
      <c r="BM4342" s="51"/>
      <c r="BN4342" s="51"/>
      <c r="BO4342" s="51"/>
      <c r="BP4342" s="51"/>
      <c r="BQ4342" s="51"/>
      <c r="BR4342" s="51"/>
      <c r="BS4342" s="51"/>
      <c r="BT4342" s="51"/>
      <c r="BU4342" s="51"/>
      <c r="BV4342" s="51"/>
      <c r="BW4342" s="51"/>
      <c r="BX4342" s="51"/>
      <c r="BY4342" s="51"/>
      <c r="BZ4342" s="51"/>
      <c r="CA4342" s="51"/>
      <c r="CB4342" s="51"/>
      <c r="CC4342" s="51"/>
      <c r="CD4342" s="51"/>
    </row>
    <row r="4343" spans="1:82" x14ac:dyDescent="0.35">
      <c r="A4343" s="49" t="s">
        <v>858</v>
      </c>
      <c r="B4343" s="50">
        <v>42355</v>
      </c>
      <c r="C4343" s="62"/>
      <c r="D4343" s="62"/>
      <c r="E4343" s="51" t="s">
        <v>855</v>
      </c>
      <c r="F4343" s="51"/>
      <c r="G4343" s="51">
        <v>401.47265625</v>
      </c>
      <c r="H4343" s="51">
        <v>6.0571874999999997E-2</v>
      </c>
      <c r="I4343" s="51">
        <v>0.11046250000000001</v>
      </c>
      <c r="J4343" s="51">
        <v>0.18505625000000001</v>
      </c>
      <c r="K4343" s="51">
        <v>0.20458124999999999</v>
      </c>
      <c r="L4343" s="51">
        <v>0.25378125000000001</v>
      </c>
      <c r="M4343" s="51">
        <v>0.34243750000000001</v>
      </c>
      <c r="N4343" s="51">
        <v>0.26686874999999999</v>
      </c>
      <c r="O4343" s="51"/>
      <c r="P4343" s="51"/>
      <c r="Q4343" s="51"/>
      <c r="R4343" s="51"/>
      <c r="S4343" s="51"/>
      <c r="T4343" s="51"/>
      <c r="U4343" s="51"/>
      <c r="V4343" s="51"/>
      <c r="W4343" s="51"/>
      <c r="X4343" s="51"/>
      <c r="Y4343" s="51"/>
      <c r="Z4343" s="51"/>
      <c r="AA4343" s="51"/>
      <c r="AB4343" s="51"/>
      <c r="AC4343" s="51"/>
      <c r="AD4343" s="51"/>
      <c r="AE4343" s="51"/>
      <c r="AF4343" s="51"/>
      <c r="AG4343" s="51"/>
      <c r="AH4343" s="51"/>
      <c r="AI4343" s="51"/>
      <c r="AJ4343" s="51"/>
      <c r="AK4343" s="51"/>
      <c r="AL4343" s="51"/>
      <c r="AM4343" s="51"/>
      <c r="AN4343" s="51"/>
      <c r="AO4343" s="51"/>
      <c r="AP4343" s="51"/>
      <c r="AQ4343" s="51"/>
      <c r="AR4343" s="51"/>
      <c r="AS4343" s="51"/>
      <c r="AT4343" s="51"/>
      <c r="AU4343" s="51"/>
      <c r="AV4343" s="51"/>
      <c r="AW4343" s="51"/>
      <c r="AX4343" s="51"/>
      <c r="AY4343" s="51"/>
      <c r="AZ4343" s="51"/>
      <c r="BA4343" s="51"/>
      <c r="BB4343" s="51"/>
      <c r="BC4343" s="51"/>
      <c r="BD4343" s="51"/>
      <c r="BE4343" s="51"/>
      <c r="BF4343" s="51"/>
      <c r="BG4343" s="51"/>
      <c r="BH4343" s="51"/>
      <c r="BI4343" s="51"/>
      <c r="BJ4343" s="51"/>
      <c r="BK4343" s="51"/>
      <c r="BL4343" s="51"/>
      <c r="BM4343" s="51"/>
      <c r="BN4343" s="51"/>
      <c r="BO4343" s="51"/>
      <c r="BP4343" s="51"/>
      <c r="BQ4343" s="51"/>
      <c r="BR4343" s="51"/>
      <c r="BS4343" s="51"/>
      <c r="BT4343" s="51"/>
      <c r="BU4343" s="51"/>
      <c r="BV4343" s="51"/>
      <c r="BW4343" s="51"/>
      <c r="BX4343" s="51"/>
      <c r="BY4343" s="51"/>
      <c r="BZ4343" s="51"/>
      <c r="CA4343" s="51"/>
      <c r="CB4343" s="51"/>
      <c r="CC4343" s="51"/>
      <c r="CD4343" s="51"/>
    </row>
    <row r="4344" spans="1:82" x14ac:dyDescent="0.35">
      <c r="A4344" s="49" t="s">
        <v>858</v>
      </c>
      <c r="B4344" s="50">
        <v>42356</v>
      </c>
      <c r="C4344" s="62"/>
      <c r="D4344" s="62"/>
      <c r="E4344" s="51" t="s">
        <v>855</v>
      </c>
      <c r="F4344" s="51"/>
      <c r="G4344" s="51">
        <v>399.73640625000002</v>
      </c>
      <c r="H4344" s="51">
        <v>6.0496874999999999E-2</v>
      </c>
      <c r="I4344" s="51">
        <v>0.10952500000000001</v>
      </c>
      <c r="J4344" s="51">
        <v>0.18331875</v>
      </c>
      <c r="K4344" s="51">
        <v>0.20258125000000002</v>
      </c>
      <c r="L4344" s="51">
        <v>0.25261250000000002</v>
      </c>
      <c r="M4344" s="51">
        <v>0.34216249999999998</v>
      </c>
      <c r="N4344" s="51">
        <v>0.26676875</v>
      </c>
      <c r="O4344" s="51"/>
      <c r="P4344" s="51"/>
      <c r="Q4344" s="51"/>
      <c r="R4344" s="51"/>
      <c r="S4344" s="51"/>
      <c r="T4344" s="51"/>
      <c r="U4344" s="51"/>
      <c r="V4344" s="51"/>
      <c r="W4344" s="51"/>
      <c r="X4344" s="51"/>
      <c r="Y4344" s="51"/>
      <c r="Z4344" s="51"/>
      <c r="AA4344" s="51"/>
      <c r="AB4344" s="51"/>
      <c r="AC4344" s="51"/>
      <c r="AD4344" s="51"/>
      <c r="AE4344" s="51"/>
      <c r="AF4344" s="51"/>
      <c r="AG4344" s="51"/>
      <c r="AH4344" s="51"/>
      <c r="AI4344" s="51"/>
      <c r="AJ4344" s="51"/>
      <c r="AK4344" s="51"/>
      <c r="AL4344" s="51"/>
      <c r="AM4344" s="51"/>
      <c r="AN4344" s="51"/>
      <c r="AO4344" s="51"/>
      <c r="AP4344" s="51"/>
      <c r="AQ4344" s="51"/>
      <c r="AR4344" s="51"/>
      <c r="AS4344" s="51"/>
      <c r="AT4344" s="51"/>
      <c r="AU4344" s="51"/>
      <c r="AV4344" s="51"/>
      <c r="AW4344" s="51"/>
      <c r="AX4344" s="51"/>
      <c r="AY4344" s="51"/>
      <c r="AZ4344" s="51"/>
      <c r="BA4344" s="51"/>
      <c r="BB4344" s="51"/>
      <c r="BC4344" s="51"/>
      <c r="BD4344" s="51"/>
      <c r="BE4344" s="51"/>
      <c r="BF4344" s="51"/>
      <c r="BG4344" s="51"/>
      <c r="BH4344" s="51"/>
      <c r="BI4344" s="51"/>
      <c r="BJ4344" s="51"/>
      <c r="BK4344" s="51"/>
      <c r="BL4344" s="51"/>
      <c r="BM4344" s="51"/>
      <c r="BN4344" s="51"/>
      <c r="BO4344" s="51"/>
      <c r="BP4344" s="51"/>
      <c r="BQ4344" s="51"/>
      <c r="BR4344" s="51"/>
      <c r="BS4344" s="51"/>
      <c r="BT4344" s="51"/>
      <c r="BU4344" s="51"/>
      <c r="BV4344" s="51"/>
      <c r="BW4344" s="51"/>
      <c r="BX4344" s="51"/>
      <c r="BY4344" s="51"/>
      <c r="BZ4344" s="51"/>
      <c r="CA4344" s="51"/>
      <c r="CB4344" s="51"/>
      <c r="CC4344" s="51"/>
      <c r="CD4344" s="51"/>
    </row>
    <row r="4345" spans="1:82" x14ac:dyDescent="0.35">
      <c r="A4345" s="49" t="s">
        <v>858</v>
      </c>
      <c r="B4345" s="50">
        <v>42357</v>
      </c>
      <c r="C4345" s="62"/>
      <c r="D4345" s="62"/>
      <c r="E4345" s="51" t="s">
        <v>855</v>
      </c>
      <c r="F4345" s="51"/>
      <c r="G4345" s="51">
        <v>398.63765624999996</v>
      </c>
      <c r="H4345" s="51">
        <v>5.9409375E-2</v>
      </c>
      <c r="I4345" s="51">
        <v>0.10886250000000001</v>
      </c>
      <c r="J4345" s="51">
        <v>0.18256249999999999</v>
      </c>
      <c r="K4345" s="51">
        <v>0.20169375</v>
      </c>
      <c r="L4345" s="51">
        <v>0.252025</v>
      </c>
      <c r="M4345" s="51">
        <v>0.34176874999999995</v>
      </c>
      <c r="N4345" s="51">
        <v>0.26660624999999999</v>
      </c>
      <c r="O4345" s="51"/>
      <c r="P4345" s="51"/>
      <c r="Q4345" s="51"/>
      <c r="R4345" s="51"/>
      <c r="S4345" s="51"/>
      <c r="T4345" s="51"/>
      <c r="U4345" s="51"/>
      <c r="V4345" s="51"/>
      <c r="W4345" s="51"/>
      <c r="X4345" s="51"/>
      <c r="Y4345" s="51"/>
      <c r="Z4345" s="51"/>
      <c r="AA4345" s="51"/>
      <c r="AB4345" s="51"/>
      <c r="AC4345" s="51"/>
      <c r="AD4345" s="51"/>
      <c r="AE4345" s="51"/>
      <c r="AF4345" s="51"/>
      <c r="AG4345" s="51"/>
      <c r="AH4345" s="51"/>
      <c r="AI4345" s="51"/>
      <c r="AJ4345" s="51"/>
      <c r="AK4345" s="51"/>
      <c r="AL4345" s="51"/>
      <c r="AM4345" s="51"/>
      <c r="AN4345" s="51"/>
      <c r="AO4345" s="51"/>
      <c r="AP4345" s="51"/>
      <c r="AQ4345" s="51"/>
      <c r="AR4345" s="51"/>
      <c r="AS4345" s="51"/>
      <c r="AT4345" s="51"/>
      <c r="AU4345" s="51"/>
      <c r="AV4345" s="51"/>
      <c r="AW4345" s="51"/>
      <c r="AX4345" s="51"/>
      <c r="AY4345" s="51"/>
      <c r="AZ4345" s="51"/>
      <c r="BA4345" s="51"/>
      <c r="BB4345" s="51"/>
      <c r="BC4345" s="51"/>
      <c r="BD4345" s="51"/>
      <c r="BE4345" s="51"/>
      <c r="BF4345" s="51"/>
      <c r="BG4345" s="51"/>
      <c r="BH4345" s="51"/>
      <c r="BI4345" s="51"/>
      <c r="BJ4345" s="51"/>
      <c r="BK4345" s="51"/>
      <c r="BL4345" s="51"/>
      <c r="BM4345" s="51"/>
      <c r="BN4345" s="51"/>
      <c r="BO4345" s="51"/>
      <c r="BP4345" s="51"/>
      <c r="BQ4345" s="51"/>
      <c r="BR4345" s="51"/>
      <c r="BS4345" s="51"/>
      <c r="BT4345" s="51"/>
      <c r="BU4345" s="51"/>
      <c r="BV4345" s="51"/>
      <c r="BW4345" s="51"/>
      <c r="BX4345" s="51"/>
      <c r="BY4345" s="51"/>
      <c r="BZ4345" s="51"/>
      <c r="CA4345" s="51"/>
      <c r="CB4345" s="51"/>
      <c r="CC4345" s="51"/>
      <c r="CD4345" s="51"/>
    </row>
    <row r="4346" spans="1:82" x14ac:dyDescent="0.35">
      <c r="A4346" s="49" t="s">
        <v>858</v>
      </c>
      <c r="B4346" s="50">
        <v>42358</v>
      </c>
      <c r="C4346" s="62"/>
      <c r="D4346" s="62"/>
      <c r="E4346" s="51" t="s">
        <v>855</v>
      </c>
      <c r="F4346" s="51"/>
      <c r="G4346" s="51">
        <v>397.48359374999995</v>
      </c>
      <c r="H4346" s="51">
        <v>5.9071875000000003E-2</v>
      </c>
      <c r="I4346" s="51">
        <v>0.10816874999999999</v>
      </c>
      <c r="J4346" s="51">
        <v>0.18153750000000002</v>
      </c>
      <c r="K4346" s="51">
        <v>0.20061875000000001</v>
      </c>
      <c r="L4346" s="51">
        <v>0.25131874999999998</v>
      </c>
      <c r="M4346" s="51">
        <v>0.34136875</v>
      </c>
      <c r="N4346" s="51">
        <v>0.26648125</v>
      </c>
      <c r="O4346" s="51"/>
      <c r="P4346" s="51"/>
      <c r="Q4346" s="51"/>
      <c r="R4346" s="51"/>
      <c r="S4346" s="51"/>
      <c r="T4346" s="51"/>
      <c r="U4346" s="51"/>
      <c r="V4346" s="51"/>
      <c r="W4346" s="51"/>
      <c r="X4346" s="51"/>
      <c r="Y4346" s="51"/>
      <c r="Z4346" s="51"/>
      <c r="AA4346" s="51"/>
      <c r="AB4346" s="51"/>
      <c r="AC4346" s="51"/>
      <c r="AD4346" s="51"/>
      <c r="AE4346" s="51"/>
      <c r="AF4346" s="51"/>
      <c r="AG4346" s="51"/>
      <c r="AH4346" s="51"/>
      <c r="AI4346" s="51"/>
      <c r="AJ4346" s="51"/>
      <c r="AK4346" s="51"/>
      <c r="AL4346" s="51"/>
      <c r="AM4346" s="51"/>
      <c r="AN4346" s="51"/>
      <c r="AO4346" s="51"/>
      <c r="AP4346" s="51"/>
      <c r="AQ4346" s="51"/>
      <c r="AR4346" s="51"/>
      <c r="AS4346" s="51"/>
      <c r="AT4346" s="51"/>
      <c r="AU4346" s="51"/>
      <c r="AV4346" s="51"/>
      <c r="AW4346" s="51"/>
      <c r="AX4346" s="51"/>
      <c r="AY4346" s="51"/>
      <c r="AZ4346" s="51"/>
      <c r="BA4346" s="51"/>
      <c r="BB4346" s="51"/>
      <c r="BC4346" s="51"/>
      <c r="BD4346" s="51"/>
      <c r="BE4346" s="51"/>
      <c r="BF4346" s="51"/>
      <c r="BG4346" s="51"/>
      <c r="BH4346" s="51"/>
      <c r="BI4346" s="51"/>
      <c r="BJ4346" s="51"/>
      <c r="BK4346" s="51"/>
      <c r="BL4346" s="51"/>
      <c r="BM4346" s="51"/>
      <c r="BN4346" s="51"/>
      <c r="BO4346" s="51"/>
      <c r="BP4346" s="51"/>
      <c r="BQ4346" s="51"/>
      <c r="BR4346" s="51"/>
      <c r="BS4346" s="51"/>
      <c r="BT4346" s="51"/>
      <c r="BU4346" s="51"/>
      <c r="BV4346" s="51"/>
      <c r="BW4346" s="51"/>
      <c r="BX4346" s="51"/>
      <c r="BY4346" s="51"/>
      <c r="BZ4346" s="51"/>
      <c r="CA4346" s="51"/>
      <c r="CB4346" s="51"/>
      <c r="CC4346" s="51"/>
      <c r="CD4346" s="51"/>
    </row>
    <row r="4347" spans="1:82" x14ac:dyDescent="0.35">
      <c r="A4347" s="49" t="s">
        <v>858</v>
      </c>
      <c r="B4347" s="50">
        <v>42359</v>
      </c>
      <c r="C4347" s="62"/>
      <c r="D4347" s="62"/>
      <c r="E4347" s="51" t="s">
        <v>855</v>
      </c>
      <c r="F4347" s="51"/>
      <c r="G4347" s="51">
        <v>395.39203124999995</v>
      </c>
      <c r="H4347" s="51">
        <v>6.0240624999999999E-2</v>
      </c>
      <c r="I4347" s="51">
        <v>0.10805624999999999</v>
      </c>
      <c r="J4347" s="51">
        <v>0.18</v>
      </c>
      <c r="K4347" s="51">
        <v>0.19730625000000002</v>
      </c>
      <c r="L4347" s="51">
        <v>0.24921874999999999</v>
      </c>
      <c r="M4347" s="51">
        <v>0.34097499999999997</v>
      </c>
      <c r="N4347" s="51">
        <v>0.26632499999999998</v>
      </c>
      <c r="O4347" s="51"/>
      <c r="P4347" s="51"/>
      <c r="Q4347" s="51"/>
      <c r="R4347" s="51"/>
      <c r="S4347" s="51"/>
      <c r="T4347" s="51"/>
      <c r="U4347" s="51"/>
      <c r="V4347" s="51"/>
      <c r="W4347" s="51"/>
      <c r="X4347" s="51"/>
      <c r="Y4347" s="51"/>
      <c r="Z4347" s="51"/>
      <c r="AA4347" s="51"/>
      <c r="AB4347" s="51"/>
      <c r="AC4347" s="51"/>
      <c r="AD4347" s="51"/>
      <c r="AE4347" s="51">
        <v>0.5811990621158728</v>
      </c>
      <c r="AF4347" s="51">
        <v>0.43310637773356031</v>
      </c>
      <c r="AG4347" s="51"/>
      <c r="AH4347" s="51"/>
      <c r="AI4347" s="51"/>
      <c r="AJ4347" s="51"/>
      <c r="AK4347" s="51"/>
      <c r="AL4347" s="51"/>
      <c r="AM4347" s="51"/>
      <c r="AN4347" s="51"/>
      <c r="AO4347" s="51"/>
      <c r="AP4347" s="51"/>
      <c r="AQ4347" s="51"/>
      <c r="AR4347" s="51"/>
      <c r="AS4347" s="51"/>
      <c r="AT4347" s="51"/>
      <c r="AU4347" s="51"/>
      <c r="AV4347" s="51"/>
      <c r="AW4347" s="51"/>
      <c r="AX4347" s="51"/>
      <c r="AY4347" s="51"/>
      <c r="AZ4347" s="51"/>
      <c r="BA4347" s="51"/>
      <c r="BB4347" s="51"/>
      <c r="BC4347" s="51"/>
      <c r="BD4347" s="51"/>
      <c r="BE4347" s="51"/>
      <c r="BF4347" s="51"/>
      <c r="BG4347" s="51"/>
      <c r="BH4347" s="51"/>
      <c r="BI4347" s="51"/>
      <c r="BJ4347" s="51"/>
      <c r="BK4347" s="51"/>
      <c r="BL4347" s="51"/>
      <c r="BM4347" s="51"/>
      <c r="BN4347" s="51"/>
      <c r="BO4347" s="51"/>
      <c r="BP4347" s="51"/>
      <c r="BQ4347" s="51"/>
      <c r="BR4347" s="51"/>
      <c r="BS4347" s="51"/>
      <c r="BT4347" s="51"/>
      <c r="BU4347" s="51"/>
      <c r="BV4347" s="51"/>
      <c r="BW4347" s="51"/>
      <c r="BX4347" s="51"/>
      <c r="BY4347" s="51"/>
      <c r="BZ4347" s="51"/>
      <c r="CA4347" s="51"/>
      <c r="CB4347" s="51"/>
      <c r="CC4347" s="51"/>
      <c r="CD4347" s="51"/>
    </row>
    <row r="4348" spans="1:82" x14ac:dyDescent="0.35">
      <c r="A4348" s="49" t="s">
        <v>858</v>
      </c>
      <c r="B4348" s="50">
        <v>42360</v>
      </c>
      <c r="C4348" s="62"/>
      <c r="D4348" s="62"/>
      <c r="E4348" s="51" t="s">
        <v>855</v>
      </c>
      <c r="F4348" s="51"/>
      <c r="G4348" s="51">
        <v>395.21203125</v>
      </c>
      <c r="H4348" s="51">
        <v>5.7046874999999997E-2</v>
      </c>
      <c r="I4348" s="51">
        <v>0.1071</v>
      </c>
      <c r="J4348" s="51">
        <v>0.18078125</v>
      </c>
      <c r="K4348" s="51">
        <v>0.19837499999999997</v>
      </c>
      <c r="L4348" s="51">
        <v>0.24931250000000002</v>
      </c>
      <c r="M4348" s="51">
        <v>0.34065625000000005</v>
      </c>
      <c r="N4348" s="51">
        <v>0.26617499999999999</v>
      </c>
      <c r="O4348" s="51"/>
      <c r="P4348" s="51"/>
      <c r="Q4348" s="51"/>
      <c r="R4348" s="51"/>
      <c r="S4348" s="51"/>
      <c r="T4348" s="51"/>
      <c r="U4348" s="51"/>
      <c r="V4348" s="51"/>
      <c r="W4348" s="51"/>
      <c r="X4348" s="51"/>
      <c r="Y4348" s="51"/>
      <c r="Z4348" s="51"/>
      <c r="AA4348" s="51"/>
      <c r="AB4348" s="51"/>
      <c r="AC4348" s="51"/>
      <c r="AD4348" s="51">
        <v>8.85</v>
      </c>
      <c r="AE4348" s="51"/>
      <c r="AF4348" s="51"/>
      <c r="AG4348" s="51"/>
      <c r="AH4348" s="51"/>
      <c r="AI4348" s="51"/>
      <c r="AJ4348" s="51">
        <v>5.65</v>
      </c>
      <c r="AK4348" s="51">
        <v>8.85</v>
      </c>
      <c r="AL4348" s="51"/>
      <c r="AM4348" s="51"/>
      <c r="AN4348" s="51"/>
      <c r="AO4348" s="51"/>
      <c r="AP4348" s="51"/>
      <c r="AQ4348" s="51"/>
      <c r="AR4348" s="51"/>
      <c r="AS4348" s="51"/>
      <c r="AT4348" s="51"/>
      <c r="AU4348" s="51"/>
      <c r="AV4348" s="51"/>
      <c r="AW4348" s="51"/>
      <c r="AX4348" s="51"/>
      <c r="AY4348" s="51"/>
      <c r="AZ4348" s="51"/>
      <c r="BA4348" s="51"/>
      <c r="BB4348" s="51"/>
      <c r="BC4348" s="51"/>
      <c r="BD4348" s="51"/>
      <c r="BE4348" s="51"/>
      <c r="BF4348" s="51"/>
      <c r="BG4348" s="51"/>
      <c r="BH4348" s="51"/>
      <c r="BI4348" s="51"/>
      <c r="BJ4348" s="51"/>
      <c r="BK4348" s="51"/>
      <c r="BL4348" s="51"/>
      <c r="BM4348" s="51"/>
      <c r="BN4348" s="51"/>
      <c r="BO4348" s="51"/>
      <c r="BP4348" s="51"/>
      <c r="BQ4348" s="51"/>
      <c r="BR4348" s="51"/>
      <c r="BS4348" s="51"/>
      <c r="BT4348" s="51"/>
      <c r="BU4348" s="51"/>
      <c r="BV4348" s="51"/>
      <c r="BW4348" s="51"/>
      <c r="BX4348" s="51"/>
      <c r="BY4348" s="51"/>
      <c r="BZ4348" s="51"/>
      <c r="CA4348" s="51"/>
      <c r="CB4348" s="51"/>
      <c r="CC4348" s="51"/>
      <c r="CD4348" s="51"/>
    </row>
    <row r="4349" spans="1:82" x14ac:dyDescent="0.35">
      <c r="A4349" s="49" t="s">
        <v>858</v>
      </c>
      <c r="B4349" s="50">
        <v>42361</v>
      </c>
      <c r="C4349" s="62"/>
      <c r="D4349" s="62"/>
      <c r="E4349" s="51" t="s">
        <v>855</v>
      </c>
      <c r="F4349" s="51"/>
      <c r="G4349" s="51">
        <v>393.75234375000002</v>
      </c>
      <c r="H4349" s="51">
        <v>5.7115624999999996E-2</v>
      </c>
      <c r="I4349" s="51">
        <v>0.106325</v>
      </c>
      <c r="J4349" s="51">
        <v>0.17896875000000001</v>
      </c>
      <c r="K4349" s="51">
        <v>0.19691249999999999</v>
      </c>
      <c r="L4349" s="51">
        <v>0.24856875</v>
      </c>
      <c r="M4349" s="51">
        <v>0.34029375000000001</v>
      </c>
      <c r="N4349" s="51">
        <v>0.26604375000000002</v>
      </c>
      <c r="O4349" s="51"/>
      <c r="P4349" s="51"/>
      <c r="Q4349" s="51"/>
      <c r="R4349" s="51"/>
      <c r="S4349" s="51"/>
      <c r="T4349" s="51"/>
      <c r="U4349" s="51"/>
      <c r="V4349" s="51"/>
      <c r="W4349" s="51"/>
      <c r="X4349" s="51"/>
      <c r="Y4349" s="51"/>
      <c r="Z4349" s="51"/>
      <c r="AA4349" s="51"/>
      <c r="AB4349" s="51"/>
      <c r="AC4349" s="51"/>
      <c r="AD4349" s="51"/>
      <c r="AE4349" s="51"/>
      <c r="AF4349" s="51"/>
      <c r="AG4349" s="51"/>
      <c r="AH4349" s="51"/>
      <c r="AI4349" s="51"/>
      <c r="AJ4349" s="51"/>
      <c r="AK4349" s="51"/>
      <c r="AL4349" s="51"/>
      <c r="AM4349" s="51"/>
      <c r="AN4349" s="51"/>
      <c r="AO4349" s="51"/>
      <c r="AP4349" s="51"/>
      <c r="AQ4349" s="51"/>
      <c r="AR4349" s="51"/>
      <c r="AS4349" s="51"/>
      <c r="AT4349" s="51"/>
      <c r="AU4349" s="51"/>
      <c r="AV4349" s="51"/>
      <c r="AW4349" s="51"/>
      <c r="AX4349" s="51"/>
      <c r="AY4349" s="51"/>
      <c r="AZ4349" s="51"/>
      <c r="BA4349" s="51"/>
      <c r="BB4349" s="51"/>
      <c r="BC4349" s="51"/>
      <c r="BD4349" s="51"/>
      <c r="BE4349" s="51"/>
      <c r="BF4349" s="51"/>
      <c r="BG4349" s="51"/>
      <c r="BH4349" s="51"/>
      <c r="BI4349" s="51"/>
      <c r="BJ4349" s="51"/>
      <c r="BK4349" s="51"/>
      <c r="BL4349" s="51"/>
      <c r="BM4349" s="51"/>
      <c r="BN4349" s="51"/>
      <c r="BO4349" s="51"/>
      <c r="BP4349" s="51"/>
      <c r="BQ4349" s="51"/>
      <c r="BR4349" s="51"/>
      <c r="BS4349" s="51"/>
      <c r="BT4349" s="51"/>
      <c r="BU4349" s="51"/>
      <c r="BV4349" s="51"/>
      <c r="BW4349" s="51"/>
      <c r="BX4349" s="51"/>
      <c r="BY4349" s="51"/>
      <c r="BZ4349" s="51"/>
      <c r="CA4349" s="51"/>
      <c r="CB4349" s="51"/>
      <c r="CC4349" s="51"/>
      <c r="CD4349" s="51"/>
    </row>
    <row r="4350" spans="1:82" x14ac:dyDescent="0.35">
      <c r="A4350" s="49" t="s">
        <v>858</v>
      </c>
      <c r="B4350" s="50">
        <v>42362</v>
      </c>
      <c r="C4350" s="62"/>
      <c r="D4350" s="62"/>
      <c r="E4350" s="51" t="s">
        <v>855</v>
      </c>
      <c r="F4350" s="51"/>
      <c r="G4350" s="51">
        <v>405.43171875000002</v>
      </c>
      <c r="H4350" s="51">
        <v>0.132965625</v>
      </c>
      <c r="I4350" s="51">
        <v>0.11224999999999999</v>
      </c>
      <c r="J4350" s="51">
        <v>0.17894375000000001</v>
      </c>
      <c r="K4350" s="51">
        <v>0.196325</v>
      </c>
      <c r="L4350" s="51">
        <v>0.24783750000000002</v>
      </c>
      <c r="M4350" s="51">
        <v>0.33989374999999999</v>
      </c>
      <c r="N4350" s="51">
        <v>0.26583124999999996</v>
      </c>
      <c r="O4350" s="51"/>
      <c r="P4350" s="51"/>
      <c r="Q4350" s="51"/>
      <c r="R4350" s="51"/>
      <c r="S4350" s="51"/>
      <c r="T4350" s="51"/>
      <c r="U4350" s="51"/>
      <c r="V4350" s="51"/>
      <c r="W4350" s="51"/>
      <c r="X4350" s="51"/>
      <c r="Y4350" s="51"/>
      <c r="Z4350" s="51"/>
      <c r="AA4350" s="51"/>
      <c r="AB4350" s="51"/>
      <c r="AC4350" s="51"/>
      <c r="AD4350" s="51"/>
      <c r="AE4350" s="51"/>
      <c r="AF4350" s="51"/>
      <c r="AG4350" s="51"/>
      <c r="AH4350" s="51"/>
      <c r="AI4350" s="51"/>
      <c r="AJ4350" s="51"/>
      <c r="AK4350" s="51"/>
      <c r="AL4350" s="51"/>
      <c r="AM4350" s="51"/>
      <c r="AN4350" s="51"/>
      <c r="AO4350" s="51"/>
      <c r="AP4350" s="51"/>
      <c r="AQ4350" s="51"/>
      <c r="AR4350" s="51"/>
      <c r="AS4350" s="51"/>
      <c r="AT4350" s="51"/>
      <c r="AU4350" s="51"/>
      <c r="AV4350" s="51"/>
      <c r="AW4350" s="51"/>
      <c r="AX4350" s="51"/>
      <c r="AY4350" s="51"/>
      <c r="AZ4350" s="51"/>
      <c r="BA4350" s="51"/>
      <c r="BB4350" s="51"/>
      <c r="BC4350" s="51"/>
      <c r="BD4350" s="51"/>
      <c r="BE4350" s="51"/>
      <c r="BF4350" s="51"/>
      <c r="BG4350" s="51"/>
      <c r="BH4350" s="51"/>
      <c r="BI4350" s="51"/>
      <c r="BJ4350" s="51"/>
      <c r="BK4350" s="51"/>
      <c r="BL4350" s="51"/>
      <c r="BM4350" s="51"/>
      <c r="BN4350" s="51"/>
      <c r="BO4350" s="51"/>
      <c r="BP4350" s="51"/>
      <c r="BQ4350" s="51"/>
      <c r="BR4350" s="51"/>
      <c r="BS4350" s="51"/>
      <c r="BT4350" s="51"/>
      <c r="BU4350" s="51"/>
      <c r="BV4350" s="51"/>
      <c r="BW4350" s="51"/>
      <c r="BX4350" s="51"/>
      <c r="BY4350" s="51"/>
      <c r="BZ4350" s="51"/>
      <c r="CA4350" s="51"/>
      <c r="CB4350" s="51"/>
      <c r="CC4350" s="51"/>
      <c r="CD4350" s="51"/>
    </row>
    <row r="4351" spans="1:82" x14ac:dyDescent="0.35">
      <c r="A4351" s="49" t="s">
        <v>858</v>
      </c>
      <c r="B4351" s="50">
        <v>42363</v>
      </c>
      <c r="C4351" s="62"/>
      <c r="D4351" s="62"/>
      <c r="E4351" s="51" t="s">
        <v>855</v>
      </c>
      <c r="F4351" s="51"/>
      <c r="G4351" s="51">
        <v>403.32234375000007</v>
      </c>
      <c r="H4351" s="51">
        <v>0.11718437500000001</v>
      </c>
      <c r="I4351" s="51">
        <v>0.11288125</v>
      </c>
      <c r="J4351" s="51">
        <v>0.17985000000000001</v>
      </c>
      <c r="K4351" s="51">
        <v>0.19684374999999998</v>
      </c>
      <c r="L4351" s="51">
        <v>0.24745</v>
      </c>
      <c r="M4351" s="51">
        <v>0.33951874999999998</v>
      </c>
      <c r="N4351" s="51">
        <v>0.26571250000000002</v>
      </c>
      <c r="O4351" s="51"/>
      <c r="P4351" s="51"/>
      <c r="Q4351" s="51"/>
      <c r="R4351" s="51"/>
      <c r="S4351" s="51"/>
      <c r="T4351" s="51"/>
      <c r="U4351" s="51"/>
      <c r="V4351" s="51"/>
      <c r="W4351" s="51"/>
      <c r="X4351" s="51"/>
      <c r="Y4351" s="51"/>
      <c r="Z4351" s="51"/>
      <c r="AA4351" s="51"/>
      <c r="AB4351" s="51"/>
      <c r="AC4351" s="51"/>
      <c r="AD4351" s="51"/>
      <c r="AE4351" s="51"/>
      <c r="AF4351" s="51"/>
      <c r="AG4351" s="51"/>
      <c r="AH4351" s="51"/>
      <c r="AI4351" s="51"/>
      <c r="AJ4351" s="51"/>
      <c r="AK4351" s="51"/>
      <c r="AL4351" s="51"/>
      <c r="AM4351" s="51"/>
      <c r="AN4351" s="51"/>
      <c r="AO4351" s="51"/>
      <c r="AP4351" s="51"/>
      <c r="AQ4351" s="51"/>
      <c r="AR4351" s="51"/>
      <c r="AS4351" s="51"/>
      <c r="AT4351" s="51"/>
      <c r="AU4351" s="51"/>
      <c r="AV4351" s="51"/>
      <c r="AW4351" s="51"/>
      <c r="AX4351" s="51"/>
      <c r="AY4351" s="51"/>
      <c r="AZ4351" s="51"/>
      <c r="BA4351" s="51"/>
      <c r="BB4351" s="51"/>
      <c r="BC4351" s="51"/>
      <c r="BD4351" s="51"/>
      <c r="BE4351" s="51"/>
      <c r="BF4351" s="51"/>
      <c r="BG4351" s="51"/>
      <c r="BH4351" s="51"/>
      <c r="BI4351" s="51"/>
      <c r="BJ4351" s="51"/>
      <c r="BK4351" s="51"/>
      <c r="BL4351" s="51"/>
      <c r="BM4351" s="51"/>
      <c r="BN4351" s="51"/>
      <c r="BO4351" s="51"/>
      <c r="BP4351" s="51"/>
      <c r="BQ4351" s="51"/>
      <c r="BR4351" s="51"/>
      <c r="BS4351" s="51"/>
      <c r="BT4351" s="51"/>
      <c r="BU4351" s="51"/>
      <c r="BV4351" s="51"/>
      <c r="BW4351" s="51"/>
      <c r="BX4351" s="51"/>
      <c r="BY4351" s="51"/>
      <c r="BZ4351" s="51"/>
      <c r="CA4351" s="51"/>
      <c r="CB4351" s="51"/>
      <c r="CC4351" s="51"/>
      <c r="CD4351" s="51"/>
    </row>
    <row r="4352" spans="1:82" x14ac:dyDescent="0.35">
      <c r="A4352" s="49" t="s">
        <v>858</v>
      </c>
      <c r="B4352" s="50">
        <v>42364</v>
      </c>
      <c r="C4352" s="62"/>
      <c r="D4352" s="62"/>
      <c r="E4352" s="51" t="s">
        <v>855</v>
      </c>
      <c r="F4352" s="51"/>
      <c r="G4352" s="51">
        <v>401.97749999999991</v>
      </c>
      <c r="H4352" s="51">
        <v>0.10736875</v>
      </c>
      <c r="I4352" s="51">
        <v>0.11278125</v>
      </c>
      <c r="J4352" s="51">
        <v>0.18045624999999998</v>
      </c>
      <c r="K4352" s="51">
        <v>0.19751249999999998</v>
      </c>
      <c r="L4352" s="51">
        <v>0.24723124999999996</v>
      </c>
      <c r="M4352" s="51">
        <v>0.33915625000000005</v>
      </c>
      <c r="N4352" s="51">
        <v>0.26549375000000003</v>
      </c>
      <c r="O4352" s="51"/>
      <c r="P4352" s="51"/>
      <c r="Q4352" s="51"/>
      <c r="R4352" s="51"/>
      <c r="S4352" s="51"/>
      <c r="T4352" s="51"/>
      <c r="U4352" s="51"/>
      <c r="V4352" s="51"/>
      <c r="W4352" s="51"/>
      <c r="X4352" s="51"/>
      <c r="Y4352" s="51"/>
      <c r="Z4352" s="51"/>
      <c r="AA4352" s="51"/>
      <c r="AB4352" s="51"/>
      <c r="AC4352" s="51"/>
      <c r="AD4352" s="51"/>
      <c r="AE4352" s="51"/>
      <c r="AF4352" s="51"/>
      <c r="AG4352" s="51"/>
      <c r="AH4352" s="51"/>
      <c r="AI4352" s="51"/>
      <c r="AJ4352" s="51"/>
      <c r="AK4352" s="51"/>
      <c r="AL4352" s="51"/>
      <c r="AM4352" s="51"/>
      <c r="AN4352" s="51"/>
      <c r="AO4352" s="51"/>
      <c r="AP4352" s="51"/>
      <c r="AQ4352" s="51"/>
      <c r="AR4352" s="51"/>
      <c r="AS4352" s="51"/>
      <c r="AT4352" s="51"/>
      <c r="AU4352" s="51"/>
      <c r="AV4352" s="51"/>
      <c r="AW4352" s="51"/>
      <c r="AX4352" s="51"/>
      <c r="AY4352" s="51"/>
      <c r="AZ4352" s="51"/>
      <c r="BA4352" s="51"/>
      <c r="BB4352" s="51"/>
      <c r="BC4352" s="51"/>
      <c r="BD4352" s="51"/>
      <c r="BE4352" s="51"/>
      <c r="BF4352" s="51"/>
      <c r="BG4352" s="51"/>
      <c r="BH4352" s="51"/>
      <c r="BI4352" s="51"/>
      <c r="BJ4352" s="51"/>
      <c r="BK4352" s="51"/>
      <c r="BL4352" s="51"/>
      <c r="BM4352" s="51"/>
      <c r="BN4352" s="51"/>
      <c r="BO4352" s="51"/>
      <c r="BP4352" s="51"/>
      <c r="BQ4352" s="51"/>
      <c r="BR4352" s="51"/>
      <c r="BS4352" s="51"/>
      <c r="BT4352" s="51"/>
      <c r="BU4352" s="51"/>
      <c r="BV4352" s="51"/>
      <c r="BW4352" s="51"/>
      <c r="BX4352" s="51"/>
      <c r="BY4352" s="51"/>
      <c r="BZ4352" s="51"/>
      <c r="CA4352" s="51"/>
      <c r="CB4352" s="51"/>
      <c r="CC4352" s="51"/>
      <c r="CD4352" s="51"/>
    </row>
    <row r="4353" spans="1:82" x14ac:dyDescent="0.35">
      <c r="A4353" s="49" t="s">
        <v>858</v>
      </c>
      <c r="B4353" s="50">
        <v>42365</v>
      </c>
      <c r="C4353" s="62"/>
      <c r="D4353" s="62"/>
      <c r="E4353" s="51" t="s">
        <v>855</v>
      </c>
      <c r="F4353" s="51"/>
      <c r="G4353" s="51">
        <v>400.79015625</v>
      </c>
      <c r="H4353" s="51">
        <v>9.9578125000000003E-2</v>
      </c>
      <c r="I4353" s="51">
        <v>0.11265625</v>
      </c>
      <c r="J4353" s="51">
        <v>0.18106250000000002</v>
      </c>
      <c r="K4353" s="51">
        <v>0.19771249999999999</v>
      </c>
      <c r="L4353" s="51">
        <v>0.24686250000000004</v>
      </c>
      <c r="M4353" s="51">
        <v>0.33878125000000003</v>
      </c>
      <c r="N4353" s="51">
        <v>0.26543125000000001</v>
      </c>
      <c r="O4353" s="51"/>
      <c r="P4353" s="51"/>
      <c r="Q4353" s="51"/>
      <c r="R4353" s="51"/>
      <c r="S4353" s="51"/>
      <c r="T4353" s="51"/>
      <c r="U4353" s="51"/>
      <c r="V4353" s="51"/>
      <c r="W4353" s="51"/>
      <c r="X4353" s="51"/>
      <c r="Y4353" s="51"/>
      <c r="Z4353" s="51"/>
      <c r="AA4353" s="51"/>
      <c r="AB4353" s="51"/>
      <c r="AC4353" s="51"/>
      <c r="AD4353" s="51"/>
      <c r="AE4353" s="51"/>
      <c r="AF4353" s="51"/>
      <c r="AG4353" s="51"/>
      <c r="AH4353" s="51"/>
      <c r="AI4353" s="51"/>
      <c r="AJ4353" s="51"/>
      <c r="AK4353" s="51"/>
      <c r="AL4353" s="51"/>
      <c r="AM4353" s="51"/>
      <c r="AN4353" s="51"/>
      <c r="AO4353" s="51"/>
      <c r="AP4353" s="51"/>
      <c r="AQ4353" s="51"/>
      <c r="AR4353" s="51"/>
      <c r="AS4353" s="51"/>
      <c r="AT4353" s="51"/>
      <c r="AU4353" s="51"/>
      <c r="AV4353" s="51"/>
      <c r="AW4353" s="51"/>
      <c r="AX4353" s="51"/>
      <c r="AY4353" s="51"/>
      <c r="AZ4353" s="51"/>
      <c r="BA4353" s="51"/>
      <c r="BB4353" s="51"/>
      <c r="BC4353" s="51"/>
      <c r="BD4353" s="51"/>
      <c r="BE4353" s="51"/>
      <c r="BF4353" s="51"/>
      <c r="BG4353" s="51"/>
      <c r="BH4353" s="51"/>
      <c r="BI4353" s="51"/>
      <c r="BJ4353" s="51"/>
      <c r="BK4353" s="51"/>
      <c r="BL4353" s="51"/>
      <c r="BM4353" s="51"/>
      <c r="BN4353" s="51"/>
      <c r="BO4353" s="51"/>
      <c r="BP4353" s="51"/>
      <c r="BQ4353" s="51"/>
      <c r="BR4353" s="51"/>
      <c r="BS4353" s="51"/>
      <c r="BT4353" s="51"/>
      <c r="BU4353" s="51"/>
      <c r="BV4353" s="51"/>
      <c r="BW4353" s="51"/>
      <c r="BX4353" s="51"/>
      <c r="BY4353" s="51"/>
      <c r="BZ4353" s="51"/>
      <c r="CA4353" s="51"/>
      <c r="CB4353" s="51"/>
      <c r="CC4353" s="51"/>
      <c r="CD4353" s="51"/>
    </row>
    <row r="4354" spans="1:82" x14ac:dyDescent="0.35">
      <c r="A4354" s="49" t="s">
        <v>858</v>
      </c>
      <c r="B4354" s="50">
        <v>42366</v>
      </c>
      <c r="C4354" s="62"/>
      <c r="D4354" s="62"/>
      <c r="E4354" s="51" t="s">
        <v>855</v>
      </c>
      <c r="F4354" s="51"/>
      <c r="G4354" s="51">
        <v>399.53765625</v>
      </c>
      <c r="H4354" s="51">
        <v>9.2934374999999986E-2</v>
      </c>
      <c r="I4354" s="51">
        <v>0.11269999999999999</v>
      </c>
      <c r="J4354" s="51">
        <v>0.18164374999999999</v>
      </c>
      <c r="K4354" s="51">
        <v>0.19756874999999999</v>
      </c>
      <c r="L4354" s="51">
        <v>0.24623125000000001</v>
      </c>
      <c r="M4354" s="51">
        <v>0.33836875</v>
      </c>
      <c r="N4354" s="51">
        <v>0.26516249999999997</v>
      </c>
      <c r="O4354" s="51"/>
      <c r="P4354" s="51"/>
      <c r="Q4354" s="51"/>
      <c r="R4354" s="51"/>
      <c r="S4354" s="51"/>
      <c r="T4354" s="51"/>
      <c r="U4354" s="51"/>
      <c r="V4354" s="51"/>
      <c r="W4354" s="51"/>
      <c r="X4354" s="51"/>
      <c r="Y4354" s="51"/>
      <c r="Z4354" s="51"/>
      <c r="AA4354" s="51"/>
      <c r="AB4354" s="51"/>
      <c r="AC4354" s="51"/>
      <c r="AD4354" s="51"/>
      <c r="AE4354" s="51"/>
      <c r="AF4354" s="51"/>
      <c r="AG4354" s="51"/>
      <c r="AH4354" s="51"/>
      <c r="AI4354" s="51"/>
      <c r="AJ4354" s="51"/>
      <c r="AK4354" s="51"/>
      <c r="AL4354" s="51"/>
      <c r="AM4354" s="51"/>
      <c r="AN4354" s="51"/>
      <c r="AO4354" s="51"/>
      <c r="AP4354" s="51"/>
      <c r="AQ4354" s="51"/>
      <c r="AR4354" s="51"/>
      <c r="AS4354" s="51"/>
      <c r="AT4354" s="51"/>
      <c r="AU4354" s="51"/>
      <c r="AV4354" s="51"/>
      <c r="AW4354" s="51"/>
      <c r="AX4354" s="51"/>
      <c r="AY4354" s="51"/>
      <c r="AZ4354" s="51"/>
      <c r="BA4354" s="51"/>
      <c r="BB4354" s="51"/>
      <c r="BC4354" s="51"/>
      <c r="BD4354" s="51"/>
      <c r="BE4354" s="51"/>
      <c r="BF4354" s="51"/>
      <c r="BG4354" s="51"/>
      <c r="BH4354" s="51"/>
      <c r="BI4354" s="51"/>
      <c r="BJ4354" s="51"/>
      <c r="BK4354" s="51"/>
      <c r="BL4354" s="51"/>
      <c r="BM4354" s="51"/>
      <c r="BN4354" s="51"/>
      <c r="BO4354" s="51"/>
      <c r="BP4354" s="51"/>
      <c r="BQ4354" s="51"/>
      <c r="BR4354" s="51"/>
      <c r="BS4354" s="51"/>
      <c r="BT4354" s="51"/>
      <c r="BU4354" s="51"/>
      <c r="BV4354" s="51"/>
      <c r="BW4354" s="51"/>
      <c r="BX4354" s="51"/>
      <c r="BY4354" s="51"/>
      <c r="BZ4354" s="51"/>
      <c r="CA4354" s="51"/>
      <c r="CB4354" s="51"/>
      <c r="CC4354" s="51"/>
      <c r="CD4354" s="51"/>
    </row>
    <row r="4355" spans="1:82" x14ac:dyDescent="0.35">
      <c r="A4355" s="49" t="s">
        <v>858</v>
      </c>
      <c r="B4355" s="50">
        <v>42367</v>
      </c>
      <c r="C4355" s="62"/>
      <c r="D4355" s="62"/>
      <c r="E4355" s="51" t="s">
        <v>855</v>
      </c>
      <c r="F4355" s="51"/>
      <c r="G4355" s="51">
        <v>398.09203125000005</v>
      </c>
      <c r="H4355" s="51">
        <v>8.6409374999999997E-2</v>
      </c>
      <c r="I4355" s="51">
        <v>0.112425</v>
      </c>
      <c r="J4355" s="51">
        <v>0.18215000000000001</v>
      </c>
      <c r="K4355" s="51">
        <v>0.19704375000000002</v>
      </c>
      <c r="L4355" s="51">
        <v>0.24543125000000002</v>
      </c>
      <c r="M4355" s="51">
        <v>0.33794999999999997</v>
      </c>
      <c r="N4355" s="51">
        <v>0.26498125</v>
      </c>
      <c r="O4355" s="51"/>
      <c r="P4355" s="51"/>
      <c r="Q4355" s="51"/>
      <c r="R4355" s="51"/>
      <c r="S4355" s="51"/>
      <c r="T4355" s="51"/>
      <c r="U4355" s="51"/>
      <c r="V4355" s="51"/>
      <c r="W4355" s="51"/>
      <c r="X4355" s="51"/>
      <c r="Y4355" s="51"/>
      <c r="Z4355" s="51"/>
      <c r="AA4355" s="51"/>
      <c r="AB4355" s="51"/>
      <c r="AC4355" s="51"/>
      <c r="AD4355" s="51"/>
      <c r="AE4355" s="51"/>
      <c r="AF4355" s="51"/>
      <c r="AG4355" s="51"/>
      <c r="AH4355" s="51"/>
      <c r="AI4355" s="51"/>
      <c r="AJ4355" s="51"/>
      <c r="AK4355" s="51"/>
      <c r="AL4355" s="51"/>
      <c r="AM4355" s="51"/>
      <c r="AN4355" s="51"/>
      <c r="AO4355" s="51"/>
      <c r="AP4355" s="51"/>
      <c r="AQ4355" s="51"/>
      <c r="AR4355" s="51"/>
      <c r="AS4355" s="51"/>
      <c r="AT4355" s="51"/>
      <c r="AU4355" s="51"/>
      <c r="AV4355" s="51"/>
      <c r="AW4355" s="51"/>
      <c r="AX4355" s="51"/>
      <c r="AY4355" s="51"/>
      <c r="AZ4355" s="51"/>
      <c r="BA4355" s="51"/>
      <c r="BB4355" s="51"/>
      <c r="BC4355" s="51"/>
      <c r="BD4355" s="51"/>
      <c r="BE4355" s="51"/>
      <c r="BF4355" s="51"/>
      <c r="BG4355" s="51"/>
      <c r="BH4355" s="51"/>
      <c r="BI4355" s="51"/>
      <c r="BJ4355" s="51"/>
      <c r="BK4355" s="51"/>
      <c r="BL4355" s="51"/>
      <c r="BM4355" s="51"/>
      <c r="BN4355" s="51"/>
      <c r="BO4355" s="51"/>
      <c r="BP4355" s="51"/>
      <c r="BQ4355" s="51"/>
      <c r="BR4355" s="51"/>
      <c r="BS4355" s="51"/>
      <c r="BT4355" s="51"/>
      <c r="BU4355" s="51"/>
      <c r="BV4355" s="51"/>
      <c r="BW4355" s="51"/>
      <c r="BX4355" s="51"/>
      <c r="BY4355" s="51"/>
      <c r="BZ4355" s="51"/>
      <c r="CA4355" s="51"/>
      <c r="CB4355" s="51"/>
      <c r="CC4355" s="51"/>
      <c r="CD4355" s="51"/>
    </row>
    <row r="4356" spans="1:82" x14ac:dyDescent="0.35">
      <c r="A4356" s="49" t="s">
        <v>858</v>
      </c>
      <c r="B4356" s="50">
        <v>42368</v>
      </c>
      <c r="C4356" s="62"/>
      <c r="D4356" s="62"/>
      <c r="E4356" s="51" t="s">
        <v>855</v>
      </c>
      <c r="F4356" s="51"/>
      <c r="G4356" s="51">
        <v>396.91453124999998</v>
      </c>
      <c r="H4356" s="51">
        <v>8.2090625E-2</v>
      </c>
      <c r="I4356" s="51">
        <v>0.11083125000000001</v>
      </c>
      <c r="J4356" s="51">
        <v>0.181725</v>
      </c>
      <c r="K4356" s="51">
        <v>0.19716875</v>
      </c>
      <c r="L4356" s="51">
        <v>0.24510624999999997</v>
      </c>
      <c r="M4356" s="51">
        <v>0.33769375000000001</v>
      </c>
      <c r="N4356" s="51">
        <v>0.26489374999999998</v>
      </c>
      <c r="O4356" s="51"/>
      <c r="P4356" s="51"/>
      <c r="Q4356" s="51"/>
      <c r="R4356" s="51"/>
      <c r="S4356" s="51"/>
      <c r="T4356" s="51"/>
      <c r="U4356" s="51"/>
      <c r="V4356" s="51"/>
      <c r="W4356" s="51"/>
      <c r="X4356" s="51"/>
      <c r="Y4356" s="51"/>
      <c r="Z4356" s="51"/>
      <c r="AA4356" s="51"/>
      <c r="AB4356" s="51"/>
      <c r="AC4356" s="51"/>
      <c r="AD4356" s="51">
        <v>8.85</v>
      </c>
      <c r="AE4356" s="51">
        <v>0.70548527960876528</v>
      </c>
      <c r="AF4356" s="51">
        <v>0.31092090056830862</v>
      </c>
      <c r="AG4356" s="51"/>
      <c r="AH4356" s="51"/>
      <c r="AI4356" s="51"/>
      <c r="AJ4356" s="51">
        <v>6.5</v>
      </c>
      <c r="AK4356" s="51">
        <v>8.85</v>
      </c>
      <c r="AL4356" s="51"/>
      <c r="AM4356" s="51"/>
      <c r="AN4356" s="51"/>
      <c r="AO4356" s="51"/>
      <c r="AP4356" s="51"/>
      <c r="AQ4356" s="51"/>
      <c r="AR4356" s="51"/>
      <c r="AS4356" s="51"/>
      <c r="AT4356" s="51"/>
      <c r="AU4356" s="51"/>
      <c r="AV4356" s="51"/>
      <c r="AW4356" s="51"/>
      <c r="AX4356" s="51"/>
      <c r="AY4356" s="51"/>
      <c r="AZ4356" s="51"/>
      <c r="BA4356" s="51"/>
      <c r="BB4356" s="51"/>
      <c r="BC4356" s="51"/>
      <c r="BD4356" s="51"/>
      <c r="BE4356" s="51"/>
      <c r="BF4356" s="51"/>
      <c r="BG4356" s="51"/>
      <c r="BH4356" s="51"/>
      <c r="BI4356" s="51"/>
      <c r="BJ4356" s="51"/>
      <c r="BK4356" s="51"/>
      <c r="BL4356" s="51"/>
      <c r="BM4356" s="51"/>
      <c r="BN4356" s="51"/>
      <c r="BO4356" s="51"/>
      <c r="BP4356" s="51"/>
      <c r="BQ4356" s="51"/>
      <c r="BR4356" s="51"/>
      <c r="BS4356" s="51"/>
      <c r="BT4356" s="51"/>
      <c r="BU4356" s="51"/>
      <c r="BV4356" s="51"/>
      <c r="BW4356" s="51"/>
      <c r="BX4356" s="51"/>
      <c r="BY4356" s="51"/>
      <c r="BZ4356" s="51"/>
      <c r="CA4356" s="51"/>
      <c r="CB4356" s="51"/>
      <c r="CC4356" s="51"/>
      <c r="CD4356" s="51"/>
    </row>
    <row r="4357" spans="1:82" x14ac:dyDescent="0.35">
      <c r="A4357" s="49" t="s">
        <v>858</v>
      </c>
      <c r="B4357" s="50">
        <v>42369</v>
      </c>
      <c r="C4357" s="62"/>
      <c r="D4357" s="62"/>
      <c r="E4357" s="51" t="s">
        <v>855</v>
      </c>
      <c r="F4357" s="51"/>
      <c r="G4357" s="51">
        <v>395.61046875</v>
      </c>
      <c r="H4357" s="51">
        <v>7.9915625000000004E-2</v>
      </c>
      <c r="I4357" s="51">
        <v>0.111275</v>
      </c>
      <c r="J4357" s="51">
        <v>0.18135625</v>
      </c>
      <c r="K4357" s="51">
        <v>0.19572499999999998</v>
      </c>
      <c r="L4357" s="51">
        <v>0.24396250000000003</v>
      </c>
      <c r="M4357" s="51">
        <v>0.33739374999999999</v>
      </c>
      <c r="N4357" s="51">
        <v>0.26466875000000001</v>
      </c>
      <c r="O4357" s="51"/>
      <c r="P4357" s="51"/>
      <c r="Q4357" s="51"/>
      <c r="R4357" s="51"/>
      <c r="S4357" s="51"/>
      <c r="T4357" s="51"/>
      <c r="U4357" s="51"/>
      <c r="V4357" s="51"/>
      <c r="W4357" s="51"/>
      <c r="X4357" s="51"/>
      <c r="Y4357" s="51"/>
      <c r="Z4357" s="51"/>
      <c r="AA4357" s="51"/>
      <c r="AB4357" s="51"/>
      <c r="AC4357" s="51"/>
      <c r="AD4357" s="51"/>
      <c r="AE4357" s="51"/>
      <c r="AF4357" s="51"/>
      <c r="AG4357" s="51"/>
      <c r="AH4357" s="51"/>
      <c r="AI4357" s="51"/>
      <c r="AJ4357" s="51"/>
      <c r="AK4357" s="51"/>
      <c r="AL4357" s="51"/>
      <c r="AM4357" s="51"/>
      <c r="AN4357" s="51"/>
      <c r="AO4357" s="51"/>
      <c r="AP4357" s="51"/>
      <c r="AQ4357" s="51"/>
      <c r="AR4357" s="51"/>
      <c r="AS4357" s="51"/>
      <c r="AT4357" s="51"/>
      <c r="AU4357" s="51"/>
      <c r="AV4357" s="51"/>
      <c r="AW4357" s="51"/>
      <c r="AX4357" s="51"/>
      <c r="AY4357" s="51"/>
      <c r="AZ4357" s="51"/>
      <c r="BA4357" s="51"/>
      <c r="BB4357" s="51"/>
      <c r="BC4357" s="51"/>
      <c r="BD4357" s="51"/>
      <c r="BE4357" s="51"/>
      <c r="BF4357" s="51"/>
      <c r="BG4357" s="51"/>
      <c r="BH4357" s="51"/>
      <c r="BI4357" s="51"/>
      <c r="BJ4357" s="51"/>
      <c r="BK4357" s="51"/>
      <c r="BL4357" s="51"/>
      <c r="BM4357" s="51"/>
      <c r="BN4357" s="51"/>
      <c r="BO4357" s="51"/>
      <c r="BP4357" s="51"/>
      <c r="BQ4357" s="51"/>
      <c r="BR4357" s="51"/>
      <c r="BS4357" s="51"/>
      <c r="BT4357" s="51"/>
      <c r="BU4357" s="51"/>
      <c r="BV4357" s="51"/>
      <c r="BW4357" s="51"/>
      <c r="BX4357" s="51"/>
      <c r="BY4357" s="51"/>
      <c r="BZ4357" s="51"/>
      <c r="CA4357" s="51"/>
      <c r="CB4357" s="51"/>
      <c r="CC4357" s="51"/>
      <c r="CD4357" s="51"/>
    </row>
    <row r="4358" spans="1:82" x14ac:dyDescent="0.35">
      <c r="A4358" s="49" t="s">
        <v>858</v>
      </c>
      <c r="B4358" s="50">
        <v>42370</v>
      </c>
      <c r="C4358" s="62"/>
      <c r="D4358" s="62"/>
      <c r="E4358" s="51" t="s">
        <v>855</v>
      </c>
      <c r="F4358" s="51"/>
      <c r="G4358" s="51">
        <v>394.42406250000005</v>
      </c>
      <c r="H4358" s="51">
        <v>7.7506249999999999E-2</v>
      </c>
      <c r="I4358" s="51">
        <v>0.11142500000000001</v>
      </c>
      <c r="J4358" s="51">
        <v>0.18166250000000003</v>
      </c>
      <c r="K4358" s="51">
        <v>0.19431875000000004</v>
      </c>
      <c r="L4358" s="51">
        <v>0.24278125</v>
      </c>
      <c r="M4358" s="51">
        <v>0.3369875</v>
      </c>
      <c r="N4358" s="51">
        <v>0.26453125</v>
      </c>
      <c r="O4358" s="51"/>
      <c r="P4358" s="51"/>
      <c r="Q4358" s="51"/>
      <c r="R4358" s="51"/>
      <c r="S4358" s="51"/>
      <c r="T4358" s="51"/>
      <c r="U4358" s="51"/>
      <c r="V4358" s="51"/>
      <c r="W4358" s="51"/>
      <c r="X4358" s="51"/>
      <c r="Y4358" s="51"/>
      <c r="Z4358" s="51"/>
      <c r="AA4358" s="51"/>
      <c r="AB4358" s="51"/>
      <c r="AC4358" s="51"/>
      <c r="AD4358" s="51"/>
      <c r="AE4358" s="51"/>
      <c r="AF4358" s="51"/>
      <c r="AG4358" s="51"/>
      <c r="AH4358" s="51"/>
      <c r="AI4358" s="51"/>
      <c r="AJ4358" s="51"/>
      <c r="AK4358" s="51"/>
      <c r="AL4358" s="51"/>
      <c r="AM4358" s="51"/>
      <c r="AN4358" s="51"/>
      <c r="AO4358" s="51"/>
      <c r="AP4358" s="51"/>
      <c r="AQ4358" s="51"/>
      <c r="AR4358" s="51"/>
      <c r="AS4358" s="51"/>
      <c r="AT4358" s="51"/>
      <c r="AU4358" s="51"/>
      <c r="AV4358" s="51"/>
      <c r="AW4358" s="51"/>
      <c r="AX4358" s="51"/>
      <c r="AY4358" s="51"/>
      <c r="AZ4358" s="51"/>
      <c r="BA4358" s="51"/>
      <c r="BB4358" s="51"/>
      <c r="BC4358" s="51"/>
      <c r="BD4358" s="51"/>
      <c r="BE4358" s="51"/>
      <c r="BF4358" s="51"/>
      <c r="BG4358" s="51"/>
      <c r="BH4358" s="51"/>
      <c r="BI4358" s="51"/>
      <c r="BJ4358" s="51"/>
      <c r="BK4358" s="51"/>
      <c r="BL4358" s="51"/>
      <c r="BM4358" s="51"/>
      <c r="BN4358" s="51"/>
      <c r="BO4358" s="51"/>
      <c r="BP4358" s="51"/>
      <c r="BQ4358" s="51"/>
      <c r="BR4358" s="51"/>
      <c r="BS4358" s="51"/>
      <c r="BT4358" s="51"/>
      <c r="BU4358" s="51"/>
      <c r="BV4358" s="51"/>
      <c r="BW4358" s="51"/>
      <c r="BX4358" s="51"/>
      <c r="BY4358" s="51"/>
      <c r="BZ4358" s="51"/>
      <c r="CA4358" s="51"/>
      <c r="CB4358" s="51"/>
      <c r="CC4358" s="51"/>
      <c r="CD4358" s="51"/>
    </row>
    <row r="4359" spans="1:82" x14ac:dyDescent="0.35">
      <c r="A4359" s="49" t="s">
        <v>858</v>
      </c>
      <c r="B4359" s="50">
        <v>42371</v>
      </c>
      <c r="C4359" s="62"/>
      <c r="D4359" s="62"/>
      <c r="E4359" s="51" t="s">
        <v>855</v>
      </c>
      <c r="F4359" s="51"/>
      <c r="G4359" s="51">
        <v>394.04015625000005</v>
      </c>
      <c r="H4359" s="51">
        <v>7.4515625000000002E-2</v>
      </c>
      <c r="I4359" s="51">
        <v>0.11048125</v>
      </c>
      <c r="J4359" s="51">
        <v>0.18233750000000001</v>
      </c>
      <c r="K4359" s="51">
        <v>0.195025</v>
      </c>
      <c r="L4359" s="51">
        <v>0.24269374999999999</v>
      </c>
      <c r="M4359" s="51">
        <v>0.33658750000000004</v>
      </c>
      <c r="N4359" s="51">
        <v>0.26432499999999998</v>
      </c>
      <c r="O4359" s="51"/>
      <c r="P4359" s="51"/>
      <c r="Q4359" s="51"/>
      <c r="R4359" s="51"/>
      <c r="S4359" s="51"/>
      <c r="T4359" s="51"/>
      <c r="U4359" s="51"/>
      <c r="V4359" s="51"/>
      <c r="W4359" s="51"/>
      <c r="X4359" s="51"/>
      <c r="Y4359" s="51"/>
      <c r="Z4359" s="51"/>
      <c r="AA4359" s="51"/>
      <c r="AB4359" s="51"/>
      <c r="AC4359" s="51"/>
      <c r="AD4359" s="51"/>
      <c r="AE4359" s="51"/>
      <c r="AF4359" s="51"/>
      <c r="AG4359" s="51"/>
      <c r="AH4359" s="51"/>
      <c r="AI4359" s="51"/>
      <c r="AJ4359" s="51"/>
      <c r="AK4359" s="51"/>
      <c r="AL4359" s="51"/>
      <c r="AM4359" s="51"/>
      <c r="AN4359" s="51"/>
      <c r="AO4359" s="51"/>
      <c r="AP4359" s="51"/>
      <c r="AQ4359" s="51"/>
      <c r="AR4359" s="51"/>
      <c r="AS4359" s="51"/>
      <c r="AT4359" s="51"/>
      <c r="AU4359" s="51"/>
      <c r="AV4359" s="51"/>
      <c r="AW4359" s="51"/>
      <c r="AX4359" s="51"/>
      <c r="AY4359" s="51"/>
      <c r="AZ4359" s="51"/>
      <c r="BA4359" s="51"/>
      <c r="BB4359" s="51"/>
      <c r="BC4359" s="51"/>
      <c r="BD4359" s="51"/>
      <c r="BE4359" s="51"/>
      <c r="BF4359" s="51"/>
      <c r="BG4359" s="51"/>
      <c r="BH4359" s="51"/>
      <c r="BI4359" s="51"/>
      <c r="BJ4359" s="51"/>
      <c r="BK4359" s="51"/>
      <c r="BL4359" s="51"/>
      <c r="BM4359" s="51"/>
      <c r="BN4359" s="51"/>
      <c r="BO4359" s="51"/>
      <c r="BP4359" s="51"/>
      <c r="BQ4359" s="51"/>
      <c r="BR4359" s="51"/>
      <c r="BS4359" s="51"/>
      <c r="BT4359" s="51"/>
      <c r="BU4359" s="51"/>
      <c r="BV4359" s="51"/>
      <c r="BW4359" s="51"/>
      <c r="BX4359" s="51"/>
      <c r="BY4359" s="51"/>
      <c r="BZ4359" s="51"/>
      <c r="CA4359" s="51"/>
      <c r="CB4359" s="51"/>
      <c r="CC4359" s="51"/>
      <c r="CD4359" s="51"/>
    </row>
    <row r="4360" spans="1:82" x14ac:dyDescent="0.35">
      <c r="A4360" s="49" t="s">
        <v>858</v>
      </c>
      <c r="B4360" s="50">
        <v>42372</v>
      </c>
      <c r="C4360" s="62"/>
      <c r="D4360" s="62"/>
      <c r="E4360" s="51" t="s">
        <v>855</v>
      </c>
      <c r="F4360" s="51"/>
      <c r="G4360" s="51">
        <v>393.55500000000006</v>
      </c>
      <c r="H4360" s="51">
        <v>7.2250000000000009E-2</v>
      </c>
      <c r="I4360" s="51">
        <v>0.10944999999999999</v>
      </c>
      <c r="J4360" s="51">
        <v>0.18188749999999998</v>
      </c>
      <c r="K4360" s="51">
        <v>0.19565625</v>
      </c>
      <c r="L4360" s="51">
        <v>0.24295</v>
      </c>
      <c r="M4360" s="51">
        <v>0.33633125000000003</v>
      </c>
      <c r="N4360" s="51">
        <v>0.26417499999999999</v>
      </c>
      <c r="O4360" s="51"/>
      <c r="P4360" s="51"/>
      <c r="Q4360" s="51"/>
      <c r="R4360" s="51"/>
      <c r="S4360" s="51"/>
      <c r="T4360" s="51"/>
      <c r="U4360" s="51"/>
      <c r="V4360" s="51"/>
      <c r="W4360" s="51"/>
      <c r="X4360" s="51"/>
      <c r="Y4360" s="51"/>
      <c r="Z4360" s="51"/>
      <c r="AA4360" s="51"/>
      <c r="AB4360" s="51"/>
      <c r="AC4360" s="51"/>
      <c r="AD4360" s="51"/>
      <c r="AE4360" s="51"/>
      <c r="AF4360" s="51"/>
      <c r="AG4360" s="51"/>
      <c r="AH4360" s="51"/>
      <c r="AI4360" s="51"/>
      <c r="AJ4360" s="51"/>
      <c r="AK4360" s="51"/>
      <c r="AL4360" s="51"/>
      <c r="AM4360" s="51"/>
      <c r="AN4360" s="51"/>
      <c r="AO4360" s="51"/>
      <c r="AP4360" s="51"/>
      <c r="AQ4360" s="51"/>
      <c r="AR4360" s="51"/>
      <c r="AS4360" s="51"/>
      <c r="AT4360" s="51"/>
      <c r="AU4360" s="51"/>
      <c r="AV4360" s="51"/>
      <c r="AW4360" s="51"/>
      <c r="AX4360" s="51"/>
      <c r="AY4360" s="51"/>
      <c r="AZ4360" s="51"/>
      <c r="BA4360" s="51"/>
      <c r="BB4360" s="51"/>
      <c r="BC4360" s="51"/>
      <c r="BD4360" s="51"/>
      <c r="BE4360" s="51"/>
      <c r="BF4360" s="51"/>
      <c r="BG4360" s="51"/>
      <c r="BH4360" s="51"/>
      <c r="BI4360" s="51"/>
      <c r="BJ4360" s="51"/>
      <c r="BK4360" s="51"/>
      <c r="BL4360" s="51"/>
      <c r="BM4360" s="51"/>
      <c r="BN4360" s="51"/>
      <c r="BO4360" s="51"/>
      <c r="BP4360" s="51"/>
      <c r="BQ4360" s="51"/>
      <c r="BR4360" s="51"/>
      <c r="BS4360" s="51"/>
      <c r="BT4360" s="51"/>
      <c r="BU4360" s="51"/>
      <c r="BV4360" s="51"/>
      <c r="BW4360" s="51"/>
      <c r="BX4360" s="51"/>
      <c r="BY4360" s="51"/>
      <c r="BZ4360" s="51"/>
      <c r="CA4360" s="51"/>
      <c r="CB4360" s="51"/>
      <c r="CC4360" s="51"/>
      <c r="CD4360" s="51"/>
    </row>
    <row r="4361" spans="1:82" x14ac:dyDescent="0.35">
      <c r="A4361" s="49" t="s">
        <v>858</v>
      </c>
      <c r="B4361" s="50">
        <v>42373</v>
      </c>
      <c r="C4361" s="62"/>
      <c r="D4361" s="62"/>
      <c r="E4361" s="51" t="s">
        <v>855</v>
      </c>
      <c r="F4361" s="51"/>
      <c r="G4361" s="51">
        <v>392.01468750000004</v>
      </c>
      <c r="H4361" s="51">
        <v>7.1368750000000009E-2</v>
      </c>
      <c r="I4361" s="51">
        <v>0.109125</v>
      </c>
      <c r="J4361" s="51">
        <v>0.18036874999999999</v>
      </c>
      <c r="K4361" s="51">
        <v>0.19401874999999999</v>
      </c>
      <c r="L4361" s="51">
        <v>0.24205625</v>
      </c>
      <c r="M4361" s="51">
        <v>0.33606249999999999</v>
      </c>
      <c r="N4361" s="51">
        <v>0.26396249999999999</v>
      </c>
      <c r="O4361" s="51"/>
      <c r="P4361" s="51"/>
      <c r="Q4361" s="51"/>
      <c r="R4361" s="51"/>
      <c r="S4361" s="51"/>
      <c r="T4361" s="51"/>
      <c r="U4361" s="51"/>
      <c r="V4361" s="51"/>
      <c r="W4361" s="51"/>
      <c r="X4361" s="51"/>
      <c r="Y4361" s="51"/>
      <c r="Z4361" s="51"/>
      <c r="AA4361" s="51"/>
      <c r="AB4361" s="51"/>
      <c r="AC4361" s="51"/>
      <c r="AD4361" s="51"/>
      <c r="AE4361" s="51"/>
      <c r="AF4361" s="51"/>
      <c r="AG4361" s="51"/>
      <c r="AH4361" s="51"/>
      <c r="AI4361" s="51"/>
      <c r="AJ4361" s="51"/>
      <c r="AK4361" s="51"/>
      <c r="AL4361" s="51"/>
      <c r="AM4361" s="51"/>
      <c r="AN4361" s="51"/>
      <c r="AO4361" s="51"/>
      <c r="AP4361" s="51"/>
      <c r="AQ4361" s="51"/>
      <c r="AR4361" s="51"/>
      <c r="AS4361" s="51"/>
      <c r="AT4361" s="51"/>
      <c r="AU4361" s="51"/>
      <c r="AV4361" s="51"/>
      <c r="AW4361" s="51"/>
      <c r="AX4361" s="51"/>
      <c r="AY4361" s="51"/>
      <c r="AZ4361" s="51"/>
      <c r="BA4361" s="51"/>
      <c r="BB4361" s="51"/>
      <c r="BC4361" s="51"/>
      <c r="BD4361" s="51"/>
      <c r="BE4361" s="51"/>
      <c r="BF4361" s="51"/>
      <c r="BG4361" s="51"/>
      <c r="BH4361" s="51"/>
      <c r="BI4361" s="51"/>
      <c r="BJ4361" s="51"/>
      <c r="BK4361" s="51"/>
      <c r="BL4361" s="51"/>
      <c r="BM4361" s="51"/>
      <c r="BN4361" s="51"/>
      <c r="BO4361" s="51"/>
      <c r="BP4361" s="51"/>
      <c r="BQ4361" s="51"/>
      <c r="BR4361" s="51"/>
      <c r="BS4361" s="51"/>
      <c r="BT4361" s="51"/>
      <c r="BU4361" s="51"/>
      <c r="BV4361" s="51"/>
      <c r="BW4361" s="51"/>
      <c r="BX4361" s="51"/>
      <c r="BY4361" s="51"/>
      <c r="BZ4361" s="51"/>
      <c r="CA4361" s="51"/>
      <c r="CB4361" s="51"/>
      <c r="CC4361" s="51"/>
      <c r="CD4361" s="51"/>
    </row>
    <row r="4362" spans="1:82" x14ac:dyDescent="0.35">
      <c r="A4362" s="49" t="s">
        <v>858</v>
      </c>
      <c r="B4362" s="50">
        <v>42374</v>
      </c>
      <c r="C4362" s="62"/>
      <c r="D4362" s="62"/>
      <c r="E4362" s="51" t="s">
        <v>855</v>
      </c>
      <c r="F4362" s="51"/>
      <c r="G4362" s="51">
        <v>390.94828124999998</v>
      </c>
      <c r="H4362" s="51">
        <v>7.1159374999999997E-2</v>
      </c>
      <c r="I4362" s="51">
        <v>0.10932500000000001</v>
      </c>
      <c r="J4362" s="51">
        <v>0.18</v>
      </c>
      <c r="K4362" s="51">
        <v>0.1923</v>
      </c>
      <c r="L4362" s="51">
        <v>0.24114374999999999</v>
      </c>
      <c r="M4362" s="51">
        <v>0.33568124999999999</v>
      </c>
      <c r="N4362" s="51">
        <v>0.26379374999999999</v>
      </c>
      <c r="O4362" s="51"/>
      <c r="P4362" s="51"/>
      <c r="Q4362" s="51"/>
      <c r="R4362" s="51"/>
      <c r="S4362" s="51"/>
      <c r="T4362" s="51"/>
      <c r="U4362" s="51"/>
      <c r="V4362" s="51"/>
      <c r="W4362" s="51"/>
      <c r="X4362" s="51"/>
      <c r="Y4362" s="51"/>
      <c r="Z4362" s="51"/>
      <c r="AA4362" s="51"/>
      <c r="AB4362" s="51"/>
      <c r="AC4362" s="51"/>
      <c r="AD4362" s="51"/>
      <c r="AE4362" s="51"/>
      <c r="AF4362" s="51">
        <v>0.21327212619047359</v>
      </c>
      <c r="AG4362" s="51"/>
      <c r="AH4362" s="51"/>
      <c r="AI4362" s="51"/>
      <c r="AJ4362" s="51"/>
      <c r="AK4362" s="51"/>
      <c r="AL4362" s="51"/>
      <c r="AM4362" s="51"/>
      <c r="AN4362" s="51"/>
      <c r="AO4362" s="51"/>
      <c r="AP4362" s="51"/>
      <c r="AQ4362" s="51"/>
      <c r="AR4362" s="51"/>
      <c r="AS4362" s="51"/>
      <c r="AT4362" s="51"/>
      <c r="AU4362" s="51"/>
      <c r="AV4362" s="51"/>
      <c r="AW4362" s="51"/>
      <c r="AX4362" s="51"/>
      <c r="AY4362" s="51"/>
      <c r="AZ4362" s="51"/>
      <c r="BA4362" s="51"/>
      <c r="BB4362" s="51"/>
      <c r="BC4362" s="51"/>
      <c r="BD4362" s="51"/>
      <c r="BE4362" s="51"/>
      <c r="BF4362" s="51"/>
      <c r="BG4362" s="51"/>
      <c r="BH4362" s="51"/>
      <c r="BI4362" s="51"/>
      <c r="BJ4362" s="51"/>
      <c r="BK4362" s="51"/>
      <c r="BL4362" s="51"/>
      <c r="BM4362" s="51"/>
      <c r="BN4362" s="51"/>
      <c r="BO4362" s="51"/>
      <c r="BP4362" s="51"/>
      <c r="BQ4362" s="51"/>
      <c r="BR4362" s="51"/>
      <c r="BS4362" s="51"/>
      <c r="BT4362" s="51"/>
      <c r="BU4362" s="51"/>
      <c r="BV4362" s="51"/>
      <c r="BW4362" s="51"/>
      <c r="BX4362" s="51"/>
      <c r="BY4362" s="51"/>
      <c r="BZ4362" s="51"/>
      <c r="CA4362" s="51"/>
      <c r="CB4362" s="51"/>
      <c r="CC4362" s="51"/>
      <c r="CD4362" s="51"/>
    </row>
    <row r="4363" spans="1:82" x14ac:dyDescent="0.35">
      <c r="A4363" s="49" t="s">
        <v>858</v>
      </c>
      <c r="B4363" s="50">
        <v>42375</v>
      </c>
      <c r="C4363" s="62"/>
      <c r="D4363" s="62"/>
      <c r="E4363" s="51" t="s">
        <v>855</v>
      </c>
      <c r="F4363" s="51"/>
      <c r="G4363" s="51">
        <v>390.23015624999999</v>
      </c>
      <c r="H4363" s="51">
        <v>7.0046875000000008E-2</v>
      </c>
      <c r="I4363" s="51">
        <v>0.10948749999999999</v>
      </c>
      <c r="J4363" s="51">
        <v>0.18050624999999998</v>
      </c>
      <c r="K4363" s="51">
        <v>0.19129374999999998</v>
      </c>
      <c r="L4363" s="51">
        <v>0.24030000000000001</v>
      </c>
      <c r="M4363" s="51">
        <v>0.33530625000000003</v>
      </c>
      <c r="N4363" s="51">
        <v>0.26359375000000002</v>
      </c>
      <c r="O4363" s="51"/>
      <c r="P4363" s="51"/>
      <c r="Q4363" s="51"/>
      <c r="R4363" s="51"/>
      <c r="S4363" s="51">
        <v>13.6740338</v>
      </c>
      <c r="T4363" s="51">
        <v>895.70624999999995</v>
      </c>
      <c r="U4363" s="51">
        <v>529.80450000000008</v>
      </c>
      <c r="V4363" s="51"/>
      <c r="W4363" s="51">
        <v>10.257042700000001</v>
      </c>
      <c r="X4363" s="51">
        <v>2.2738985136756002E-2</v>
      </c>
      <c r="Y4363" s="51"/>
      <c r="Z4363" s="51">
        <v>8.9149953500000017</v>
      </c>
      <c r="AA4363" s="51"/>
      <c r="AB4363" s="51"/>
      <c r="AC4363" s="51">
        <v>392.05775000000006</v>
      </c>
      <c r="AD4363" s="51">
        <v>8.85</v>
      </c>
      <c r="AE4363" s="51">
        <v>0.62156587932009555</v>
      </c>
      <c r="AF4363" s="51"/>
      <c r="AG4363" s="51">
        <v>1.1261393975191969E-2</v>
      </c>
      <c r="AH4363" s="51">
        <v>0.52430235000000003</v>
      </c>
      <c r="AI4363" s="51">
        <v>46.557499999999997</v>
      </c>
      <c r="AJ4363" s="51">
        <v>7.6</v>
      </c>
      <c r="AK4363" s="51">
        <v>8.85</v>
      </c>
      <c r="AL4363" s="51">
        <v>0.3075</v>
      </c>
      <c r="AM4363" s="51">
        <v>2.4176761856518708E-2</v>
      </c>
      <c r="AN4363" s="51">
        <v>0.66819129999999993</v>
      </c>
      <c r="AO4363" s="51">
        <v>27.63775</v>
      </c>
      <c r="AP4363" s="51"/>
      <c r="AQ4363" s="51"/>
      <c r="AR4363" s="51"/>
      <c r="AS4363" s="51"/>
      <c r="AT4363" s="51"/>
      <c r="AU4363" s="51"/>
      <c r="AV4363" s="51"/>
      <c r="AW4363" s="51"/>
      <c r="AX4363" s="51"/>
      <c r="AY4363" s="51"/>
      <c r="AZ4363" s="51"/>
      <c r="BA4363" s="51"/>
      <c r="BB4363" s="51">
        <v>1.3420473500000001</v>
      </c>
      <c r="BC4363" s="51"/>
      <c r="BD4363" s="51">
        <v>137.74674999999999</v>
      </c>
      <c r="BE4363" s="51">
        <v>9.7428603578668845E-3</v>
      </c>
      <c r="BF4363" s="51">
        <v>7.6258069326532001E-3</v>
      </c>
      <c r="BG4363" s="51">
        <v>2.2244974500000003</v>
      </c>
      <c r="BH4363" s="51"/>
      <c r="BI4363" s="51">
        <v>291.70649999999995</v>
      </c>
      <c r="BJ4363" s="51"/>
      <c r="BK4363" s="51"/>
      <c r="BL4363" s="51"/>
      <c r="BM4363" s="51"/>
      <c r="BN4363" s="51"/>
      <c r="BO4363" s="51"/>
      <c r="BP4363" s="51"/>
      <c r="BQ4363" s="51"/>
      <c r="BR4363" s="51"/>
      <c r="BS4363" s="51"/>
      <c r="BT4363" s="51"/>
      <c r="BU4363" s="51"/>
      <c r="BV4363" s="51"/>
      <c r="BW4363" s="51"/>
      <c r="BX4363" s="51"/>
      <c r="BY4363" s="51"/>
      <c r="BZ4363" s="51"/>
      <c r="CA4363" s="51"/>
      <c r="CB4363" s="51"/>
      <c r="CC4363" s="51"/>
      <c r="CD4363" s="51"/>
    </row>
    <row r="4364" spans="1:82" x14ac:dyDescent="0.35">
      <c r="A4364" s="49" t="s">
        <v>858</v>
      </c>
      <c r="B4364" s="50">
        <v>42376</v>
      </c>
      <c r="C4364" s="62"/>
      <c r="D4364" s="62"/>
      <c r="E4364" s="51" t="s">
        <v>855</v>
      </c>
      <c r="F4364" s="51"/>
      <c r="G4364" s="51">
        <v>389.62546874999998</v>
      </c>
      <c r="H4364" s="51">
        <v>6.9159374999999995E-2</v>
      </c>
      <c r="I4364" s="51">
        <v>0.10929375</v>
      </c>
      <c r="J4364" s="51">
        <v>0.18076249999999999</v>
      </c>
      <c r="K4364" s="51">
        <v>0.19071874999999999</v>
      </c>
      <c r="L4364" s="51">
        <v>0.23978749999999999</v>
      </c>
      <c r="M4364" s="51">
        <v>0.33489374999999999</v>
      </c>
      <c r="N4364" s="51">
        <v>0.26336250000000005</v>
      </c>
      <c r="O4364" s="51"/>
      <c r="P4364" s="51"/>
      <c r="Q4364" s="51"/>
      <c r="R4364" s="51"/>
      <c r="S4364" s="51"/>
      <c r="T4364" s="51"/>
      <c r="U4364" s="51"/>
      <c r="V4364" s="51"/>
      <c r="W4364" s="51"/>
      <c r="X4364" s="51"/>
      <c r="Y4364" s="51"/>
      <c r="Z4364" s="51"/>
      <c r="AA4364" s="51"/>
      <c r="AB4364" s="51"/>
      <c r="AC4364" s="51"/>
      <c r="AD4364" s="51"/>
      <c r="AE4364" s="51"/>
      <c r="AF4364" s="51"/>
      <c r="AG4364" s="51"/>
      <c r="AH4364" s="51"/>
      <c r="AI4364" s="51"/>
      <c r="AJ4364" s="51"/>
      <c r="AK4364" s="51"/>
      <c r="AL4364" s="51"/>
      <c r="AM4364" s="51"/>
      <c r="AN4364" s="51"/>
      <c r="AO4364" s="51"/>
      <c r="AP4364" s="51"/>
      <c r="AQ4364" s="51"/>
      <c r="AR4364" s="51"/>
      <c r="AS4364" s="51"/>
      <c r="AT4364" s="51"/>
      <c r="AU4364" s="51"/>
      <c r="AV4364" s="51"/>
      <c r="AW4364" s="51"/>
      <c r="AX4364" s="51"/>
      <c r="AY4364" s="51"/>
      <c r="AZ4364" s="51"/>
      <c r="BA4364" s="51"/>
      <c r="BB4364" s="51"/>
      <c r="BC4364" s="51"/>
      <c r="BD4364" s="51"/>
      <c r="BE4364" s="51"/>
      <c r="BF4364" s="51"/>
      <c r="BG4364" s="51"/>
      <c r="BH4364" s="51"/>
      <c r="BI4364" s="51"/>
      <c r="BJ4364" s="51"/>
      <c r="BK4364" s="51"/>
      <c r="BL4364" s="51"/>
      <c r="BM4364" s="51"/>
      <c r="BN4364" s="51"/>
      <c r="BO4364" s="51"/>
      <c r="BP4364" s="51"/>
      <c r="BQ4364" s="51"/>
      <c r="BR4364" s="51"/>
      <c r="BS4364" s="51"/>
      <c r="BT4364" s="51"/>
      <c r="BU4364" s="51"/>
      <c r="BV4364" s="51"/>
      <c r="BW4364" s="51"/>
      <c r="BX4364" s="51"/>
      <c r="BY4364" s="51"/>
      <c r="BZ4364" s="51"/>
      <c r="CA4364" s="51"/>
      <c r="CB4364" s="51"/>
      <c r="CC4364" s="51"/>
      <c r="CD4364" s="51"/>
    </row>
    <row r="4365" spans="1:82" x14ac:dyDescent="0.35">
      <c r="A4365" s="49" t="s">
        <v>858</v>
      </c>
      <c r="B4365" s="50">
        <v>42377</v>
      </c>
      <c r="C4365" s="62"/>
      <c r="D4365" s="62"/>
      <c r="E4365" s="51" t="s">
        <v>855</v>
      </c>
      <c r="F4365" s="51"/>
      <c r="G4365" s="51">
        <v>388.83140624999999</v>
      </c>
      <c r="H4365" s="51">
        <v>6.7803124999999992E-2</v>
      </c>
      <c r="I4365" s="51">
        <v>0.10914374999999998</v>
      </c>
      <c r="J4365" s="51">
        <v>0.18093124999999999</v>
      </c>
      <c r="K4365" s="51">
        <v>0.18995625000000002</v>
      </c>
      <c r="L4365" s="51">
        <v>0.23903749999999996</v>
      </c>
      <c r="M4365" s="51">
        <v>0.33451874999999998</v>
      </c>
      <c r="N4365" s="51">
        <v>0.26318750000000002</v>
      </c>
      <c r="O4365" s="51"/>
      <c r="P4365" s="51"/>
      <c r="Q4365" s="51"/>
      <c r="R4365" s="51"/>
      <c r="S4365" s="51"/>
      <c r="T4365" s="51"/>
      <c r="U4365" s="51"/>
      <c r="V4365" s="51"/>
      <c r="W4365" s="51"/>
      <c r="X4365" s="51"/>
      <c r="Y4365" s="51"/>
      <c r="Z4365" s="51"/>
      <c r="AA4365" s="51"/>
      <c r="AB4365" s="51"/>
      <c r="AC4365" s="51"/>
      <c r="AD4365" s="51"/>
      <c r="AE4365" s="51"/>
      <c r="AF4365" s="51"/>
      <c r="AG4365" s="51"/>
      <c r="AH4365" s="51"/>
      <c r="AI4365" s="51"/>
      <c r="AJ4365" s="51"/>
      <c r="AK4365" s="51"/>
      <c r="AL4365" s="51"/>
      <c r="AM4365" s="51"/>
      <c r="AN4365" s="51"/>
      <c r="AO4365" s="51"/>
      <c r="AP4365" s="51"/>
      <c r="AQ4365" s="51"/>
      <c r="AR4365" s="51"/>
      <c r="AS4365" s="51"/>
      <c r="AT4365" s="51"/>
      <c r="AU4365" s="51"/>
      <c r="AV4365" s="51"/>
      <c r="AW4365" s="51"/>
      <c r="AX4365" s="51"/>
      <c r="AY4365" s="51"/>
      <c r="AZ4365" s="51"/>
      <c r="BA4365" s="51"/>
      <c r="BB4365" s="51"/>
      <c r="BC4365" s="51"/>
      <c r="BD4365" s="51"/>
      <c r="BE4365" s="51"/>
      <c r="BF4365" s="51"/>
      <c r="BG4365" s="51"/>
      <c r="BH4365" s="51"/>
      <c r="BI4365" s="51"/>
      <c r="BJ4365" s="51"/>
      <c r="BK4365" s="51"/>
      <c r="BL4365" s="51"/>
      <c r="BM4365" s="51"/>
      <c r="BN4365" s="51"/>
      <c r="BO4365" s="51"/>
      <c r="BP4365" s="51"/>
      <c r="BQ4365" s="51"/>
      <c r="BR4365" s="51"/>
      <c r="BS4365" s="51"/>
      <c r="BT4365" s="51"/>
      <c r="BU4365" s="51"/>
      <c r="BV4365" s="51"/>
      <c r="BW4365" s="51"/>
      <c r="BX4365" s="51"/>
      <c r="BY4365" s="51"/>
      <c r="BZ4365" s="51"/>
      <c r="CA4365" s="51"/>
      <c r="CB4365" s="51"/>
      <c r="CC4365" s="51"/>
      <c r="CD4365" s="51"/>
    </row>
    <row r="4366" spans="1:82" x14ac:dyDescent="0.35">
      <c r="A4366" s="49" t="s">
        <v>858</v>
      </c>
      <c r="B4366" s="50">
        <v>42378</v>
      </c>
      <c r="C4366" s="62"/>
      <c r="D4366" s="62"/>
      <c r="E4366" s="51" t="s">
        <v>855</v>
      </c>
      <c r="F4366" s="51"/>
      <c r="G4366" s="51">
        <v>388.03687500000001</v>
      </c>
      <c r="H4366" s="51">
        <v>6.6387500000000002E-2</v>
      </c>
      <c r="I4366" s="51">
        <v>0.10842499999999999</v>
      </c>
      <c r="J4366" s="51">
        <v>0.18058750000000001</v>
      </c>
      <c r="K4366" s="51">
        <v>0.18962499999999999</v>
      </c>
      <c r="L4366" s="51">
        <v>0.23872499999999999</v>
      </c>
      <c r="M4366" s="51">
        <v>0.33412500000000001</v>
      </c>
      <c r="N4366" s="51">
        <v>0.26298749999999999</v>
      </c>
      <c r="O4366" s="51"/>
      <c r="P4366" s="51"/>
      <c r="Q4366" s="51"/>
      <c r="R4366" s="51"/>
      <c r="S4366" s="51"/>
      <c r="T4366" s="51"/>
      <c r="U4366" s="51"/>
      <c r="V4366" s="51"/>
      <c r="W4366" s="51"/>
      <c r="X4366" s="51"/>
      <c r="Y4366" s="51"/>
      <c r="Z4366" s="51"/>
      <c r="AA4366" s="51"/>
      <c r="AB4366" s="51"/>
      <c r="AC4366" s="51"/>
      <c r="AD4366" s="51"/>
      <c r="AE4366" s="51"/>
      <c r="AF4366" s="51"/>
      <c r="AG4366" s="51"/>
      <c r="AH4366" s="51"/>
      <c r="AI4366" s="51"/>
      <c r="AJ4366" s="51"/>
      <c r="AK4366" s="51"/>
      <c r="AL4366" s="51"/>
      <c r="AM4366" s="51"/>
      <c r="AN4366" s="51"/>
      <c r="AO4366" s="51"/>
      <c r="AP4366" s="51"/>
      <c r="AQ4366" s="51"/>
      <c r="AR4366" s="51"/>
      <c r="AS4366" s="51"/>
      <c r="AT4366" s="51"/>
      <c r="AU4366" s="51"/>
      <c r="AV4366" s="51"/>
      <c r="AW4366" s="51"/>
      <c r="AX4366" s="51"/>
      <c r="AY4366" s="51"/>
      <c r="AZ4366" s="51"/>
      <c r="BA4366" s="51"/>
      <c r="BB4366" s="51"/>
      <c r="BC4366" s="51"/>
      <c r="BD4366" s="51"/>
      <c r="BE4366" s="51"/>
      <c r="BF4366" s="51"/>
      <c r="BG4366" s="51"/>
      <c r="BH4366" s="51"/>
      <c r="BI4366" s="51"/>
      <c r="BJ4366" s="51"/>
      <c r="BK4366" s="51"/>
      <c r="BL4366" s="51"/>
      <c r="BM4366" s="51"/>
      <c r="BN4366" s="51"/>
      <c r="BO4366" s="51"/>
      <c r="BP4366" s="51"/>
      <c r="BQ4366" s="51"/>
      <c r="BR4366" s="51"/>
      <c r="BS4366" s="51"/>
      <c r="BT4366" s="51"/>
      <c r="BU4366" s="51"/>
      <c r="BV4366" s="51"/>
      <c r="BW4366" s="51"/>
      <c r="BX4366" s="51"/>
      <c r="BY4366" s="51"/>
      <c r="BZ4366" s="51"/>
      <c r="CA4366" s="51"/>
      <c r="CB4366" s="51"/>
      <c r="CC4366" s="51"/>
      <c r="CD4366" s="51"/>
    </row>
    <row r="4367" spans="1:82" x14ac:dyDescent="0.35">
      <c r="A4367" s="49" t="s">
        <v>858</v>
      </c>
      <c r="B4367" s="50">
        <v>42379</v>
      </c>
      <c r="C4367" s="62"/>
      <c r="D4367" s="62"/>
      <c r="E4367" s="51" t="s">
        <v>855</v>
      </c>
      <c r="F4367" s="51"/>
      <c r="G4367" s="51">
        <v>387.12937499999998</v>
      </c>
      <c r="H4367" s="51">
        <v>6.5156249999999999E-2</v>
      </c>
      <c r="I4367" s="51">
        <v>0.10774375</v>
      </c>
      <c r="J4367" s="51">
        <v>0.17995</v>
      </c>
      <c r="K4367" s="51">
        <v>0.18904374999999998</v>
      </c>
      <c r="L4367" s="51">
        <v>0.23836249999999998</v>
      </c>
      <c r="M4367" s="51">
        <v>0.33381250000000001</v>
      </c>
      <c r="N4367" s="51">
        <v>0.2628125</v>
      </c>
      <c r="O4367" s="51"/>
      <c r="P4367" s="51"/>
      <c r="Q4367" s="51"/>
      <c r="R4367" s="51"/>
      <c r="S4367" s="51"/>
      <c r="T4367" s="51"/>
      <c r="U4367" s="51"/>
      <c r="V4367" s="51"/>
      <c r="W4367" s="51"/>
      <c r="X4367" s="51"/>
      <c r="Y4367" s="51"/>
      <c r="Z4367" s="51"/>
      <c r="AA4367" s="51"/>
      <c r="AB4367" s="51"/>
      <c r="AC4367" s="51"/>
      <c r="AD4367" s="51"/>
      <c r="AE4367" s="51"/>
      <c r="AF4367" s="51"/>
      <c r="AG4367" s="51"/>
      <c r="AH4367" s="51"/>
      <c r="AI4367" s="51"/>
      <c r="AJ4367" s="51"/>
      <c r="AK4367" s="51"/>
      <c r="AL4367" s="51"/>
      <c r="AM4367" s="51"/>
      <c r="AN4367" s="51"/>
      <c r="AO4367" s="51"/>
      <c r="AP4367" s="51"/>
      <c r="AQ4367" s="51"/>
      <c r="AR4367" s="51"/>
      <c r="AS4367" s="51"/>
      <c r="AT4367" s="51"/>
      <c r="AU4367" s="51"/>
      <c r="AV4367" s="51"/>
      <c r="AW4367" s="51"/>
      <c r="AX4367" s="51"/>
      <c r="AY4367" s="51"/>
      <c r="AZ4367" s="51"/>
      <c r="BA4367" s="51"/>
      <c r="BB4367" s="51"/>
      <c r="BC4367" s="51"/>
      <c r="BD4367" s="51"/>
      <c r="BE4367" s="51"/>
      <c r="BF4367" s="51"/>
      <c r="BG4367" s="51"/>
      <c r="BH4367" s="51"/>
      <c r="BI4367" s="51"/>
      <c r="BJ4367" s="51"/>
      <c r="BK4367" s="51"/>
      <c r="BL4367" s="51"/>
      <c r="BM4367" s="51"/>
      <c r="BN4367" s="51"/>
      <c r="BO4367" s="51"/>
      <c r="BP4367" s="51"/>
      <c r="BQ4367" s="51"/>
      <c r="BR4367" s="51"/>
      <c r="BS4367" s="51"/>
      <c r="BT4367" s="51"/>
      <c r="BU4367" s="51"/>
      <c r="BV4367" s="51"/>
      <c r="BW4367" s="51"/>
      <c r="BX4367" s="51"/>
      <c r="BY4367" s="51"/>
      <c r="BZ4367" s="51"/>
      <c r="CA4367" s="51"/>
      <c r="CB4367" s="51"/>
      <c r="CC4367" s="51"/>
      <c r="CD4367" s="51"/>
    </row>
    <row r="4368" spans="1:82" x14ac:dyDescent="0.35">
      <c r="A4368" s="49" t="s">
        <v>858</v>
      </c>
      <c r="B4368" s="50">
        <v>42380</v>
      </c>
      <c r="C4368" s="62"/>
      <c r="D4368" s="62"/>
      <c r="E4368" s="51" t="s">
        <v>855</v>
      </c>
      <c r="F4368" s="51"/>
      <c r="G4368" s="51">
        <v>386.66531250000003</v>
      </c>
      <c r="H4368" s="51">
        <v>6.5500000000000003E-2</v>
      </c>
      <c r="I4368" s="51">
        <v>0.10816874999999999</v>
      </c>
      <c r="J4368" s="51">
        <v>0.17980625</v>
      </c>
      <c r="K4368" s="51">
        <v>0.18833125000000001</v>
      </c>
      <c r="L4368" s="51">
        <v>0.23796875000000001</v>
      </c>
      <c r="M4368" s="51">
        <v>0.33331875</v>
      </c>
      <c r="N4368" s="51">
        <v>0.262625</v>
      </c>
      <c r="O4368" s="51"/>
      <c r="P4368" s="51"/>
      <c r="Q4368" s="51"/>
      <c r="R4368" s="51"/>
      <c r="S4368" s="51"/>
      <c r="T4368" s="51"/>
      <c r="U4368" s="51"/>
      <c r="V4368" s="51"/>
      <c r="W4368" s="51"/>
      <c r="X4368" s="51"/>
      <c r="Y4368" s="51"/>
      <c r="Z4368" s="51"/>
      <c r="AA4368" s="51"/>
      <c r="AB4368" s="51"/>
      <c r="AC4368" s="51"/>
      <c r="AD4368" s="51"/>
      <c r="AE4368" s="51">
        <v>0.57227598152462011</v>
      </c>
      <c r="AF4368" s="51">
        <v>9.4158696447460472E-2</v>
      </c>
      <c r="AG4368" s="51"/>
      <c r="AH4368" s="51"/>
      <c r="AI4368" s="51"/>
      <c r="AJ4368" s="51"/>
      <c r="AK4368" s="51"/>
      <c r="AL4368" s="51"/>
      <c r="AM4368" s="51"/>
      <c r="AN4368" s="51"/>
      <c r="AO4368" s="51"/>
      <c r="AP4368" s="51"/>
      <c r="AQ4368" s="51"/>
      <c r="AR4368" s="51"/>
      <c r="AS4368" s="51"/>
      <c r="AT4368" s="51"/>
      <c r="AU4368" s="51"/>
      <c r="AV4368" s="51"/>
      <c r="AW4368" s="51"/>
      <c r="AX4368" s="51"/>
      <c r="AY4368" s="51"/>
      <c r="AZ4368" s="51"/>
      <c r="BA4368" s="51"/>
      <c r="BB4368" s="51"/>
      <c r="BC4368" s="51"/>
      <c r="BD4368" s="51"/>
      <c r="BE4368" s="51"/>
      <c r="BF4368" s="51"/>
      <c r="BG4368" s="51"/>
      <c r="BH4368" s="51"/>
      <c r="BI4368" s="51"/>
      <c r="BJ4368" s="51"/>
      <c r="BK4368" s="51"/>
      <c r="BL4368" s="51"/>
      <c r="BM4368" s="51"/>
      <c r="BN4368" s="51"/>
      <c r="BO4368" s="51"/>
      <c r="BP4368" s="51"/>
      <c r="BQ4368" s="51"/>
      <c r="BR4368" s="51"/>
      <c r="BS4368" s="51"/>
      <c r="BT4368" s="51"/>
      <c r="BU4368" s="51"/>
      <c r="BV4368" s="51"/>
      <c r="BW4368" s="51"/>
      <c r="BX4368" s="51"/>
      <c r="BY4368" s="51"/>
      <c r="BZ4368" s="51"/>
      <c r="CA4368" s="51"/>
      <c r="CB4368" s="51"/>
      <c r="CC4368" s="51"/>
      <c r="CD4368" s="51"/>
    </row>
    <row r="4369" spans="1:82" x14ac:dyDescent="0.35">
      <c r="A4369" s="49" t="s">
        <v>858</v>
      </c>
      <c r="B4369" s="50">
        <v>42381</v>
      </c>
      <c r="C4369" s="62"/>
      <c r="D4369" s="62"/>
      <c r="E4369" s="51" t="s">
        <v>855</v>
      </c>
      <c r="F4369" s="51"/>
      <c r="G4369" s="51">
        <v>386.67984375000003</v>
      </c>
      <c r="H4369" s="51">
        <v>6.6234374999999998E-2</v>
      </c>
      <c r="I4369" s="51">
        <v>0.10923125000000002</v>
      </c>
      <c r="J4369" s="51">
        <v>0.18037500000000001</v>
      </c>
      <c r="K4369" s="51">
        <v>0.18790625</v>
      </c>
      <c r="L4369" s="51">
        <v>0.23748750000000002</v>
      </c>
      <c r="M4369" s="51">
        <v>0.33301874999999997</v>
      </c>
      <c r="N4369" s="51">
        <v>0.26241250000000005</v>
      </c>
      <c r="O4369" s="51"/>
      <c r="P4369" s="51"/>
      <c r="Q4369" s="51"/>
      <c r="R4369" s="51"/>
      <c r="S4369" s="51"/>
      <c r="T4369" s="51"/>
      <c r="U4369" s="51"/>
      <c r="V4369" s="51"/>
      <c r="W4369" s="51"/>
      <c r="X4369" s="51"/>
      <c r="Y4369" s="51"/>
      <c r="Z4369" s="51"/>
      <c r="AA4369" s="51"/>
      <c r="AB4369" s="51"/>
      <c r="AC4369" s="51"/>
      <c r="AD4369" s="51"/>
      <c r="AE4369" s="51"/>
      <c r="AF4369" s="51"/>
      <c r="AG4369" s="51"/>
      <c r="AH4369" s="51"/>
      <c r="AI4369" s="51"/>
      <c r="AJ4369" s="51"/>
      <c r="AK4369" s="51"/>
      <c r="AL4369" s="51"/>
      <c r="AM4369" s="51"/>
      <c r="AN4369" s="51"/>
      <c r="AO4369" s="51"/>
      <c r="AP4369" s="51"/>
      <c r="AQ4369" s="51"/>
      <c r="AR4369" s="51"/>
      <c r="AS4369" s="51"/>
      <c r="AT4369" s="51"/>
      <c r="AU4369" s="51"/>
      <c r="AV4369" s="51"/>
      <c r="AW4369" s="51"/>
      <c r="AX4369" s="51"/>
      <c r="AY4369" s="51"/>
      <c r="AZ4369" s="51"/>
      <c r="BA4369" s="51"/>
      <c r="BB4369" s="51"/>
      <c r="BC4369" s="51"/>
      <c r="BD4369" s="51"/>
      <c r="BE4369" s="51"/>
      <c r="BF4369" s="51"/>
      <c r="BG4369" s="51"/>
      <c r="BH4369" s="51"/>
      <c r="BI4369" s="51"/>
      <c r="BJ4369" s="51"/>
      <c r="BK4369" s="51"/>
      <c r="BL4369" s="51"/>
      <c r="BM4369" s="51"/>
      <c r="BN4369" s="51"/>
      <c r="BO4369" s="51"/>
      <c r="BP4369" s="51"/>
      <c r="BQ4369" s="51"/>
      <c r="BR4369" s="51"/>
      <c r="BS4369" s="51"/>
      <c r="BT4369" s="51"/>
      <c r="BU4369" s="51"/>
      <c r="BV4369" s="51"/>
      <c r="BW4369" s="51"/>
      <c r="BX4369" s="51"/>
      <c r="BY4369" s="51"/>
      <c r="BZ4369" s="51"/>
      <c r="CA4369" s="51"/>
      <c r="CB4369" s="51"/>
      <c r="CC4369" s="51"/>
      <c r="CD4369" s="51"/>
    </row>
    <row r="4370" spans="1:82" x14ac:dyDescent="0.35">
      <c r="A4370" s="49" t="s">
        <v>858</v>
      </c>
      <c r="B4370" s="50">
        <v>42382</v>
      </c>
      <c r="C4370" s="62"/>
      <c r="D4370" s="62"/>
      <c r="E4370" s="51" t="s">
        <v>855</v>
      </c>
      <c r="F4370" s="51"/>
      <c r="G4370" s="51">
        <v>386.53593749999999</v>
      </c>
      <c r="H4370" s="51">
        <v>6.3924999999999996E-2</v>
      </c>
      <c r="I4370" s="51">
        <v>0.10853125</v>
      </c>
      <c r="J4370" s="51">
        <v>0.18111875</v>
      </c>
      <c r="K4370" s="51">
        <v>0.18865624999999997</v>
      </c>
      <c r="L4370" s="51">
        <v>0.23763124999999999</v>
      </c>
      <c r="M4370" s="51">
        <v>0.33261874999999996</v>
      </c>
      <c r="N4370" s="51">
        <v>0.26219999999999999</v>
      </c>
      <c r="O4370" s="51"/>
      <c r="P4370" s="51"/>
      <c r="Q4370" s="51"/>
      <c r="R4370" s="51"/>
      <c r="S4370" s="51"/>
      <c r="T4370" s="51"/>
      <c r="U4370" s="51"/>
      <c r="V4370" s="51"/>
      <c r="W4370" s="51"/>
      <c r="X4370" s="51"/>
      <c r="Y4370" s="51"/>
      <c r="Z4370" s="51"/>
      <c r="AA4370" s="51"/>
      <c r="AB4370" s="51"/>
      <c r="AC4370" s="51"/>
      <c r="AD4370" s="51">
        <v>8.85</v>
      </c>
      <c r="AE4370" s="51"/>
      <c r="AF4370" s="51"/>
      <c r="AG4370" s="51"/>
      <c r="AH4370" s="51"/>
      <c r="AI4370" s="51"/>
      <c r="AJ4370" s="51">
        <v>8.8000000000000007</v>
      </c>
      <c r="AK4370" s="51">
        <v>8.85</v>
      </c>
      <c r="AL4370" s="51"/>
      <c r="AM4370" s="51"/>
      <c r="AN4370" s="51"/>
      <c r="AO4370" s="51"/>
      <c r="AP4370" s="51"/>
      <c r="AQ4370" s="51"/>
      <c r="AR4370" s="51"/>
      <c r="AS4370" s="51"/>
      <c r="AT4370" s="51"/>
      <c r="AU4370" s="51"/>
      <c r="AV4370" s="51"/>
      <c r="AW4370" s="51"/>
      <c r="AX4370" s="51"/>
      <c r="AY4370" s="51"/>
      <c r="AZ4370" s="51"/>
      <c r="BA4370" s="51"/>
      <c r="BB4370" s="51"/>
      <c r="BC4370" s="51"/>
      <c r="BD4370" s="51"/>
      <c r="BE4370" s="51"/>
      <c r="BF4370" s="51"/>
      <c r="BG4370" s="51"/>
      <c r="BH4370" s="51"/>
      <c r="BI4370" s="51"/>
      <c r="BJ4370" s="51"/>
      <c r="BK4370" s="51"/>
      <c r="BL4370" s="51"/>
      <c r="BM4370" s="51"/>
      <c r="BN4370" s="51"/>
      <c r="BO4370" s="51"/>
      <c r="BP4370" s="51"/>
      <c r="BQ4370" s="51"/>
      <c r="BR4370" s="51"/>
      <c r="BS4370" s="51"/>
      <c r="BT4370" s="51"/>
      <c r="BU4370" s="51"/>
      <c r="BV4370" s="51"/>
      <c r="BW4370" s="51"/>
      <c r="BX4370" s="51"/>
      <c r="BY4370" s="51"/>
      <c r="BZ4370" s="51"/>
      <c r="CA4370" s="51"/>
      <c r="CB4370" s="51"/>
      <c r="CC4370" s="51"/>
      <c r="CD4370" s="51"/>
    </row>
    <row r="4371" spans="1:82" x14ac:dyDescent="0.35">
      <c r="A4371" s="49" t="s">
        <v>858</v>
      </c>
      <c r="B4371" s="50">
        <v>42383</v>
      </c>
      <c r="C4371" s="62"/>
      <c r="D4371" s="62"/>
      <c r="E4371" s="51" t="s">
        <v>855</v>
      </c>
      <c r="F4371" s="51"/>
      <c r="G4371" s="51">
        <v>386.32124999999996</v>
      </c>
      <c r="H4371" s="51">
        <v>6.4349999999999991E-2</v>
      </c>
      <c r="I4371" s="51">
        <v>0.108725</v>
      </c>
      <c r="J4371" s="51">
        <v>0.18081875000000003</v>
      </c>
      <c r="K4371" s="51">
        <v>0.18864999999999998</v>
      </c>
      <c r="L4371" s="51">
        <v>0.23747499999999999</v>
      </c>
      <c r="M4371" s="51">
        <v>0.33232499999999998</v>
      </c>
      <c r="N4371" s="51">
        <v>0.26193125</v>
      </c>
      <c r="O4371" s="51"/>
      <c r="P4371" s="51"/>
      <c r="Q4371" s="51"/>
      <c r="R4371" s="51"/>
      <c r="S4371" s="51"/>
      <c r="T4371" s="51"/>
      <c r="U4371" s="51"/>
      <c r="V4371" s="51"/>
      <c r="W4371" s="51"/>
      <c r="X4371" s="51"/>
      <c r="Y4371" s="51"/>
      <c r="Z4371" s="51"/>
      <c r="AA4371" s="51"/>
      <c r="AB4371" s="51"/>
      <c r="AC4371" s="51"/>
      <c r="AD4371" s="51"/>
      <c r="AE4371" s="51">
        <v>0.60064734579351908</v>
      </c>
      <c r="AF4371" s="51">
        <v>3.902367369628023E-2</v>
      </c>
      <c r="AG4371" s="51"/>
      <c r="AH4371" s="51"/>
      <c r="AI4371" s="51"/>
      <c r="AJ4371" s="51"/>
      <c r="AK4371" s="51"/>
      <c r="AL4371" s="51"/>
      <c r="AM4371" s="51"/>
      <c r="AN4371" s="51"/>
      <c r="AO4371" s="51"/>
      <c r="AP4371" s="51"/>
      <c r="AQ4371" s="51"/>
      <c r="AR4371" s="51"/>
      <c r="AS4371" s="51"/>
      <c r="AT4371" s="51"/>
      <c r="AU4371" s="51"/>
      <c r="AV4371" s="51"/>
      <c r="AW4371" s="51"/>
      <c r="AX4371" s="51"/>
      <c r="AY4371" s="51"/>
      <c r="AZ4371" s="51"/>
      <c r="BA4371" s="51"/>
      <c r="BB4371" s="51"/>
      <c r="BC4371" s="51"/>
      <c r="BD4371" s="51"/>
      <c r="BE4371" s="51"/>
      <c r="BF4371" s="51"/>
      <c r="BG4371" s="51"/>
      <c r="BH4371" s="51"/>
      <c r="BI4371" s="51"/>
      <c r="BJ4371" s="51"/>
      <c r="BK4371" s="51"/>
      <c r="BL4371" s="51"/>
      <c r="BM4371" s="51"/>
      <c r="BN4371" s="51"/>
      <c r="BO4371" s="51"/>
      <c r="BP4371" s="51"/>
      <c r="BQ4371" s="51"/>
      <c r="BR4371" s="51"/>
      <c r="BS4371" s="51"/>
      <c r="BT4371" s="51"/>
      <c r="BU4371" s="51"/>
      <c r="BV4371" s="51"/>
      <c r="BW4371" s="51"/>
      <c r="BX4371" s="51"/>
      <c r="BY4371" s="51"/>
      <c r="BZ4371" s="51"/>
      <c r="CA4371" s="51"/>
      <c r="CB4371" s="51"/>
      <c r="CC4371" s="51"/>
      <c r="CD4371" s="51"/>
    </row>
    <row r="4372" spans="1:82" x14ac:dyDescent="0.35">
      <c r="A4372" s="49" t="s">
        <v>858</v>
      </c>
      <c r="B4372" s="50">
        <v>42384</v>
      </c>
      <c r="C4372" s="62"/>
      <c r="D4372" s="62"/>
      <c r="E4372" s="51" t="s">
        <v>855</v>
      </c>
      <c r="F4372" s="51"/>
      <c r="G4372" s="51">
        <v>386.04328124999995</v>
      </c>
      <c r="H4372" s="51">
        <v>6.3178124999999988E-2</v>
      </c>
      <c r="I4372" s="51">
        <v>0.10828125000000001</v>
      </c>
      <c r="J4372" s="51">
        <v>0.18102499999999999</v>
      </c>
      <c r="K4372" s="51">
        <v>0.18870625000000002</v>
      </c>
      <c r="L4372" s="51">
        <v>0.23754375</v>
      </c>
      <c r="M4372" s="51">
        <v>0.33204374999999997</v>
      </c>
      <c r="N4372" s="51">
        <v>0.26176250000000001</v>
      </c>
      <c r="O4372" s="51"/>
      <c r="P4372" s="51"/>
      <c r="Q4372" s="51"/>
      <c r="R4372" s="51"/>
      <c r="S4372" s="51"/>
      <c r="T4372" s="51"/>
      <c r="U4372" s="51"/>
      <c r="V4372" s="51"/>
      <c r="W4372" s="51"/>
      <c r="X4372" s="51"/>
      <c r="Y4372" s="51"/>
      <c r="Z4372" s="51"/>
      <c r="AA4372" s="51"/>
      <c r="AB4372" s="51"/>
      <c r="AC4372" s="51"/>
      <c r="AD4372" s="51"/>
      <c r="AE4372" s="51"/>
      <c r="AF4372" s="51"/>
      <c r="AG4372" s="51"/>
      <c r="AH4372" s="51"/>
      <c r="AI4372" s="51"/>
      <c r="AJ4372" s="51"/>
      <c r="AK4372" s="51"/>
      <c r="AL4372" s="51"/>
      <c r="AM4372" s="51"/>
      <c r="AN4372" s="51"/>
      <c r="AO4372" s="51"/>
      <c r="AP4372" s="51"/>
      <c r="AQ4372" s="51"/>
      <c r="AR4372" s="51"/>
      <c r="AS4372" s="51"/>
      <c r="AT4372" s="51"/>
      <c r="AU4372" s="51"/>
      <c r="AV4372" s="51"/>
      <c r="AW4372" s="51"/>
      <c r="AX4372" s="51"/>
      <c r="AY4372" s="51"/>
      <c r="AZ4372" s="51"/>
      <c r="BA4372" s="51"/>
      <c r="BB4372" s="51"/>
      <c r="BC4372" s="51"/>
      <c r="BD4372" s="51"/>
      <c r="BE4372" s="51"/>
      <c r="BF4372" s="51"/>
      <c r="BG4372" s="51"/>
      <c r="BH4372" s="51"/>
      <c r="BI4372" s="51"/>
      <c r="BJ4372" s="51"/>
      <c r="BK4372" s="51"/>
      <c r="BL4372" s="51"/>
      <c r="BM4372" s="51"/>
      <c r="BN4372" s="51"/>
      <c r="BO4372" s="51"/>
      <c r="BP4372" s="51"/>
      <c r="BQ4372" s="51"/>
      <c r="BR4372" s="51"/>
      <c r="BS4372" s="51"/>
      <c r="BT4372" s="51"/>
      <c r="BU4372" s="51"/>
      <c r="BV4372" s="51"/>
      <c r="BW4372" s="51"/>
      <c r="BX4372" s="51"/>
      <c r="BY4372" s="51"/>
      <c r="BZ4372" s="51"/>
      <c r="CA4372" s="51"/>
      <c r="CB4372" s="51"/>
      <c r="CC4372" s="51"/>
      <c r="CD4372" s="51"/>
    </row>
    <row r="4373" spans="1:82" x14ac:dyDescent="0.35">
      <c r="A4373" s="49" t="s">
        <v>858</v>
      </c>
      <c r="B4373" s="50">
        <v>42385</v>
      </c>
      <c r="C4373" s="62"/>
      <c r="D4373" s="62"/>
      <c r="E4373" s="51" t="s">
        <v>855</v>
      </c>
      <c r="F4373" s="51"/>
      <c r="G4373" s="51">
        <v>386.01187500000003</v>
      </c>
      <c r="H4373" s="51">
        <v>6.2637499999999999E-2</v>
      </c>
      <c r="I4373" s="51">
        <v>0.10797499999999999</v>
      </c>
      <c r="J4373" s="51">
        <v>0.18080625000000003</v>
      </c>
      <c r="K4373" s="51">
        <v>0.18931874999999998</v>
      </c>
      <c r="L4373" s="51">
        <v>0.23785624999999999</v>
      </c>
      <c r="M4373" s="51">
        <v>0.33180624999999997</v>
      </c>
      <c r="N4373" s="51">
        <v>0.26161250000000003</v>
      </c>
      <c r="O4373" s="51"/>
      <c r="P4373" s="51"/>
      <c r="Q4373" s="51"/>
      <c r="R4373" s="51"/>
      <c r="S4373" s="51"/>
      <c r="T4373" s="51"/>
      <c r="U4373" s="51"/>
      <c r="V4373" s="51"/>
      <c r="W4373" s="51"/>
      <c r="X4373" s="51"/>
      <c r="Y4373" s="51"/>
      <c r="Z4373" s="51"/>
      <c r="AA4373" s="51"/>
      <c r="AB4373" s="51"/>
      <c r="AC4373" s="51"/>
      <c r="AD4373" s="51"/>
      <c r="AE4373" s="51"/>
      <c r="AF4373" s="51"/>
      <c r="AG4373" s="51"/>
      <c r="AH4373" s="51"/>
      <c r="AI4373" s="51"/>
      <c r="AJ4373" s="51"/>
      <c r="AK4373" s="51"/>
      <c r="AL4373" s="51"/>
      <c r="AM4373" s="51"/>
      <c r="AN4373" s="51"/>
      <c r="AO4373" s="51"/>
      <c r="AP4373" s="51"/>
      <c r="AQ4373" s="51"/>
      <c r="AR4373" s="51"/>
      <c r="AS4373" s="51"/>
      <c r="AT4373" s="51"/>
      <c r="AU4373" s="51"/>
      <c r="AV4373" s="51"/>
      <c r="AW4373" s="51"/>
      <c r="AX4373" s="51"/>
      <c r="AY4373" s="51"/>
      <c r="AZ4373" s="51"/>
      <c r="BA4373" s="51"/>
      <c r="BB4373" s="51"/>
      <c r="BC4373" s="51"/>
      <c r="BD4373" s="51"/>
      <c r="BE4373" s="51"/>
      <c r="BF4373" s="51"/>
      <c r="BG4373" s="51"/>
      <c r="BH4373" s="51"/>
      <c r="BI4373" s="51"/>
      <c r="BJ4373" s="51"/>
      <c r="BK4373" s="51"/>
      <c r="BL4373" s="51"/>
      <c r="BM4373" s="51"/>
      <c r="BN4373" s="51"/>
      <c r="BO4373" s="51"/>
      <c r="BP4373" s="51"/>
      <c r="BQ4373" s="51"/>
      <c r="BR4373" s="51"/>
      <c r="BS4373" s="51"/>
      <c r="BT4373" s="51"/>
      <c r="BU4373" s="51"/>
      <c r="BV4373" s="51"/>
      <c r="BW4373" s="51"/>
      <c r="BX4373" s="51"/>
      <c r="BY4373" s="51"/>
      <c r="BZ4373" s="51"/>
      <c r="CA4373" s="51"/>
      <c r="CB4373" s="51"/>
      <c r="CC4373" s="51"/>
      <c r="CD4373" s="51"/>
    </row>
    <row r="4374" spans="1:82" x14ac:dyDescent="0.35">
      <c r="A4374" s="49" t="s">
        <v>858</v>
      </c>
      <c r="B4374" s="50">
        <v>42386</v>
      </c>
      <c r="C4374" s="62"/>
      <c r="D4374" s="62"/>
      <c r="E4374" s="51" t="s">
        <v>855</v>
      </c>
      <c r="F4374" s="51"/>
      <c r="G4374" s="51">
        <v>385.91859375000001</v>
      </c>
      <c r="H4374" s="51">
        <v>6.2315624999999999E-2</v>
      </c>
      <c r="I4374" s="51">
        <v>0.10775</v>
      </c>
      <c r="J4374" s="51">
        <v>0.18065000000000001</v>
      </c>
      <c r="K4374" s="51">
        <v>0.1897375</v>
      </c>
      <c r="L4374" s="51">
        <v>0.23814375000000002</v>
      </c>
      <c r="M4374" s="51">
        <v>0.33149374999999998</v>
      </c>
      <c r="N4374" s="51">
        <v>0.2613375</v>
      </c>
      <c r="O4374" s="51"/>
      <c r="P4374" s="51"/>
      <c r="Q4374" s="51"/>
      <c r="R4374" s="51"/>
      <c r="S4374" s="51"/>
      <c r="T4374" s="51"/>
      <c r="U4374" s="51"/>
      <c r="V4374" s="51"/>
      <c r="W4374" s="51"/>
      <c r="X4374" s="51"/>
      <c r="Y4374" s="51"/>
      <c r="Z4374" s="51"/>
      <c r="AA4374" s="51"/>
      <c r="AB4374" s="51"/>
      <c r="AC4374" s="51"/>
      <c r="AD4374" s="51"/>
      <c r="AE4374" s="51"/>
      <c r="AF4374" s="51"/>
      <c r="AG4374" s="51"/>
      <c r="AH4374" s="51"/>
      <c r="AI4374" s="51"/>
      <c r="AJ4374" s="51"/>
      <c r="AK4374" s="51"/>
      <c r="AL4374" s="51"/>
      <c r="AM4374" s="51"/>
      <c r="AN4374" s="51"/>
      <c r="AO4374" s="51"/>
      <c r="AP4374" s="51"/>
      <c r="AQ4374" s="51"/>
      <c r="AR4374" s="51"/>
      <c r="AS4374" s="51"/>
      <c r="AT4374" s="51"/>
      <c r="AU4374" s="51"/>
      <c r="AV4374" s="51"/>
      <c r="AW4374" s="51"/>
      <c r="AX4374" s="51"/>
      <c r="AY4374" s="51"/>
      <c r="AZ4374" s="51"/>
      <c r="BA4374" s="51"/>
      <c r="BB4374" s="51"/>
      <c r="BC4374" s="51"/>
      <c r="BD4374" s="51"/>
      <c r="BE4374" s="51"/>
      <c r="BF4374" s="51"/>
      <c r="BG4374" s="51"/>
      <c r="BH4374" s="51"/>
      <c r="BI4374" s="51"/>
      <c r="BJ4374" s="51"/>
      <c r="BK4374" s="51"/>
      <c r="BL4374" s="51"/>
      <c r="BM4374" s="51"/>
      <c r="BN4374" s="51"/>
      <c r="BO4374" s="51"/>
      <c r="BP4374" s="51"/>
      <c r="BQ4374" s="51"/>
      <c r="BR4374" s="51"/>
      <c r="BS4374" s="51"/>
      <c r="BT4374" s="51"/>
      <c r="BU4374" s="51"/>
      <c r="BV4374" s="51"/>
      <c r="BW4374" s="51"/>
      <c r="BX4374" s="51"/>
      <c r="BY4374" s="51"/>
      <c r="BZ4374" s="51"/>
      <c r="CA4374" s="51"/>
      <c r="CB4374" s="51"/>
      <c r="CC4374" s="51"/>
      <c r="CD4374" s="51"/>
    </row>
    <row r="4375" spans="1:82" x14ac:dyDescent="0.35">
      <c r="A4375" s="49" t="s">
        <v>858</v>
      </c>
      <c r="B4375" s="50">
        <v>42387</v>
      </c>
      <c r="C4375" s="62"/>
      <c r="D4375" s="62"/>
      <c r="E4375" s="51" t="s">
        <v>855</v>
      </c>
      <c r="F4375" s="51"/>
      <c r="G4375" s="51">
        <v>385.92609374999995</v>
      </c>
      <c r="H4375" s="51">
        <v>6.2103125000000002E-2</v>
      </c>
      <c r="I4375" s="51">
        <v>0.10765000000000001</v>
      </c>
      <c r="J4375" s="51">
        <v>0.180425</v>
      </c>
      <c r="K4375" s="51">
        <v>0.19032499999999999</v>
      </c>
      <c r="L4375" s="51">
        <v>0.23834375000000002</v>
      </c>
      <c r="M4375" s="51">
        <v>0.33131250000000001</v>
      </c>
      <c r="N4375" s="51">
        <v>0.26113750000000002</v>
      </c>
      <c r="O4375" s="51"/>
      <c r="P4375" s="51"/>
      <c r="Q4375" s="51"/>
      <c r="R4375" s="51"/>
      <c r="S4375" s="51"/>
      <c r="T4375" s="51"/>
      <c r="U4375" s="51"/>
      <c r="V4375" s="51"/>
      <c r="W4375" s="51"/>
      <c r="X4375" s="51"/>
      <c r="Y4375" s="51"/>
      <c r="Z4375" s="51"/>
      <c r="AA4375" s="51"/>
      <c r="AB4375" s="51"/>
      <c r="AC4375" s="51"/>
      <c r="AD4375" s="51"/>
      <c r="AE4375" s="51"/>
      <c r="AF4375" s="51"/>
      <c r="AG4375" s="51"/>
      <c r="AH4375" s="51"/>
      <c r="AI4375" s="51"/>
      <c r="AJ4375" s="51"/>
      <c r="AK4375" s="51"/>
      <c r="AL4375" s="51"/>
      <c r="AM4375" s="51"/>
      <c r="AN4375" s="51"/>
      <c r="AO4375" s="51"/>
      <c r="AP4375" s="51"/>
      <c r="AQ4375" s="51"/>
      <c r="AR4375" s="51"/>
      <c r="AS4375" s="51"/>
      <c r="AT4375" s="51"/>
      <c r="AU4375" s="51"/>
      <c r="AV4375" s="51"/>
      <c r="AW4375" s="51"/>
      <c r="AX4375" s="51"/>
      <c r="AY4375" s="51"/>
      <c r="AZ4375" s="51"/>
      <c r="BA4375" s="51"/>
      <c r="BB4375" s="51"/>
      <c r="BC4375" s="51"/>
      <c r="BD4375" s="51"/>
      <c r="BE4375" s="51"/>
      <c r="BF4375" s="51"/>
      <c r="BG4375" s="51"/>
      <c r="BH4375" s="51"/>
      <c r="BI4375" s="51"/>
      <c r="BJ4375" s="51"/>
      <c r="BK4375" s="51"/>
      <c r="BL4375" s="51"/>
      <c r="BM4375" s="51"/>
      <c r="BN4375" s="51"/>
      <c r="BO4375" s="51"/>
      <c r="BP4375" s="51"/>
      <c r="BQ4375" s="51"/>
      <c r="BR4375" s="51"/>
      <c r="BS4375" s="51"/>
      <c r="BT4375" s="51"/>
      <c r="BU4375" s="51"/>
      <c r="BV4375" s="51"/>
      <c r="BW4375" s="51"/>
      <c r="BX4375" s="51"/>
      <c r="BY4375" s="51"/>
      <c r="BZ4375" s="51"/>
      <c r="CA4375" s="51"/>
      <c r="CB4375" s="51"/>
      <c r="CC4375" s="51"/>
      <c r="CD4375" s="51"/>
    </row>
    <row r="4376" spans="1:82" x14ac:dyDescent="0.35">
      <c r="A4376" s="49" t="s">
        <v>858</v>
      </c>
      <c r="B4376" s="50">
        <v>42388</v>
      </c>
      <c r="C4376" s="62"/>
      <c r="D4376" s="62"/>
      <c r="E4376" s="51" t="s">
        <v>855</v>
      </c>
      <c r="F4376" s="51"/>
      <c r="G4376" s="51">
        <v>385.98187499999995</v>
      </c>
      <c r="H4376" s="51">
        <v>6.2287499999999996E-2</v>
      </c>
      <c r="I4376" s="51">
        <v>0.1077625</v>
      </c>
      <c r="J4376" s="51">
        <v>0.1804375</v>
      </c>
      <c r="K4376" s="51">
        <v>0.19055625000000001</v>
      </c>
      <c r="L4376" s="51">
        <v>0.23846249999999997</v>
      </c>
      <c r="M4376" s="51">
        <v>0.33120625000000004</v>
      </c>
      <c r="N4376" s="51">
        <v>0.26091875000000003</v>
      </c>
      <c r="O4376" s="51"/>
      <c r="P4376" s="51"/>
      <c r="Q4376" s="51"/>
      <c r="R4376" s="51"/>
      <c r="S4376" s="51"/>
      <c r="T4376" s="51"/>
      <c r="U4376" s="51"/>
      <c r="V4376" s="51"/>
      <c r="W4376" s="51"/>
      <c r="X4376" s="51"/>
      <c r="Y4376" s="51"/>
      <c r="Z4376" s="51"/>
      <c r="AA4376" s="51"/>
      <c r="AB4376" s="51"/>
      <c r="AC4376" s="51"/>
      <c r="AD4376" s="51">
        <v>8.85</v>
      </c>
      <c r="AE4376" s="51">
        <v>0.58680330639497424</v>
      </c>
      <c r="AF4376" s="51">
        <v>0</v>
      </c>
      <c r="AG4376" s="51"/>
      <c r="AH4376" s="51"/>
      <c r="AI4376" s="51"/>
      <c r="AJ4376" s="51">
        <v>8.85</v>
      </c>
      <c r="AK4376" s="51">
        <v>8.85</v>
      </c>
      <c r="AL4376" s="51"/>
      <c r="AM4376" s="51"/>
      <c r="AN4376" s="51"/>
      <c r="AO4376" s="51"/>
      <c r="AP4376" s="51"/>
      <c r="AQ4376" s="51"/>
      <c r="AR4376" s="51"/>
      <c r="AS4376" s="51"/>
      <c r="AT4376" s="51"/>
      <c r="AU4376" s="51"/>
      <c r="AV4376" s="51"/>
      <c r="AW4376" s="51"/>
      <c r="AX4376" s="51"/>
      <c r="AY4376" s="51"/>
      <c r="AZ4376" s="51"/>
      <c r="BA4376" s="51"/>
      <c r="BB4376" s="51"/>
      <c r="BC4376" s="51"/>
      <c r="BD4376" s="51"/>
      <c r="BE4376" s="51"/>
      <c r="BF4376" s="51"/>
      <c r="BG4376" s="51"/>
      <c r="BH4376" s="51"/>
      <c r="BI4376" s="51"/>
      <c r="BJ4376" s="51"/>
      <c r="BK4376" s="51"/>
      <c r="BL4376" s="51"/>
      <c r="BM4376" s="51"/>
      <c r="BN4376" s="51"/>
      <c r="BO4376" s="51"/>
      <c r="BP4376" s="51"/>
      <c r="BQ4376" s="51"/>
      <c r="BR4376" s="51"/>
      <c r="BS4376" s="51"/>
      <c r="BT4376" s="51"/>
      <c r="BU4376" s="51"/>
      <c r="BV4376" s="51"/>
      <c r="BW4376" s="51"/>
      <c r="BX4376" s="51"/>
      <c r="BY4376" s="51"/>
      <c r="BZ4376" s="51"/>
      <c r="CA4376" s="51"/>
      <c r="CB4376" s="51"/>
      <c r="CC4376" s="51"/>
      <c r="CD4376" s="51"/>
    </row>
    <row r="4377" spans="1:82" x14ac:dyDescent="0.35">
      <c r="A4377" s="49" t="s">
        <v>858</v>
      </c>
      <c r="B4377" s="50">
        <v>42389</v>
      </c>
      <c r="C4377" s="62"/>
      <c r="D4377" s="62"/>
      <c r="E4377" s="51" t="s">
        <v>855</v>
      </c>
      <c r="F4377" s="51"/>
      <c r="G4377" s="51">
        <v>386.6278125</v>
      </c>
      <c r="H4377" s="51">
        <v>6.3874999999999987E-2</v>
      </c>
      <c r="I4377" s="51">
        <v>0.10945625</v>
      </c>
      <c r="J4377" s="51">
        <v>0.18136250000000001</v>
      </c>
      <c r="K4377" s="51">
        <v>0.19055</v>
      </c>
      <c r="L4377" s="51">
        <v>0.2384</v>
      </c>
      <c r="M4377" s="51">
        <v>0.33108749999999998</v>
      </c>
      <c r="N4377" s="51">
        <v>0.26069375</v>
      </c>
      <c r="O4377" s="51"/>
      <c r="P4377" s="51"/>
      <c r="Q4377" s="51"/>
      <c r="R4377" s="51"/>
      <c r="S4377" s="51"/>
      <c r="T4377" s="51"/>
      <c r="U4377" s="51"/>
      <c r="V4377" s="51"/>
      <c r="W4377" s="51"/>
      <c r="X4377" s="51"/>
      <c r="Y4377" s="51"/>
      <c r="Z4377" s="51"/>
      <c r="AA4377" s="51"/>
      <c r="AB4377" s="51"/>
      <c r="AC4377" s="51"/>
      <c r="AD4377" s="51"/>
      <c r="AE4377" s="51"/>
      <c r="AF4377" s="51"/>
      <c r="AG4377" s="51"/>
      <c r="AH4377" s="51"/>
      <c r="AI4377" s="51"/>
      <c r="AJ4377" s="51"/>
      <c r="AK4377" s="51"/>
      <c r="AL4377" s="51"/>
      <c r="AM4377" s="51"/>
      <c r="AN4377" s="51"/>
      <c r="AO4377" s="51"/>
      <c r="AP4377" s="51"/>
      <c r="AQ4377" s="51"/>
      <c r="AR4377" s="51"/>
      <c r="AS4377" s="51"/>
      <c r="AT4377" s="51"/>
      <c r="AU4377" s="51"/>
      <c r="AV4377" s="51"/>
      <c r="AW4377" s="51"/>
      <c r="AX4377" s="51"/>
      <c r="AY4377" s="51"/>
      <c r="AZ4377" s="51"/>
      <c r="BA4377" s="51"/>
      <c r="BB4377" s="51"/>
      <c r="BC4377" s="51"/>
      <c r="BD4377" s="51"/>
      <c r="BE4377" s="51"/>
      <c r="BF4377" s="51"/>
      <c r="BG4377" s="51"/>
      <c r="BH4377" s="51"/>
      <c r="BI4377" s="51"/>
      <c r="BJ4377" s="51"/>
      <c r="BK4377" s="51"/>
      <c r="BL4377" s="51"/>
      <c r="BM4377" s="51"/>
      <c r="BN4377" s="51"/>
      <c r="BO4377" s="51"/>
      <c r="BP4377" s="51"/>
      <c r="BQ4377" s="51"/>
      <c r="BR4377" s="51"/>
      <c r="BS4377" s="51"/>
      <c r="BT4377" s="51"/>
      <c r="BU4377" s="51"/>
      <c r="BV4377" s="51"/>
      <c r="BW4377" s="51"/>
      <c r="BX4377" s="51"/>
      <c r="BY4377" s="51"/>
      <c r="BZ4377" s="51"/>
      <c r="CA4377" s="51"/>
      <c r="CB4377" s="51"/>
      <c r="CC4377" s="51"/>
      <c r="CD4377" s="51"/>
    </row>
    <row r="4378" spans="1:82" x14ac:dyDescent="0.35">
      <c r="A4378" s="49" t="s">
        <v>858</v>
      </c>
      <c r="B4378" s="50">
        <v>42390</v>
      </c>
      <c r="C4378" s="62"/>
      <c r="D4378" s="62"/>
      <c r="E4378" s="51" t="s">
        <v>855</v>
      </c>
      <c r="F4378" s="51"/>
      <c r="G4378" s="51">
        <v>387.31031250000001</v>
      </c>
      <c r="H4378" s="51">
        <v>6.4206249999999992E-2</v>
      </c>
      <c r="I4378" s="51">
        <v>0.11057499999999999</v>
      </c>
      <c r="J4378" s="51">
        <v>0.18280625</v>
      </c>
      <c r="K4378" s="51">
        <v>0.19093125000000002</v>
      </c>
      <c r="L4378" s="51">
        <v>0.23844375000000001</v>
      </c>
      <c r="M4378" s="51">
        <v>0.33097500000000002</v>
      </c>
      <c r="N4378" s="51">
        <v>0.26048749999999998</v>
      </c>
      <c r="O4378" s="51"/>
      <c r="P4378" s="51"/>
      <c r="Q4378" s="51"/>
      <c r="R4378" s="51"/>
      <c r="S4378" s="51"/>
      <c r="T4378" s="51"/>
      <c r="U4378" s="51"/>
      <c r="V4378" s="51"/>
      <c r="W4378" s="51"/>
      <c r="X4378" s="51"/>
      <c r="Y4378" s="51"/>
      <c r="Z4378" s="51"/>
      <c r="AA4378" s="51"/>
      <c r="AB4378" s="51"/>
      <c r="AC4378" s="51"/>
      <c r="AD4378" s="51"/>
      <c r="AE4378" s="51"/>
      <c r="AF4378" s="51"/>
      <c r="AG4378" s="51"/>
      <c r="AH4378" s="51"/>
      <c r="AI4378" s="51"/>
      <c r="AJ4378" s="51"/>
      <c r="AK4378" s="51"/>
      <c r="AL4378" s="51"/>
      <c r="AM4378" s="51"/>
      <c r="AN4378" s="51"/>
      <c r="AO4378" s="51"/>
      <c r="AP4378" s="51"/>
      <c r="AQ4378" s="51"/>
      <c r="AR4378" s="51"/>
      <c r="AS4378" s="51"/>
      <c r="AT4378" s="51"/>
      <c r="AU4378" s="51"/>
      <c r="AV4378" s="51"/>
      <c r="AW4378" s="51"/>
      <c r="AX4378" s="51"/>
      <c r="AY4378" s="51"/>
      <c r="AZ4378" s="51"/>
      <c r="BA4378" s="51"/>
      <c r="BB4378" s="51"/>
      <c r="BC4378" s="51"/>
      <c r="BD4378" s="51"/>
      <c r="BE4378" s="51"/>
      <c r="BF4378" s="51"/>
      <c r="BG4378" s="51"/>
      <c r="BH4378" s="51"/>
      <c r="BI4378" s="51"/>
      <c r="BJ4378" s="51"/>
      <c r="BK4378" s="51"/>
      <c r="BL4378" s="51"/>
      <c r="BM4378" s="51"/>
      <c r="BN4378" s="51"/>
      <c r="BO4378" s="51"/>
      <c r="BP4378" s="51"/>
      <c r="BQ4378" s="51"/>
      <c r="BR4378" s="51"/>
      <c r="BS4378" s="51"/>
      <c r="BT4378" s="51"/>
      <c r="BU4378" s="51"/>
      <c r="BV4378" s="51"/>
      <c r="BW4378" s="51"/>
      <c r="BX4378" s="51"/>
      <c r="BY4378" s="51"/>
      <c r="BZ4378" s="51"/>
      <c r="CA4378" s="51"/>
      <c r="CB4378" s="51"/>
      <c r="CC4378" s="51"/>
      <c r="CD4378" s="51"/>
    </row>
    <row r="4379" spans="1:82" x14ac:dyDescent="0.35">
      <c r="A4379" s="49" t="s">
        <v>858</v>
      </c>
      <c r="B4379" s="50">
        <v>42391</v>
      </c>
      <c r="C4379" s="62"/>
      <c r="D4379" s="62"/>
      <c r="E4379" s="51" t="s">
        <v>855</v>
      </c>
      <c r="F4379" s="51"/>
      <c r="G4379" s="51">
        <v>388.15359374999997</v>
      </c>
      <c r="H4379" s="51">
        <v>6.4565625000000001E-2</v>
      </c>
      <c r="I4379" s="51">
        <v>0.11183750000000001</v>
      </c>
      <c r="J4379" s="51">
        <v>0.18437500000000001</v>
      </c>
      <c r="K4379" s="51">
        <v>0.19175</v>
      </c>
      <c r="L4379" s="51">
        <v>0.23854375</v>
      </c>
      <c r="M4379" s="51">
        <v>0.33068750000000002</v>
      </c>
      <c r="N4379" s="51">
        <v>0.2602875</v>
      </c>
      <c r="O4379" s="51"/>
      <c r="P4379" s="51"/>
      <c r="Q4379" s="51"/>
      <c r="R4379" s="51"/>
      <c r="S4379" s="51"/>
      <c r="T4379" s="51"/>
      <c r="U4379" s="51"/>
      <c r="V4379" s="51"/>
      <c r="W4379" s="51"/>
      <c r="X4379" s="51"/>
      <c r="Y4379" s="51"/>
      <c r="Z4379" s="51"/>
      <c r="AA4379" s="51"/>
      <c r="AB4379" s="51"/>
      <c r="AC4379" s="51"/>
      <c r="AD4379" s="51"/>
      <c r="AE4379" s="51">
        <v>0.52857658845652289</v>
      </c>
      <c r="AF4379" s="51">
        <v>0</v>
      </c>
      <c r="AG4379" s="51"/>
      <c r="AH4379" s="51"/>
      <c r="AI4379" s="51"/>
      <c r="AJ4379" s="51"/>
      <c r="AK4379" s="51"/>
      <c r="AL4379" s="51"/>
      <c r="AM4379" s="51"/>
      <c r="AN4379" s="51"/>
      <c r="AO4379" s="51"/>
      <c r="AP4379" s="51"/>
      <c r="AQ4379" s="51"/>
      <c r="AR4379" s="51"/>
      <c r="AS4379" s="51"/>
      <c r="AT4379" s="51"/>
      <c r="AU4379" s="51"/>
      <c r="AV4379" s="51"/>
      <c r="AW4379" s="51"/>
      <c r="AX4379" s="51"/>
      <c r="AY4379" s="51"/>
      <c r="AZ4379" s="51"/>
      <c r="BA4379" s="51"/>
      <c r="BB4379" s="51"/>
      <c r="BC4379" s="51"/>
      <c r="BD4379" s="51"/>
      <c r="BE4379" s="51"/>
      <c r="BF4379" s="51"/>
      <c r="BG4379" s="51"/>
      <c r="BH4379" s="51"/>
      <c r="BI4379" s="51"/>
      <c r="BJ4379" s="51"/>
      <c r="BK4379" s="51"/>
      <c r="BL4379" s="51"/>
      <c r="BM4379" s="51"/>
      <c r="BN4379" s="51"/>
      <c r="BO4379" s="51"/>
      <c r="BP4379" s="51"/>
      <c r="BQ4379" s="51"/>
      <c r="BR4379" s="51"/>
      <c r="BS4379" s="51"/>
      <c r="BT4379" s="51"/>
      <c r="BU4379" s="51"/>
      <c r="BV4379" s="51"/>
      <c r="BW4379" s="51"/>
      <c r="BX4379" s="51"/>
      <c r="BY4379" s="51"/>
      <c r="BZ4379" s="51"/>
      <c r="CA4379" s="51"/>
      <c r="CB4379" s="51"/>
      <c r="CC4379" s="51"/>
      <c r="CD4379" s="51"/>
    </row>
    <row r="4380" spans="1:82" x14ac:dyDescent="0.35">
      <c r="A4380" s="49" t="s">
        <v>858</v>
      </c>
      <c r="B4380" s="50">
        <v>42392</v>
      </c>
      <c r="C4380" s="62"/>
      <c r="D4380" s="62"/>
      <c r="E4380" s="51" t="s">
        <v>855</v>
      </c>
      <c r="F4380" s="51"/>
      <c r="G4380" s="51">
        <v>388.91437500000001</v>
      </c>
      <c r="H4380" s="51">
        <v>6.3806250000000009E-2</v>
      </c>
      <c r="I4380" s="51">
        <v>0.11223124999999999</v>
      </c>
      <c r="J4380" s="51">
        <v>0.18579374999999998</v>
      </c>
      <c r="K4380" s="51">
        <v>0.19293750000000001</v>
      </c>
      <c r="L4380" s="51">
        <v>0.23894375000000001</v>
      </c>
      <c r="M4380" s="51">
        <v>0.33063124999999999</v>
      </c>
      <c r="N4380" s="51">
        <v>0.26005624999999999</v>
      </c>
      <c r="O4380" s="51"/>
      <c r="P4380" s="51"/>
      <c r="Q4380" s="51"/>
      <c r="R4380" s="51"/>
      <c r="S4380" s="51"/>
      <c r="T4380" s="51"/>
      <c r="U4380" s="51"/>
      <c r="V4380" s="51"/>
      <c r="W4380" s="51"/>
      <c r="X4380" s="51"/>
      <c r="Y4380" s="51"/>
      <c r="Z4380" s="51"/>
      <c r="AA4380" s="51"/>
      <c r="AB4380" s="51"/>
      <c r="AC4380" s="51"/>
      <c r="AD4380" s="51"/>
      <c r="AE4380" s="51"/>
      <c r="AF4380" s="51"/>
      <c r="AG4380" s="51"/>
      <c r="AH4380" s="51"/>
      <c r="AI4380" s="51"/>
      <c r="AJ4380" s="51"/>
      <c r="AK4380" s="51"/>
      <c r="AL4380" s="51"/>
      <c r="AM4380" s="51"/>
      <c r="AN4380" s="51"/>
      <c r="AO4380" s="51"/>
      <c r="AP4380" s="51"/>
      <c r="AQ4380" s="51"/>
      <c r="AR4380" s="51"/>
      <c r="AS4380" s="51"/>
      <c r="AT4380" s="51"/>
      <c r="AU4380" s="51"/>
      <c r="AV4380" s="51"/>
      <c r="AW4380" s="51"/>
      <c r="AX4380" s="51"/>
      <c r="AY4380" s="51"/>
      <c r="AZ4380" s="51"/>
      <c r="BA4380" s="51"/>
      <c r="BB4380" s="51"/>
      <c r="BC4380" s="51"/>
      <c r="BD4380" s="51"/>
      <c r="BE4380" s="51"/>
      <c r="BF4380" s="51"/>
      <c r="BG4380" s="51"/>
      <c r="BH4380" s="51"/>
      <c r="BI4380" s="51"/>
      <c r="BJ4380" s="51"/>
      <c r="BK4380" s="51"/>
      <c r="BL4380" s="51"/>
      <c r="BM4380" s="51"/>
      <c r="BN4380" s="51"/>
      <c r="BO4380" s="51"/>
      <c r="BP4380" s="51"/>
      <c r="BQ4380" s="51"/>
      <c r="BR4380" s="51"/>
      <c r="BS4380" s="51"/>
      <c r="BT4380" s="51"/>
      <c r="BU4380" s="51"/>
      <c r="BV4380" s="51"/>
      <c r="BW4380" s="51"/>
      <c r="BX4380" s="51"/>
      <c r="BY4380" s="51"/>
      <c r="BZ4380" s="51"/>
      <c r="CA4380" s="51"/>
      <c r="CB4380" s="51"/>
      <c r="CC4380" s="51"/>
      <c r="CD4380" s="51"/>
    </row>
    <row r="4381" spans="1:82" x14ac:dyDescent="0.35">
      <c r="A4381" s="49" t="s">
        <v>858</v>
      </c>
      <c r="B4381" s="50">
        <v>42393</v>
      </c>
      <c r="C4381" s="62"/>
      <c r="D4381" s="62"/>
      <c r="E4381" s="51" t="s">
        <v>855</v>
      </c>
      <c r="F4381" s="51"/>
      <c r="G4381" s="51">
        <v>389.22</v>
      </c>
      <c r="H4381" s="51">
        <v>6.2262499999999998E-2</v>
      </c>
      <c r="I4381" s="51">
        <v>0.11177500000000001</v>
      </c>
      <c r="J4381" s="51">
        <v>0.18634375</v>
      </c>
      <c r="K4381" s="51">
        <v>0.19411249999999999</v>
      </c>
      <c r="L4381" s="51">
        <v>0.23939999999999997</v>
      </c>
      <c r="M4381" s="51">
        <v>0.33060624999999999</v>
      </c>
      <c r="N4381" s="51">
        <v>0.25991875000000003</v>
      </c>
      <c r="O4381" s="51"/>
      <c r="P4381" s="51"/>
      <c r="Q4381" s="51"/>
      <c r="R4381" s="51"/>
      <c r="S4381" s="51"/>
      <c r="T4381" s="51"/>
      <c r="U4381" s="51"/>
      <c r="V4381" s="51"/>
      <c r="W4381" s="51"/>
      <c r="X4381" s="51"/>
      <c r="Y4381" s="51"/>
      <c r="Z4381" s="51"/>
      <c r="AA4381" s="51"/>
      <c r="AB4381" s="51"/>
      <c r="AC4381" s="51"/>
      <c r="AD4381" s="51"/>
      <c r="AE4381" s="51"/>
      <c r="AF4381" s="51"/>
      <c r="AG4381" s="51"/>
      <c r="AH4381" s="51"/>
      <c r="AI4381" s="51"/>
      <c r="AJ4381" s="51"/>
      <c r="AK4381" s="51"/>
      <c r="AL4381" s="51"/>
      <c r="AM4381" s="51"/>
      <c r="AN4381" s="51"/>
      <c r="AO4381" s="51"/>
      <c r="AP4381" s="51"/>
      <c r="AQ4381" s="51"/>
      <c r="AR4381" s="51"/>
      <c r="AS4381" s="51"/>
      <c r="AT4381" s="51"/>
      <c r="AU4381" s="51"/>
      <c r="AV4381" s="51"/>
      <c r="AW4381" s="51"/>
      <c r="AX4381" s="51"/>
      <c r="AY4381" s="51"/>
      <c r="AZ4381" s="51"/>
      <c r="BA4381" s="51"/>
      <c r="BB4381" s="51"/>
      <c r="BC4381" s="51"/>
      <c r="BD4381" s="51"/>
      <c r="BE4381" s="51"/>
      <c r="BF4381" s="51"/>
      <c r="BG4381" s="51"/>
      <c r="BH4381" s="51"/>
      <c r="BI4381" s="51"/>
      <c r="BJ4381" s="51"/>
      <c r="BK4381" s="51"/>
      <c r="BL4381" s="51"/>
      <c r="BM4381" s="51"/>
      <c r="BN4381" s="51"/>
      <c r="BO4381" s="51"/>
      <c r="BP4381" s="51"/>
      <c r="BQ4381" s="51"/>
      <c r="BR4381" s="51"/>
      <c r="BS4381" s="51"/>
      <c r="BT4381" s="51"/>
      <c r="BU4381" s="51"/>
      <c r="BV4381" s="51"/>
      <c r="BW4381" s="51"/>
      <c r="BX4381" s="51"/>
      <c r="BY4381" s="51"/>
      <c r="BZ4381" s="51"/>
      <c r="CA4381" s="51"/>
      <c r="CB4381" s="51"/>
      <c r="CC4381" s="51"/>
      <c r="CD4381" s="51"/>
    </row>
    <row r="4382" spans="1:82" x14ac:dyDescent="0.35">
      <c r="A4382" s="49" t="s">
        <v>858</v>
      </c>
      <c r="B4382" s="50">
        <v>42394</v>
      </c>
      <c r="C4382" s="62"/>
      <c r="D4382" s="62"/>
      <c r="E4382" s="51" t="s">
        <v>855</v>
      </c>
      <c r="F4382" s="51"/>
      <c r="G4382" s="51">
        <v>389.45249999999999</v>
      </c>
      <c r="H4382" s="51">
        <v>6.2037499999999995E-2</v>
      </c>
      <c r="I4382" s="51">
        <v>0.1116875</v>
      </c>
      <c r="J4382" s="51">
        <v>0.18631875000000001</v>
      </c>
      <c r="K4382" s="51">
        <v>0.19482499999999997</v>
      </c>
      <c r="L4382" s="51">
        <v>0.23981874999999997</v>
      </c>
      <c r="M4382" s="51">
        <v>0.33065624999999998</v>
      </c>
      <c r="N4382" s="51">
        <v>0.25969375</v>
      </c>
      <c r="O4382" s="51"/>
      <c r="P4382" s="51"/>
      <c r="Q4382" s="51"/>
      <c r="R4382" s="51"/>
      <c r="S4382" s="51"/>
      <c r="T4382" s="51"/>
      <c r="U4382" s="51"/>
      <c r="V4382" s="51"/>
      <c r="W4382" s="51"/>
      <c r="X4382" s="51"/>
      <c r="Y4382" s="51"/>
      <c r="Z4382" s="51"/>
      <c r="AA4382" s="51"/>
      <c r="AB4382" s="51"/>
      <c r="AC4382" s="51"/>
      <c r="AD4382" s="51"/>
      <c r="AE4382" s="51">
        <v>0.59722802747776882</v>
      </c>
      <c r="AF4382" s="51">
        <v>0</v>
      </c>
      <c r="AG4382" s="51"/>
      <c r="AH4382" s="51"/>
      <c r="AI4382" s="51"/>
      <c r="AJ4382" s="51"/>
      <c r="AK4382" s="51"/>
      <c r="AL4382" s="51"/>
      <c r="AM4382" s="51"/>
      <c r="AN4382" s="51"/>
      <c r="AO4382" s="51"/>
      <c r="AP4382" s="51"/>
      <c r="AQ4382" s="51"/>
      <c r="AR4382" s="51"/>
      <c r="AS4382" s="51"/>
      <c r="AT4382" s="51"/>
      <c r="AU4382" s="51"/>
      <c r="AV4382" s="51"/>
      <c r="AW4382" s="51"/>
      <c r="AX4382" s="51"/>
      <c r="AY4382" s="51"/>
      <c r="AZ4382" s="51"/>
      <c r="BA4382" s="51"/>
      <c r="BB4382" s="51"/>
      <c r="BC4382" s="51"/>
      <c r="BD4382" s="51"/>
      <c r="BE4382" s="51"/>
      <c r="BF4382" s="51"/>
      <c r="BG4382" s="51"/>
      <c r="BH4382" s="51"/>
      <c r="BI4382" s="51"/>
      <c r="BJ4382" s="51"/>
      <c r="BK4382" s="51"/>
      <c r="BL4382" s="51"/>
      <c r="BM4382" s="51"/>
      <c r="BN4382" s="51"/>
      <c r="BO4382" s="51"/>
      <c r="BP4382" s="51"/>
      <c r="BQ4382" s="51"/>
      <c r="BR4382" s="51"/>
      <c r="BS4382" s="51"/>
      <c r="BT4382" s="51"/>
      <c r="BU4382" s="51"/>
      <c r="BV4382" s="51"/>
      <c r="BW4382" s="51"/>
      <c r="BX4382" s="51"/>
      <c r="BY4382" s="51"/>
      <c r="BZ4382" s="51"/>
      <c r="CA4382" s="51"/>
      <c r="CB4382" s="51"/>
      <c r="CC4382" s="51"/>
      <c r="CD4382" s="51"/>
    </row>
    <row r="4383" spans="1:82" x14ac:dyDescent="0.35">
      <c r="A4383" s="49" t="s">
        <v>858</v>
      </c>
      <c r="B4383" s="50">
        <v>42395</v>
      </c>
      <c r="C4383" s="62"/>
      <c r="D4383" s="62"/>
      <c r="E4383" s="51" t="s">
        <v>855</v>
      </c>
      <c r="F4383" s="51"/>
      <c r="G4383" s="51">
        <v>389.25468749999999</v>
      </c>
      <c r="H4383" s="51">
        <v>6.0462499999999995E-2</v>
      </c>
      <c r="I4383" s="51">
        <v>0.11078125</v>
      </c>
      <c r="J4383" s="51">
        <v>0.18594375000000002</v>
      </c>
      <c r="K4383" s="51">
        <v>0.19550624999999999</v>
      </c>
      <c r="L4383" s="51">
        <v>0.24021249999999997</v>
      </c>
      <c r="M4383" s="51">
        <v>0.33063124999999999</v>
      </c>
      <c r="N4383" s="51">
        <v>0.2596</v>
      </c>
      <c r="O4383" s="51"/>
      <c r="P4383" s="51"/>
      <c r="Q4383" s="51"/>
      <c r="R4383" s="51"/>
      <c r="S4383" s="51"/>
      <c r="T4383" s="51"/>
      <c r="U4383" s="51"/>
      <c r="V4383" s="51"/>
      <c r="W4383" s="51"/>
      <c r="X4383" s="51"/>
      <c r="Y4383" s="51"/>
      <c r="Z4383" s="51"/>
      <c r="AA4383" s="51"/>
      <c r="AB4383" s="51"/>
      <c r="AC4383" s="51"/>
      <c r="AD4383" s="51"/>
      <c r="AE4383" s="51"/>
      <c r="AF4383" s="51"/>
      <c r="AG4383" s="51"/>
      <c r="AH4383" s="51"/>
      <c r="AI4383" s="51"/>
      <c r="AJ4383" s="51"/>
      <c r="AK4383" s="51"/>
      <c r="AL4383" s="51"/>
      <c r="AM4383" s="51"/>
      <c r="AN4383" s="51"/>
      <c r="AO4383" s="51"/>
      <c r="AP4383" s="51"/>
      <c r="AQ4383" s="51"/>
      <c r="AR4383" s="51"/>
      <c r="AS4383" s="51"/>
      <c r="AT4383" s="51"/>
      <c r="AU4383" s="51"/>
      <c r="AV4383" s="51"/>
      <c r="AW4383" s="51"/>
      <c r="AX4383" s="51"/>
      <c r="AY4383" s="51"/>
      <c r="AZ4383" s="51"/>
      <c r="BA4383" s="51"/>
      <c r="BB4383" s="51"/>
      <c r="BC4383" s="51"/>
      <c r="BD4383" s="51"/>
      <c r="BE4383" s="51"/>
      <c r="BF4383" s="51"/>
      <c r="BG4383" s="51"/>
      <c r="BH4383" s="51"/>
      <c r="BI4383" s="51"/>
      <c r="BJ4383" s="51"/>
      <c r="BK4383" s="51"/>
      <c r="BL4383" s="51"/>
      <c r="BM4383" s="51"/>
      <c r="BN4383" s="51"/>
      <c r="BO4383" s="51"/>
      <c r="BP4383" s="51"/>
      <c r="BQ4383" s="51"/>
      <c r="BR4383" s="51"/>
      <c r="BS4383" s="51"/>
      <c r="BT4383" s="51"/>
      <c r="BU4383" s="51"/>
      <c r="BV4383" s="51"/>
      <c r="BW4383" s="51"/>
      <c r="BX4383" s="51"/>
      <c r="BY4383" s="51"/>
      <c r="BZ4383" s="51"/>
      <c r="CA4383" s="51"/>
      <c r="CB4383" s="51"/>
      <c r="CC4383" s="51"/>
      <c r="CD4383" s="51"/>
    </row>
    <row r="4384" spans="1:82" x14ac:dyDescent="0.35">
      <c r="A4384" s="49" t="s">
        <v>858</v>
      </c>
      <c r="B4384" s="50">
        <v>42396</v>
      </c>
      <c r="C4384" s="62"/>
      <c r="D4384" s="62"/>
      <c r="E4384" s="51" t="s">
        <v>855</v>
      </c>
      <c r="F4384" s="51"/>
      <c r="G4384" s="51">
        <v>388.96078125000003</v>
      </c>
      <c r="H4384" s="51">
        <v>5.9890625000000003E-2</v>
      </c>
      <c r="I4384" s="51">
        <v>0.11031874999999999</v>
      </c>
      <c r="J4384" s="51">
        <v>0.18512500000000001</v>
      </c>
      <c r="K4384" s="51">
        <v>0.19566875</v>
      </c>
      <c r="L4384" s="51">
        <v>0.24045</v>
      </c>
      <c r="M4384" s="51">
        <v>0.33076250000000001</v>
      </c>
      <c r="N4384" s="51">
        <v>0.25942500000000002</v>
      </c>
      <c r="O4384" s="51"/>
      <c r="P4384" s="51"/>
      <c r="Q4384" s="51"/>
      <c r="R4384" s="51">
        <v>2.35</v>
      </c>
      <c r="S4384" s="51"/>
      <c r="T4384" s="51"/>
      <c r="U4384" s="51"/>
      <c r="V4384" s="51"/>
      <c r="W4384" s="51"/>
      <c r="X4384" s="51"/>
      <c r="Y4384" s="51"/>
      <c r="Z4384" s="51"/>
      <c r="AA4384" s="51"/>
      <c r="AB4384" s="51"/>
      <c r="AC4384" s="51"/>
      <c r="AD4384" s="51">
        <v>8.85</v>
      </c>
      <c r="AE4384" s="51"/>
      <c r="AF4384" s="51"/>
      <c r="AG4384" s="51"/>
      <c r="AH4384" s="51"/>
      <c r="AI4384" s="51"/>
      <c r="AJ4384" s="51">
        <v>8.85</v>
      </c>
      <c r="AK4384" s="51">
        <v>8.85</v>
      </c>
      <c r="AL4384" s="51"/>
      <c r="AM4384" s="51"/>
      <c r="AN4384" s="51"/>
      <c r="AO4384" s="51"/>
      <c r="AP4384" s="51"/>
      <c r="AQ4384" s="51"/>
      <c r="AR4384" s="51"/>
      <c r="AS4384" s="51"/>
      <c r="AT4384" s="51"/>
      <c r="AU4384" s="51"/>
      <c r="AV4384" s="51"/>
      <c r="AW4384" s="51"/>
      <c r="AX4384" s="51"/>
      <c r="AY4384" s="51"/>
      <c r="AZ4384" s="51"/>
      <c r="BA4384" s="51"/>
      <c r="BB4384" s="51"/>
      <c r="BC4384" s="51"/>
      <c r="BD4384" s="51"/>
      <c r="BE4384" s="51"/>
      <c r="BF4384" s="51"/>
      <c r="BG4384" s="51"/>
      <c r="BH4384" s="51"/>
      <c r="BI4384" s="51"/>
      <c r="BJ4384" s="51"/>
      <c r="BK4384" s="51"/>
      <c r="BL4384" s="51"/>
      <c r="BM4384" s="51"/>
      <c r="BN4384" s="51"/>
      <c r="BO4384" s="51"/>
      <c r="BP4384" s="51"/>
      <c r="BQ4384" s="51"/>
      <c r="BR4384" s="51"/>
      <c r="BS4384" s="51"/>
      <c r="BT4384" s="51"/>
      <c r="BU4384" s="51"/>
      <c r="BV4384" s="51"/>
      <c r="BW4384" s="51"/>
      <c r="BX4384" s="51"/>
      <c r="BY4384" s="51"/>
      <c r="BZ4384" s="51"/>
      <c r="CA4384" s="51"/>
      <c r="CB4384" s="51"/>
      <c r="CC4384" s="51"/>
      <c r="CD4384" s="51"/>
    </row>
    <row r="4385" spans="1:82" x14ac:dyDescent="0.35">
      <c r="A4385" s="49" t="s">
        <v>858</v>
      </c>
      <c r="B4385" s="50">
        <v>42397</v>
      </c>
      <c r="C4385" s="62"/>
      <c r="D4385" s="62"/>
      <c r="E4385" s="51" t="s">
        <v>855</v>
      </c>
      <c r="F4385" s="51"/>
      <c r="G4385" s="51">
        <v>388.85015625</v>
      </c>
      <c r="H4385" s="51">
        <v>5.9865624999999999E-2</v>
      </c>
      <c r="I4385" s="51">
        <v>0.11034374999999999</v>
      </c>
      <c r="J4385" s="51">
        <v>0.1847625</v>
      </c>
      <c r="K4385" s="51">
        <v>0.19575624999999999</v>
      </c>
      <c r="L4385" s="51">
        <v>0.24060624999999999</v>
      </c>
      <c r="M4385" s="51">
        <v>0.33066249999999997</v>
      </c>
      <c r="N4385" s="51">
        <v>0.25927500000000003</v>
      </c>
      <c r="O4385" s="51"/>
      <c r="P4385" s="51"/>
      <c r="Q4385" s="51"/>
      <c r="R4385" s="51"/>
      <c r="S4385" s="51"/>
      <c r="T4385" s="51"/>
      <c r="U4385" s="51"/>
      <c r="V4385" s="51"/>
      <c r="W4385" s="51"/>
      <c r="X4385" s="51"/>
      <c r="Y4385" s="51"/>
      <c r="Z4385" s="51"/>
      <c r="AA4385" s="51"/>
      <c r="AB4385" s="51"/>
      <c r="AC4385" s="51"/>
      <c r="AD4385" s="51"/>
      <c r="AE4385" s="51"/>
      <c r="AF4385" s="51"/>
      <c r="AG4385" s="51"/>
      <c r="AH4385" s="51"/>
      <c r="AI4385" s="51"/>
      <c r="AJ4385" s="51"/>
      <c r="AK4385" s="51"/>
      <c r="AL4385" s="51"/>
      <c r="AM4385" s="51"/>
      <c r="AN4385" s="51"/>
      <c r="AO4385" s="51"/>
      <c r="AP4385" s="51"/>
      <c r="AQ4385" s="51"/>
      <c r="AR4385" s="51"/>
      <c r="AS4385" s="51"/>
      <c r="AT4385" s="51"/>
      <c r="AU4385" s="51"/>
      <c r="AV4385" s="51"/>
      <c r="AW4385" s="51"/>
      <c r="AX4385" s="51"/>
      <c r="AY4385" s="51"/>
      <c r="AZ4385" s="51"/>
      <c r="BA4385" s="51"/>
      <c r="BB4385" s="51"/>
      <c r="BC4385" s="51"/>
      <c r="BD4385" s="51"/>
      <c r="BE4385" s="51"/>
      <c r="BF4385" s="51"/>
      <c r="BG4385" s="51"/>
      <c r="BH4385" s="51"/>
      <c r="BI4385" s="51"/>
      <c r="BJ4385" s="51"/>
      <c r="BK4385" s="51"/>
      <c r="BL4385" s="51"/>
      <c r="BM4385" s="51"/>
      <c r="BN4385" s="51"/>
      <c r="BO4385" s="51"/>
      <c r="BP4385" s="51"/>
      <c r="BQ4385" s="51"/>
      <c r="BR4385" s="51"/>
      <c r="BS4385" s="51"/>
      <c r="BT4385" s="51"/>
      <c r="BU4385" s="51"/>
      <c r="BV4385" s="51"/>
      <c r="BW4385" s="51"/>
      <c r="BX4385" s="51"/>
      <c r="BY4385" s="51"/>
      <c r="BZ4385" s="51"/>
      <c r="CA4385" s="51"/>
      <c r="CB4385" s="51"/>
      <c r="CC4385" s="51"/>
      <c r="CD4385" s="51"/>
    </row>
    <row r="4386" spans="1:82" x14ac:dyDescent="0.35">
      <c r="A4386" s="49" t="s">
        <v>858</v>
      </c>
      <c r="B4386" s="50">
        <v>42398</v>
      </c>
      <c r="C4386" s="62"/>
      <c r="D4386" s="62"/>
      <c r="E4386" s="51" t="s">
        <v>855</v>
      </c>
      <c r="F4386" s="51"/>
      <c r="G4386" s="51">
        <v>389.05546874999993</v>
      </c>
      <c r="H4386" s="51">
        <v>6.0553124999999999E-2</v>
      </c>
      <c r="I4386" s="51">
        <v>0.1109125</v>
      </c>
      <c r="J4386" s="51">
        <v>0.18481249999999999</v>
      </c>
      <c r="K4386" s="51">
        <v>0.19589375000000001</v>
      </c>
      <c r="L4386" s="51">
        <v>0.24056875</v>
      </c>
      <c r="M4386" s="51">
        <v>0.33073125000000003</v>
      </c>
      <c r="N4386" s="51">
        <v>0.25911249999999997</v>
      </c>
      <c r="O4386" s="51"/>
      <c r="P4386" s="51"/>
      <c r="Q4386" s="51"/>
      <c r="R4386" s="51"/>
      <c r="S4386" s="51"/>
      <c r="T4386" s="51"/>
      <c r="U4386" s="51"/>
      <c r="V4386" s="51"/>
      <c r="W4386" s="51"/>
      <c r="X4386" s="51"/>
      <c r="Y4386" s="51"/>
      <c r="Z4386" s="51"/>
      <c r="AA4386" s="51"/>
      <c r="AB4386" s="51"/>
      <c r="AC4386" s="51"/>
      <c r="AD4386" s="51"/>
      <c r="AE4386" s="51"/>
      <c r="AF4386" s="51">
        <v>0</v>
      </c>
      <c r="AG4386" s="51"/>
      <c r="AH4386" s="51"/>
      <c r="AI4386" s="51"/>
      <c r="AJ4386" s="51"/>
      <c r="AK4386" s="51"/>
      <c r="AL4386" s="51"/>
      <c r="AM4386" s="51"/>
      <c r="AN4386" s="51"/>
      <c r="AO4386" s="51"/>
      <c r="AP4386" s="51"/>
      <c r="AQ4386" s="51"/>
      <c r="AR4386" s="51"/>
      <c r="AS4386" s="51"/>
      <c r="AT4386" s="51"/>
      <c r="AU4386" s="51"/>
      <c r="AV4386" s="51"/>
      <c r="AW4386" s="51"/>
      <c r="AX4386" s="51"/>
      <c r="AY4386" s="51"/>
      <c r="AZ4386" s="51"/>
      <c r="BA4386" s="51"/>
      <c r="BB4386" s="51"/>
      <c r="BC4386" s="51"/>
      <c r="BD4386" s="51"/>
      <c r="BE4386" s="51"/>
      <c r="BF4386" s="51"/>
      <c r="BG4386" s="51"/>
      <c r="BH4386" s="51"/>
      <c r="BI4386" s="51"/>
      <c r="BJ4386" s="51"/>
      <c r="BK4386" s="51"/>
      <c r="BL4386" s="51"/>
      <c r="BM4386" s="51"/>
      <c r="BN4386" s="51"/>
      <c r="BO4386" s="51"/>
      <c r="BP4386" s="51"/>
      <c r="BQ4386" s="51"/>
      <c r="BR4386" s="51"/>
      <c r="BS4386" s="51"/>
      <c r="BT4386" s="51"/>
      <c r="BU4386" s="51"/>
      <c r="BV4386" s="51"/>
      <c r="BW4386" s="51"/>
      <c r="BX4386" s="51"/>
      <c r="BY4386" s="51"/>
      <c r="BZ4386" s="51"/>
      <c r="CA4386" s="51"/>
      <c r="CB4386" s="51"/>
      <c r="CC4386" s="51"/>
      <c r="CD4386" s="51"/>
    </row>
    <row r="4387" spans="1:82" x14ac:dyDescent="0.35">
      <c r="A4387" s="49" t="s">
        <v>858</v>
      </c>
      <c r="B4387" s="50">
        <v>42399</v>
      </c>
      <c r="C4387" s="62"/>
      <c r="D4387" s="62"/>
      <c r="E4387" s="51" t="s">
        <v>855</v>
      </c>
      <c r="F4387" s="51"/>
      <c r="G4387" s="51">
        <v>389.18296874999999</v>
      </c>
      <c r="H4387" s="51">
        <v>6.0040625E-2</v>
      </c>
      <c r="I4387" s="51">
        <v>0.11098749999999999</v>
      </c>
      <c r="J4387" s="51">
        <v>0.18513750000000001</v>
      </c>
      <c r="K4387" s="51">
        <v>0.19634375000000001</v>
      </c>
      <c r="L4387" s="51">
        <v>0.24074374999999998</v>
      </c>
      <c r="M4387" s="51">
        <v>0.33056249999999998</v>
      </c>
      <c r="N4387" s="51">
        <v>0.25897500000000001</v>
      </c>
      <c r="O4387" s="51"/>
      <c r="P4387" s="51"/>
      <c r="Q4387" s="51"/>
      <c r="R4387" s="51"/>
      <c r="S4387" s="51"/>
      <c r="T4387" s="51"/>
      <c r="U4387" s="51"/>
      <c r="V4387" s="51"/>
      <c r="W4387" s="51"/>
      <c r="X4387" s="51"/>
      <c r="Y4387" s="51"/>
      <c r="Z4387" s="51"/>
      <c r="AA4387" s="51"/>
      <c r="AB4387" s="51"/>
      <c r="AC4387" s="51"/>
      <c r="AD4387" s="51"/>
      <c r="AE4387" s="51"/>
      <c r="AF4387" s="51"/>
      <c r="AG4387" s="51"/>
      <c r="AH4387" s="51"/>
      <c r="AI4387" s="51"/>
      <c r="AJ4387" s="51"/>
      <c r="AK4387" s="51"/>
      <c r="AL4387" s="51"/>
      <c r="AM4387" s="51"/>
      <c r="AN4387" s="51"/>
      <c r="AO4387" s="51"/>
      <c r="AP4387" s="51"/>
      <c r="AQ4387" s="51"/>
      <c r="AR4387" s="51"/>
      <c r="AS4387" s="51"/>
      <c r="AT4387" s="51"/>
      <c r="AU4387" s="51"/>
      <c r="AV4387" s="51"/>
      <c r="AW4387" s="51"/>
      <c r="AX4387" s="51"/>
      <c r="AY4387" s="51"/>
      <c r="AZ4387" s="51"/>
      <c r="BA4387" s="51"/>
      <c r="BB4387" s="51"/>
      <c r="BC4387" s="51"/>
      <c r="BD4387" s="51"/>
      <c r="BE4387" s="51"/>
      <c r="BF4387" s="51"/>
      <c r="BG4387" s="51"/>
      <c r="BH4387" s="51"/>
      <c r="BI4387" s="51"/>
      <c r="BJ4387" s="51"/>
      <c r="BK4387" s="51"/>
      <c r="BL4387" s="51"/>
      <c r="BM4387" s="51"/>
      <c r="BN4387" s="51"/>
      <c r="BO4387" s="51"/>
      <c r="BP4387" s="51"/>
      <c r="BQ4387" s="51"/>
      <c r="BR4387" s="51"/>
      <c r="BS4387" s="51"/>
      <c r="BT4387" s="51"/>
      <c r="BU4387" s="51"/>
      <c r="BV4387" s="51"/>
      <c r="BW4387" s="51"/>
      <c r="BX4387" s="51"/>
      <c r="BY4387" s="51"/>
      <c r="BZ4387" s="51"/>
      <c r="CA4387" s="51"/>
      <c r="CB4387" s="51"/>
      <c r="CC4387" s="51"/>
      <c r="CD4387" s="51"/>
    </row>
    <row r="4388" spans="1:82" x14ac:dyDescent="0.35">
      <c r="A4388" s="49" t="s">
        <v>858</v>
      </c>
      <c r="B4388" s="50">
        <v>42400</v>
      </c>
      <c r="C4388" s="62"/>
      <c r="D4388" s="62"/>
      <c r="E4388" s="51" t="s">
        <v>855</v>
      </c>
      <c r="F4388" s="51"/>
      <c r="G4388" s="51">
        <v>389.48812499999997</v>
      </c>
      <c r="H4388" s="51">
        <v>6.0299999999999999E-2</v>
      </c>
      <c r="I4388" s="51">
        <v>0.11146250000000001</v>
      </c>
      <c r="J4388" s="51">
        <v>0.18540000000000001</v>
      </c>
      <c r="K4388" s="51">
        <v>0.19676874999999999</v>
      </c>
      <c r="L4388" s="51">
        <v>0.24075000000000002</v>
      </c>
      <c r="M4388" s="51">
        <v>0.33058750000000003</v>
      </c>
      <c r="N4388" s="51">
        <v>0.25890625</v>
      </c>
      <c r="O4388" s="51"/>
      <c r="P4388" s="51"/>
      <c r="Q4388" s="51"/>
      <c r="R4388" s="51"/>
      <c r="S4388" s="51"/>
      <c r="T4388" s="51"/>
      <c r="U4388" s="51"/>
      <c r="V4388" s="51"/>
      <c r="W4388" s="51"/>
      <c r="X4388" s="51"/>
      <c r="Y4388" s="51"/>
      <c r="Z4388" s="51"/>
      <c r="AA4388" s="51"/>
      <c r="AB4388" s="51"/>
      <c r="AC4388" s="51"/>
      <c r="AD4388" s="51"/>
      <c r="AE4388" s="51"/>
      <c r="AF4388" s="51"/>
      <c r="AG4388" s="51"/>
      <c r="AH4388" s="51"/>
      <c r="AI4388" s="51"/>
      <c r="AJ4388" s="51"/>
      <c r="AK4388" s="51"/>
      <c r="AL4388" s="51"/>
      <c r="AM4388" s="51"/>
      <c r="AN4388" s="51"/>
      <c r="AO4388" s="51"/>
      <c r="AP4388" s="51"/>
      <c r="AQ4388" s="51"/>
      <c r="AR4388" s="51"/>
      <c r="AS4388" s="51"/>
      <c r="AT4388" s="51"/>
      <c r="AU4388" s="51"/>
      <c r="AV4388" s="51"/>
      <c r="AW4388" s="51"/>
      <c r="AX4388" s="51"/>
      <c r="AY4388" s="51"/>
      <c r="AZ4388" s="51"/>
      <c r="BA4388" s="51"/>
      <c r="BB4388" s="51"/>
      <c r="BC4388" s="51"/>
      <c r="BD4388" s="51"/>
      <c r="BE4388" s="51"/>
      <c r="BF4388" s="51"/>
      <c r="BG4388" s="51"/>
      <c r="BH4388" s="51"/>
      <c r="BI4388" s="51"/>
      <c r="BJ4388" s="51"/>
      <c r="BK4388" s="51"/>
      <c r="BL4388" s="51"/>
      <c r="BM4388" s="51"/>
      <c r="BN4388" s="51"/>
      <c r="BO4388" s="51"/>
      <c r="BP4388" s="51"/>
      <c r="BQ4388" s="51"/>
      <c r="BR4388" s="51"/>
      <c r="BS4388" s="51"/>
      <c r="BT4388" s="51"/>
      <c r="BU4388" s="51"/>
      <c r="BV4388" s="51"/>
      <c r="BW4388" s="51"/>
      <c r="BX4388" s="51"/>
      <c r="BY4388" s="51"/>
      <c r="BZ4388" s="51"/>
      <c r="CA4388" s="51"/>
      <c r="CB4388" s="51"/>
      <c r="CC4388" s="51"/>
      <c r="CD4388" s="51"/>
    </row>
    <row r="4389" spans="1:82" x14ac:dyDescent="0.35">
      <c r="A4389" s="49" t="s">
        <v>858</v>
      </c>
      <c r="B4389" s="50">
        <v>42401</v>
      </c>
      <c r="C4389" s="62"/>
      <c r="D4389" s="62"/>
      <c r="E4389" s="51" t="s">
        <v>855</v>
      </c>
      <c r="F4389" s="51"/>
      <c r="G4389" s="51">
        <v>390.10124999999999</v>
      </c>
      <c r="H4389" s="51">
        <v>6.0887499999999997E-2</v>
      </c>
      <c r="I4389" s="51">
        <v>0.112425</v>
      </c>
      <c r="J4389" s="51">
        <v>0.18625000000000003</v>
      </c>
      <c r="K4389" s="51">
        <v>0.19723125</v>
      </c>
      <c r="L4389" s="51">
        <v>0.24082500000000001</v>
      </c>
      <c r="M4389" s="51">
        <v>0.33061250000000003</v>
      </c>
      <c r="N4389" s="51">
        <v>0.25876250000000001</v>
      </c>
      <c r="O4389" s="51"/>
      <c r="P4389" s="51"/>
      <c r="Q4389" s="51"/>
      <c r="R4389" s="51"/>
      <c r="S4389" s="51">
        <v>15.379995474999998</v>
      </c>
      <c r="T4389" s="51">
        <v>949.42775000000006</v>
      </c>
      <c r="U4389" s="51">
        <v>673.98749999999995</v>
      </c>
      <c r="V4389" s="51"/>
      <c r="W4389" s="51"/>
      <c r="X4389" s="51">
        <v>2.4299708228885858E-2</v>
      </c>
      <c r="Y4389" s="51">
        <v>4.5979999999999993E-2</v>
      </c>
      <c r="Z4389" s="51">
        <v>12.919346899999999</v>
      </c>
      <c r="AA4389" s="51">
        <v>11190.370585004834</v>
      </c>
      <c r="AB4389" s="51"/>
      <c r="AC4389" s="51">
        <v>531.66674999999998</v>
      </c>
      <c r="AD4389" s="51"/>
      <c r="AE4389" s="51">
        <v>0.58205972436157349</v>
      </c>
      <c r="AF4389" s="51">
        <v>0</v>
      </c>
      <c r="AG4389" s="51"/>
      <c r="AH4389" s="51"/>
      <c r="AI4389" s="51">
        <v>56.191999999999993</v>
      </c>
      <c r="AJ4389" s="51"/>
      <c r="AK4389" s="51"/>
      <c r="AL4389" s="51"/>
      <c r="AM4389" s="51"/>
      <c r="AN4389" s="51"/>
      <c r="AO4389" s="51"/>
      <c r="AP4389" s="51"/>
      <c r="AQ4389" s="51"/>
      <c r="AR4389" s="51"/>
      <c r="AS4389" s="51" t="s">
        <v>831</v>
      </c>
      <c r="AT4389" s="51"/>
      <c r="AU4389" s="51"/>
      <c r="AV4389" s="51"/>
      <c r="AW4389" s="51"/>
      <c r="AX4389" s="51"/>
      <c r="AY4389" s="51"/>
      <c r="AZ4389" s="51"/>
      <c r="BA4389" s="51"/>
      <c r="BB4389" s="51"/>
      <c r="BC4389" s="51"/>
      <c r="BD4389" s="51">
        <v>142.32075</v>
      </c>
      <c r="BE4389" s="51"/>
      <c r="BF4389" s="51"/>
      <c r="BG4389" s="51"/>
      <c r="BH4389" s="51"/>
      <c r="BI4389" s="51">
        <v>219.24825000000001</v>
      </c>
      <c r="BJ4389" s="51">
        <v>459.4931050076932</v>
      </c>
      <c r="BK4389" s="51"/>
      <c r="BL4389" s="51"/>
      <c r="BM4389" s="51"/>
      <c r="BN4389" s="51"/>
      <c r="BO4389" s="51"/>
      <c r="BP4389" s="51"/>
      <c r="BQ4389" s="51"/>
      <c r="BR4389" s="51"/>
      <c r="BS4389" s="51"/>
      <c r="BT4389" s="51"/>
      <c r="BU4389" s="51"/>
      <c r="BV4389" s="51"/>
      <c r="BW4389" s="51"/>
      <c r="BX4389" s="51"/>
      <c r="BY4389" s="51"/>
      <c r="BZ4389" s="51"/>
      <c r="CA4389" s="51"/>
      <c r="CB4389" s="51"/>
      <c r="CC4389" s="51"/>
      <c r="CD4389" s="51"/>
    </row>
    <row r="4390" spans="1:82" x14ac:dyDescent="0.35">
      <c r="A4390" s="49" t="s">
        <v>858</v>
      </c>
      <c r="B4390" s="50">
        <v>42402</v>
      </c>
      <c r="C4390" s="62"/>
      <c r="D4390" s="62"/>
      <c r="E4390" s="51" t="s">
        <v>855</v>
      </c>
      <c r="F4390" s="51"/>
      <c r="G4390" s="51">
        <v>390.96562500000005</v>
      </c>
      <c r="H4390" s="51">
        <v>6.1468750000000003E-2</v>
      </c>
      <c r="I4390" s="51">
        <v>0.11344375000000001</v>
      </c>
      <c r="J4390" s="51">
        <v>0.18756875000000001</v>
      </c>
      <c r="K4390" s="51">
        <v>0.19813750000000002</v>
      </c>
      <c r="L4390" s="51">
        <v>0.2409</v>
      </c>
      <c r="M4390" s="51">
        <v>0.33047500000000002</v>
      </c>
      <c r="N4390" s="51">
        <v>0.25868124999999997</v>
      </c>
      <c r="O4390" s="51"/>
      <c r="P4390" s="51"/>
      <c r="Q4390" s="51"/>
      <c r="R4390" s="51"/>
      <c r="S4390" s="51"/>
      <c r="T4390" s="51"/>
      <c r="U4390" s="51"/>
      <c r="V4390" s="51"/>
      <c r="W4390" s="51"/>
      <c r="X4390" s="51"/>
      <c r="Y4390" s="51"/>
      <c r="Z4390" s="51"/>
      <c r="AA4390" s="51"/>
      <c r="AB4390" s="51"/>
      <c r="AC4390" s="51"/>
      <c r="AD4390" s="51"/>
      <c r="AE4390" s="51"/>
      <c r="AF4390" s="51"/>
      <c r="AG4390" s="51"/>
      <c r="AH4390" s="51"/>
      <c r="AI4390" s="51"/>
      <c r="AJ4390" s="51"/>
      <c r="AK4390" s="51"/>
      <c r="AL4390" s="51"/>
      <c r="AM4390" s="51"/>
      <c r="AN4390" s="51"/>
      <c r="AO4390" s="51"/>
      <c r="AP4390" s="51"/>
      <c r="AQ4390" s="51"/>
      <c r="AR4390" s="51"/>
      <c r="AS4390" s="51"/>
      <c r="AT4390" s="51"/>
      <c r="AU4390" s="51"/>
      <c r="AV4390" s="51"/>
      <c r="AW4390" s="51"/>
      <c r="AX4390" s="51"/>
      <c r="AY4390" s="51"/>
      <c r="AZ4390" s="51"/>
      <c r="BA4390" s="51"/>
      <c r="BB4390" s="51"/>
      <c r="BC4390" s="51"/>
      <c r="BD4390" s="51"/>
      <c r="BE4390" s="51"/>
      <c r="BF4390" s="51"/>
      <c r="BG4390" s="51"/>
      <c r="BH4390" s="51"/>
      <c r="BI4390" s="51"/>
      <c r="BJ4390" s="51"/>
      <c r="BK4390" s="51"/>
      <c r="BL4390" s="51"/>
      <c r="BM4390" s="51"/>
      <c r="BN4390" s="51"/>
      <c r="BO4390" s="51"/>
      <c r="BP4390" s="51"/>
      <c r="BQ4390" s="51"/>
      <c r="BR4390" s="51"/>
      <c r="BS4390" s="51"/>
      <c r="BT4390" s="51"/>
      <c r="BU4390" s="51"/>
      <c r="BV4390" s="51"/>
      <c r="BW4390" s="51"/>
      <c r="BX4390" s="51"/>
      <c r="BY4390" s="51"/>
      <c r="BZ4390" s="51"/>
      <c r="CA4390" s="51"/>
      <c r="CB4390" s="51"/>
      <c r="CC4390" s="51"/>
      <c r="CD4390" s="51"/>
    </row>
    <row r="4391" spans="1:82" x14ac:dyDescent="0.35">
      <c r="A4391" s="49" t="s">
        <v>858</v>
      </c>
      <c r="B4391" s="50">
        <v>42403</v>
      </c>
      <c r="C4391" s="62"/>
      <c r="D4391" s="62"/>
      <c r="E4391" s="51" t="s">
        <v>855</v>
      </c>
      <c r="F4391" s="51"/>
      <c r="G4391" s="51">
        <v>405.65156250000007</v>
      </c>
      <c r="H4391" s="51">
        <v>0.14630625</v>
      </c>
      <c r="I4391" s="51">
        <v>0.1222125</v>
      </c>
      <c r="J4391" s="51">
        <v>0.18874374999999999</v>
      </c>
      <c r="K4391" s="51">
        <v>0.199075</v>
      </c>
      <c r="L4391" s="51">
        <v>0.2412125</v>
      </c>
      <c r="M4391" s="51">
        <v>0.33046875000000003</v>
      </c>
      <c r="N4391" s="51">
        <v>0.25841250000000004</v>
      </c>
      <c r="O4391" s="51"/>
      <c r="P4391" s="51"/>
      <c r="Q4391" s="51"/>
      <c r="R4391" s="51"/>
      <c r="S4391" s="51"/>
      <c r="T4391" s="51"/>
      <c r="U4391" s="51"/>
      <c r="V4391" s="51"/>
      <c r="W4391" s="51"/>
      <c r="X4391" s="51"/>
      <c r="Y4391" s="51"/>
      <c r="Z4391" s="51"/>
      <c r="AA4391" s="51"/>
      <c r="AB4391" s="51"/>
      <c r="AC4391" s="51"/>
      <c r="AD4391" s="51">
        <v>8.85</v>
      </c>
      <c r="AE4391" s="51"/>
      <c r="AF4391" s="51"/>
      <c r="AG4391" s="51"/>
      <c r="AH4391" s="51"/>
      <c r="AI4391" s="51"/>
      <c r="AJ4391" s="51">
        <v>8.85</v>
      </c>
      <c r="AK4391" s="51">
        <v>8.85</v>
      </c>
      <c r="AL4391" s="51"/>
      <c r="AM4391" s="51"/>
      <c r="AN4391" s="51"/>
      <c r="AO4391" s="51"/>
      <c r="AP4391" s="51"/>
      <c r="AQ4391" s="51"/>
      <c r="AR4391" s="51"/>
      <c r="AS4391" s="51"/>
      <c r="AT4391" s="51"/>
      <c r="AU4391" s="51"/>
      <c r="AV4391" s="51"/>
      <c r="AW4391" s="51"/>
      <c r="AX4391" s="51"/>
      <c r="AY4391" s="51"/>
      <c r="AZ4391" s="51"/>
      <c r="BA4391" s="51"/>
      <c r="BB4391" s="51"/>
      <c r="BC4391" s="51"/>
      <c r="BD4391" s="51"/>
      <c r="BE4391" s="51"/>
      <c r="BF4391" s="51"/>
      <c r="BG4391" s="51"/>
      <c r="BH4391" s="51"/>
      <c r="BI4391" s="51"/>
      <c r="BJ4391" s="51"/>
      <c r="BK4391" s="51"/>
      <c r="BL4391" s="51"/>
      <c r="BM4391" s="51"/>
      <c r="BN4391" s="51"/>
      <c r="BO4391" s="51"/>
      <c r="BP4391" s="51"/>
      <c r="BQ4391" s="51"/>
      <c r="BR4391" s="51"/>
      <c r="BS4391" s="51"/>
      <c r="BT4391" s="51"/>
      <c r="BU4391" s="51"/>
      <c r="BV4391" s="51"/>
      <c r="BW4391" s="51"/>
      <c r="BX4391" s="51"/>
      <c r="BY4391" s="51"/>
      <c r="BZ4391" s="51"/>
      <c r="CA4391" s="51"/>
      <c r="CB4391" s="51"/>
      <c r="CC4391" s="51"/>
      <c r="CD4391" s="51"/>
    </row>
    <row r="4392" spans="1:82" x14ac:dyDescent="0.35">
      <c r="A4392" s="49" t="s">
        <v>858</v>
      </c>
      <c r="B4392" s="50">
        <v>42404</v>
      </c>
      <c r="C4392" s="62"/>
      <c r="D4392" s="62"/>
      <c r="E4392" s="51" t="s">
        <v>855</v>
      </c>
      <c r="F4392" s="51"/>
      <c r="G4392" s="51">
        <v>461.45437499999997</v>
      </c>
      <c r="H4392" s="51">
        <v>0.27800000000000002</v>
      </c>
      <c r="I4392" s="51">
        <v>0.25287499999999996</v>
      </c>
      <c r="J4392" s="51">
        <v>0.24226875</v>
      </c>
      <c r="K4392" s="51">
        <v>0.20016249999999999</v>
      </c>
      <c r="L4392" s="51">
        <v>0.24137500000000001</v>
      </c>
      <c r="M4392" s="51">
        <v>0.33045625000000001</v>
      </c>
      <c r="N4392" s="51">
        <v>0.25848125</v>
      </c>
      <c r="O4392" s="51"/>
      <c r="P4392" s="51"/>
      <c r="Q4392" s="51"/>
      <c r="R4392" s="51"/>
      <c r="S4392" s="51"/>
      <c r="T4392" s="51"/>
      <c r="U4392" s="51"/>
      <c r="V4392" s="51"/>
      <c r="W4392" s="51"/>
      <c r="X4392" s="51"/>
      <c r="Y4392" s="51"/>
      <c r="Z4392" s="51"/>
      <c r="AA4392" s="51"/>
      <c r="AB4392" s="51"/>
      <c r="AC4392" s="51"/>
      <c r="AD4392" s="51"/>
      <c r="AE4392" s="51"/>
      <c r="AF4392" s="51"/>
      <c r="AG4392" s="51"/>
      <c r="AH4392" s="51"/>
      <c r="AI4392" s="51"/>
      <c r="AJ4392" s="51"/>
      <c r="AK4392" s="51"/>
      <c r="AL4392" s="51"/>
      <c r="AM4392" s="51"/>
      <c r="AN4392" s="51"/>
      <c r="AO4392" s="51"/>
      <c r="AP4392" s="51"/>
      <c r="AQ4392" s="51"/>
      <c r="AR4392" s="51"/>
      <c r="AS4392" s="51"/>
      <c r="AT4392" s="51"/>
      <c r="AU4392" s="51"/>
      <c r="AV4392" s="51"/>
      <c r="AW4392" s="51"/>
      <c r="AX4392" s="51"/>
      <c r="AY4392" s="51"/>
      <c r="AZ4392" s="51"/>
      <c r="BA4392" s="51"/>
      <c r="BB4392" s="51"/>
      <c r="BC4392" s="51"/>
      <c r="BD4392" s="51"/>
      <c r="BE4392" s="51"/>
      <c r="BF4392" s="51"/>
      <c r="BG4392" s="51"/>
      <c r="BH4392" s="51"/>
      <c r="BI4392" s="51"/>
      <c r="BJ4392" s="51"/>
      <c r="BK4392" s="51"/>
      <c r="BL4392" s="51"/>
      <c r="BM4392" s="51"/>
      <c r="BN4392" s="51"/>
      <c r="BO4392" s="51"/>
      <c r="BP4392" s="51"/>
      <c r="BQ4392" s="51"/>
      <c r="BR4392" s="51"/>
      <c r="BS4392" s="51"/>
      <c r="BT4392" s="51"/>
      <c r="BU4392" s="51"/>
      <c r="BV4392" s="51"/>
      <c r="BW4392" s="51"/>
      <c r="BX4392" s="51"/>
      <c r="BY4392" s="51"/>
      <c r="BZ4392" s="51"/>
      <c r="CA4392" s="51"/>
      <c r="CB4392" s="51"/>
      <c r="CC4392" s="51"/>
      <c r="CD4392" s="51"/>
    </row>
    <row r="4393" spans="1:82" x14ac:dyDescent="0.35">
      <c r="A4393" s="49" t="s">
        <v>858</v>
      </c>
      <c r="B4393" s="50">
        <v>42405</v>
      </c>
      <c r="C4393" s="62"/>
      <c r="D4393" s="62"/>
      <c r="E4393" s="51" t="s">
        <v>855</v>
      </c>
      <c r="F4393" s="51"/>
      <c r="G4393" s="51">
        <v>461.52374999999995</v>
      </c>
      <c r="H4393" s="51">
        <v>0.2606</v>
      </c>
      <c r="I4393" s="51">
        <v>0.25824999999999998</v>
      </c>
      <c r="J4393" s="51">
        <v>0.24753750000000002</v>
      </c>
      <c r="K4393" s="51">
        <v>0.201125</v>
      </c>
      <c r="L4393" s="51">
        <v>0.24158750000000001</v>
      </c>
      <c r="M4393" s="51">
        <v>0.33049375000000003</v>
      </c>
      <c r="N4393" s="51">
        <v>0.25824374999999999</v>
      </c>
      <c r="O4393" s="51"/>
      <c r="P4393" s="51"/>
      <c r="Q4393" s="51"/>
      <c r="R4393" s="51"/>
      <c r="S4393" s="51"/>
      <c r="T4393" s="51"/>
      <c r="U4393" s="51"/>
      <c r="V4393" s="51"/>
      <c r="W4393" s="51"/>
      <c r="X4393" s="51"/>
      <c r="Y4393" s="51"/>
      <c r="Z4393" s="51"/>
      <c r="AA4393" s="51"/>
      <c r="AB4393" s="51"/>
      <c r="AC4393" s="51"/>
      <c r="AD4393" s="51"/>
      <c r="AE4393" s="51"/>
      <c r="AF4393" s="51"/>
      <c r="AG4393" s="51"/>
      <c r="AH4393" s="51"/>
      <c r="AI4393" s="51"/>
      <c r="AJ4393" s="51"/>
      <c r="AK4393" s="51"/>
      <c r="AL4393" s="51"/>
      <c r="AM4393" s="51"/>
      <c r="AN4393" s="51"/>
      <c r="AO4393" s="51"/>
      <c r="AP4393" s="51"/>
      <c r="AQ4393" s="51"/>
      <c r="AR4393" s="51"/>
      <c r="AS4393" s="51"/>
      <c r="AT4393" s="51"/>
      <c r="AU4393" s="51"/>
      <c r="AV4393" s="51"/>
      <c r="AW4393" s="51"/>
      <c r="AX4393" s="51"/>
      <c r="AY4393" s="51"/>
      <c r="AZ4393" s="51"/>
      <c r="BA4393" s="51"/>
      <c r="BB4393" s="51"/>
      <c r="BC4393" s="51"/>
      <c r="BD4393" s="51"/>
      <c r="BE4393" s="51"/>
      <c r="BF4393" s="51"/>
      <c r="BG4393" s="51"/>
      <c r="BH4393" s="51"/>
      <c r="BI4393" s="51"/>
      <c r="BJ4393" s="51"/>
      <c r="BK4393" s="51"/>
      <c r="BL4393" s="51"/>
      <c r="BM4393" s="51"/>
      <c r="BN4393" s="51"/>
      <c r="BO4393" s="51"/>
      <c r="BP4393" s="51"/>
      <c r="BQ4393" s="51"/>
      <c r="BR4393" s="51"/>
      <c r="BS4393" s="51"/>
      <c r="BT4393" s="51"/>
      <c r="BU4393" s="51"/>
      <c r="BV4393" s="51"/>
      <c r="BW4393" s="51"/>
      <c r="BX4393" s="51"/>
      <c r="BY4393" s="51"/>
      <c r="BZ4393" s="51"/>
      <c r="CA4393" s="51"/>
      <c r="CB4393" s="51"/>
      <c r="CC4393" s="51"/>
      <c r="CD4393" s="51"/>
    </row>
    <row r="4394" spans="1:82" x14ac:dyDescent="0.35">
      <c r="A4394" s="49" t="s">
        <v>858</v>
      </c>
      <c r="B4394" s="50">
        <v>42406</v>
      </c>
      <c r="C4394" s="62"/>
      <c r="D4394" s="62"/>
      <c r="E4394" s="51" t="s">
        <v>855</v>
      </c>
      <c r="F4394" s="51"/>
      <c r="G4394" s="51">
        <v>460.49671874999996</v>
      </c>
      <c r="H4394" s="51">
        <v>0.248678125</v>
      </c>
      <c r="I4394" s="51">
        <v>0.257025</v>
      </c>
      <c r="J4394" s="51">
        <v>0.24992500000000001</v>
      </c>
      <c r="K4394" s="51">
        <v>0.20179374999999999</v>
      </c>
      <c r="L4394" s="51">
        <v>0.24173124999999995</v>
      </c>
      <c r="M4394" s="51">
        <v>0.33051875000000003</v>
      </c>
      <c r="N4394" s="51">
        <v>0.25816875</v>
      </c>
      <c r="O4394" s="51"/>
      <c r="P4394" s="51"/>
      <c r="Q4394" s="51"/>
      <c r="R4394" s="51"/>
      <c r="S4394" s="51"/>
      <c r="T4394" s="51"/>
      <c r="U4394" s="51"/>
      <c r="V4394" s="51"/>
      <c r="W4394" s="51"/>
      <c r="X4394" s="51"/>
      <c r="Y4394" s="51"/>
      <c r="Z4394" s="51"/>
      <c r="AA4394" s="51"/>
      <c r="AB4394" s="51"/>
      <c r="AC4394" s="51"/>
      <c r="AD4394" s="51"/>
      <c r="AE4394" s="51"/>
      <c r="AF4394" s="51"/>
      <c r="AG4394" s="51"/>
      <c r="AH4394" s="51"/>
      <c r="AI4394" s="51"/>
      <c r="AJ4394" s="51"/>
      <c r="AK4394" s="51"/>
      <c r="AL4394" s="51"/>
      <c r="AM4394" s="51"/>
      <c r="AN4394" s="51"/>
      <c r="AO4394" s="51"/>
      <c r="AP4394" s="51"/>
      <c r="AQ4394" s="51"/>
      <c r="AR4394" s="51"/>
      <c r="AS4394" s="51"/>
      <c r="AT4394" s="51"/>
      <c r="AU4394" s="51"/>
      <c r="AV4394" s="51"/>
      <c r="AW4394" s="51"/>
      <c r="AX4394" s="51"/>
      <c r="AY4394" s="51"/>
      <c r="AZ4394" s="51"/>
      <c r="BA4394" s="51"/>
      <c r="BB4394" s="51"/>
      <c r="BC4394" s="51"/>
      <c r="BD4394" s="51"/>
      <c r="BE4394" s="51"/>
      <c r="BF4394" s="51"/>
      <c r="BG4394" s="51"/>
      <c r="BH4394" s="51"/>
      <c r="BI4394" s="51"/>
      <c r="BJ4394" s="51"/>
      <c r="BK4394" s="51"/>
      <c r="BL4394" s="51"/>
      <c r="BM4394" s="51"/>
      <c r="BN4394" s="51"/>
      <c r="BO4394" s="51"/>
      <c r="BP4394" s="51"/>
      <c r="BQ4394" s="51"/>
      <c r="BR4394" s="51"/>
      <c r="BS4394" s="51"/>
      <c r="BT4394" s="51"/>
      <c r="BU4394" s="51"/>
      <c r="BV4394" s="51"/>
      <c r="BW4394" s="51"/>
      <c r="BX4394" s="51"/>
      <c r="BY4394" s="51"/>
      <c r="BZ4394" s="51"/>
      <c r="CA4394" s="51"/>
      <c r="CB4394" s="51"/>
      <c r="CC4394" s="51"/>
      <c r="CD4394" s="51"/>
    </row>
    <row r="4395" spans="1:82" x14ac:dyDescent="0.35">
      <c r="A4395" s="49" t="s">
        <v>858</v>
      </c>
      <c r="B4395" s="50">
        <v>42407</v>
      </c>
      <c r="C4395" s="62"/>
      <c r="D4395" s="62"/>
      <c r="E4395" s="51" t="s">
        <v>855</v>
      </c>
      <c r="F4395" s="51"/>
      <c r="G4395" s="51">
        <v>459.46359375000003</v>
      </c>
      <c r="H4395" s="51">
        <v>0.23903437499999999</v>
      </c>
      <c r="I4395" s="51">
        <v>0.25500624999999999</v>
      </c>
      <c r="J4395" s="51">
        <v>0.25171874999999999</v>
      </c>
      <c r="K4395" s="51">
        <v>0.20222500000000002</v>
      </c>
      <c r="L4395" s="51">
        <v>0.2419125</v>
      </c>
      <c r="M4395" s="51">
        <v>0.33055000000000001</v>
      </c>
      <c r="N4395" s="51">
        <v>0.25811875000000001</v>
      </c>
      <c r="O4395" s="51"/>
      <c r="P4395" s="51"/>
      <c r="Q4395" s="51"/>
      <c r="R4395" s="51"/>
      <c r="S4395" s="51"/>
      <c r="T4395" s="51"/>
      <c r="U4395" s="51"/>
      <c r="V4395" s="51"/>
      <c r="W4395" s="51"/>
      <c r="X4395" s="51"/>
      <c r="Y4395" s="51"/>
      <c r="Z4395" s="51"/>
      <c r="AA4395" s="51"/>
      <c r="AB4395" s="51"/>
      <c r="AC4395" s="51"/>
      <c r="AD4395" s="51"/>
      <c r="AE4395" s="51"/>
      <c r="AF4395" s="51"/>
      <c r="AG4395" s="51"/>
      <c r="AH4395" s="51"/>
      <c r="AI4395" s="51"/>
      <c r="AJ4395" s="51"/>
      <c r="AK4395" s="51"/>
      <c r="AL4395" s="51"/>
      <c r="AM4395" s="51"/>
      <c r="AN4395" s="51"/>
      <c r="AO4395" s="51"/>
      <c r="AP4395" s="51"/>
      <c r="AQ4395" s="51"/>
      <c r="AR4395" s="51"/>
      <c r="AS4395" s="51"/>
      <c r="AT4395" s="51"/>
      <c r="AU4395" s="51"/>
      <c r="AV4395" s="51"/>
      <c r="AW4395" s="51"/>
      <c r="AX4395" s="51"/>
      <c r="AY4395" s="51"/>
      <c r="AZ4395" s="51"/>
      <c r="BA4395" s="51"/>
      <c r="BB4395" s="51"/>
      <c r="BC4395" s="51"/>
      <c r="BD4395" s="51"/>
      <c r="BE4395" s="51"/>
      <c r="BF4395" s="51"/>
      <c r="BG4395" s="51"/>
      <c r="BH4395" s="51"/>
      <c r="BI4395" s="51"/>
      <c r="BJ4395" s="51"/>
      <c r="BK4395" s="51"/>
      <c r="BL4395" s="51"/>
      <c r="BM4395" s="51"/>
      <c r="BN4395" s="51"/>
      <c r="BO4395" s="51"/>
      <c r="BP4395" s="51"/>
      <c r="BQ4395" s="51"/>
      <c r="BR4395" s="51"/>
      <c r="BS4395" s="51"/>
      <c r="BT4395" s="51"/>
      <c r="BU4395" s="51"/>
      <c r="BV4395" s="51"/>
      <c r="BW4395" s="51"/>
      <c r="BX4395" s="51"/>
      <c r="BY4395" s="51"/>
      <c r="BZ4395" s="51"/>
      <c r="CA4395" s="51"/>
      <c r="CB4395" s="51"/>
      <c r="CC4395" s="51"/>
      <c r="CD4395" s="51"/>
    </row>
    <row r="4396" spans="1:82" x14ac:dyDescent="0.35">
      <c r="A4396" s="49" t="s">
        <v>858</v>
      </c>
      <c r="B4396" s="50">
        <v>42408</v>
      </c>
      <c r="C4396" s="62"/>
      <c r="D4396" s="62"/>
      <c r="E4396" s="51" t="s">
        <v>855</v>
      </c>
      <c r="F4396" s="51"/>
      <c r="G4396" s="51">
        <v>458.52046875000002</v>
      </c>
      <c r="H4396" s="51">
        <v>0.23045312499999998</v>
      </c>
      <c r="I4396" s="51">
        <v>0.25301249999999997</v>
      </c>
      <c r="J4396" s="51">
        <v>0.25344375000000002</v>
      </c>
      <c r="K4396" s="51">
        <v>0.20279374999999999</v>
      </c>
      <c r="L4396" s="51">
        <v>0.24192499999999997</v>
      </c>
      <c r="M4396" s="51">
        <v>0.33058124999999999</v>
      </c>
      <c r="N4396" s="51">
        <v>0.25792500000000002</v>
      </c>
      <c r="O4396" s="51"/>
      <c r="P4396" s="51"/>
      <c r="Q4396" s="51"/>
      <c r="R4396" s="51"/>
      <c r="S4396" s="51"/>
      <c r="T4396" s="51"/>
      <c r="U4396" s="51"/>
      <c r="V4396" s="51"/>
      <c r="W4396" s="51"/>
      <c r="X4396" s="51"/>
      <c r="Y4396" s="51"/>
      <c r="Z4396" s="51"/>
      <c r="AA4396" s="51"/>
      <c r="AB4396" s="51"/>
      <c r="AC4396" s="51"/>
      <c r="AD4396" s="51"/>
      <c r="AE4396" s="51"/>
      <c r="AF4396" s="51"/>
      <c r="AG4396" s="51"/>
      <c r="AH4396" s="51"/>
      <c r="AI4396" s="51"/>
      <c r="AJ4396" s="51"/>
      <c r="AK4396" s="51"/>
      <c r="AL4396" s="51"/>
      <c r="AM4396" s="51"/>
      <c r="AN4396" s="51"/>
      <c r="AO4396" s="51"/>
      <c r="AP4396" s="51"/>
      <c r="AQ4396" s="51"/>
      <c r="AR4396" s="51"/>
      <c r="AS4396" s="51"/>
      <c r="AT4396" s="51"/>
      <c r="AU4396" s="51"/>
      <c r="AV4396" s="51"/>
      <c r="AW4396" s="51"/>
      <c r="AX4396" s="51"/>
      <c r="AY4396" s="51"/>
      <c r="AZ4396" s="51"/>
      <c r="BA4396" s="51"/>
      <c r="BB4396" s="51"/>
      <c r="BC4396" s="51"/>
      <c r="BD4396" s="51"/>
      <c r="BE4396" s="51"/>
      <c r="BF4396" s="51"/>
      <c r="BG4396" s="51"/>
      <c r="BH4396" s="51"/>
      <c r="BI4396" s="51"/>
      <c r="BJ4396" s="51"/>
      <c r="BK4396" s="51"/>
      <c r="BL4396" s="51"/>
      <c r="BM4396" s="51"/>
      <c r="BN4396" s="51"/>
      <c r="BO4396" s="51"/>
      <c r="BP4396" s="51"/>
      <c r="BQ4396" s="51"/>
      <c r="BR4396" s="51"/>
      <c r="BS4396" s="51"/>
      <c r="BT4396" s="51"/>
      <c r="BU4396" s="51"/>
      <c r="BV4396" s="51"/>
      <c r="BW4396" s="51"/>
      <c r="BX4396" s="51"/>
      <c r="BY4396" s="51"/>
      <c r="BZ4396" s="51"/>
      <c r="CA4396" s="51"/>
      <c r="CB4396" s="51"/>
      <c r="CC4396" s="51"/>
      <c r="CD4396" s="51"/>
    </row>
    <row r="4397" spans="1:82" x14ac:dyDescent="0.35">
      <c r="A4397" s="49" t="s">
        <v>858</v>
      </c>
      <c r="B4397" s="50">
        <v>42409</v>
      </c>
      <c r="C4397" s="62"/>
      <c r="D4397" s="62"/>
      <c r="E4397" s="51" t="s">
        <v>855</v>
      </c>
      <c r="F4397" s="51"/>
      <c r="G4397" s="51">
        <v>457.51734375000001</v>
      </c>
      <c r="H4397" s="51">
        <v>0.22185937500000003</v>
      </c>
      <c r="I4397" s="51">
        <v>0.25063124999999997</v>
      </c>
      <c r="J4397" s="51">
        <v>0.25481874999999998</v>
      </c>
      <c r="K4397" s="51">
        <v>0.203625</v>
      </c>
      <c r="L4397" s="51">
        <v>0.24183749999999998</v>
      </c>
      <c r="M4397" s="51">
        <v>0.33063124999999999</v>
      </c>
      <c r="N4397" s="51">
        <v>0.25790000000000002</v>
      </c>
      <c r="O4397" s="51"/>
      <c r="P4397" s="51"/>
      <c r="Q4397" s="51"/>
      <c r="R4397" s="51"/>
      <c r="S4397" s="51"/>
      <c r="T4397" s="51"/>
      <c r="U4397" s="51"/>
      <c r="V4397" s="51"/>
      <c r="W4397" s="51"/>
      <c r="X4397" s="51"/>
      <c r="Y4397" s="51"/>
      <c r="Z4397" s="51"/>
      <c r="AA4397" s="51"/>
      <c r="AB4397" s="51"/>
      <c r="AC4397" s="51"/>
      <c r="AD4397" s="51"/>
      <c r="AE4397" s="51"/>
      <c r="AF4397" s="51"/>
      <c r="AG4397" s="51"/>
      <c r="AH4397" s="51"/>
      <c r="AI4397" s="51"/>
      <c r="AJ4397" s="51"/>
      <c r="AK4397" s="51"/>
      <c r="AL4397" s="51"/>
      <c r="AM4397" s="51"/>
      <c r="AN4397" s="51"/>
      <c r="AO4397" s="51"/>
      <c r="AP4397" s="51"/>
      <c r="AQ4397" s="51"/>
      <c r="AR4397" s="51"/>
      <c r="AS4397" s="51"/>
      <c r="AT4397" s="51"/>
      <c r="AU4397" s="51"/>
      <c r="AV4397" s="51"/>
      <c r="AW4397" s="51"/>
      <c r="AX4397" s="51"/>
      <c r="AY4397" s="51"/>
      <c r="AZ4397" s="51"/>
      <c r="BA4397" s="51"/>
      <c r="BB4397" s="51"/>
      <c r="BC4397" s="51"/>
      <c r="BD4397" s="51"/>
      <c r="BE4397" s="51"/>
      <c r="BF4397" s="51"/>
      <c r="BG4397" s="51"/>
      <c r="BH4397" s="51"/>
      <c r="BI4397" s="51"/>
      <c r="BJ4397" s="51"/>
      <c r="BK4397" s="51"/>
      <c r="BL4397" s="51"/>
      <c r="BM4397" s="51"/>
      <c r="BN4397" s="51"/>
      <c r="BO4397" s="51"/>
      <c r="BP4397" s="51"/>
      <c r="BQ4397" s="51"/>
      <c r="BR4397" s="51"/>
      <c r="BS4397" s="51"/>
      <c r="BT4397" s="51"/>
      <c r="BU4397" s="51"/>
      <c r="BV4397" s="51"/>
      <c r="BW4397" s="51"/>
      <c r="BX4397" s="51"/>
      <c r="BY4397" s="51"/>
      <c r="BZ4397" s="51"/>
      <c r="CA4397" s="51"/>
      <c r="CB4397" s="51"/>
      <c r="CC4397" s="51"/>
      <c r="CD4397" s="51"/>
    </row>
    <row r="4398" spans="1:82" x14ac:dyDescent="0.35">
      <c r="A4398" s="49" t="s">
        <v>858</v>
      </c>
      <c r="B4398" s="50">
        <v>42410</v>
      </c>
      <c r="C4398" s="62"/>
      <c r="D4398" s="62"/>
      <c r="E4398" s="51" t="s">
        <v>855</v>
      </c>
      <c r="F4398" s="51"/>
      <c r="G4398" s="51">
        <v>456.33</v>
      </c>
      <c r="H4398" s="51">
        <v>0.21345625000000001</v>
      </c>
      <c r="I4398" s="51">
        <v>0.24831874999999998</v>
      </c>
      <c r="J4398" s="51">
        <v>0.25559375000000001</v>
      </c>
      <c r="K4398" s="51">
        <v>0.20436874999999999</v>
      </c>
      <c r="L4398" s="51">
        <v>0.24185624999999997</v>
      </c>
      <c r="M4398" s="51">
        <v>0.33055625</v>
      </c>
      <c r="N4398" s="51">
        <v>0.2578375</v>
      </c>
      <c r="O4398" s="51"/>
      <c r="P4398" s="51"/>
      <c r="Q4398" s="51"/>
      <c r="R4398" s="51"/>
      <c r="S4398" s="51"/>
      <c r="T4398" s="51"/>
      <c r="U4398" s="51"/>
      <c r="V4398" s="51"/>
      <c r="W4398" s="51"/>
      <c r="X4398" s="51"/>
      <c r="Y4398" s="51"/>
      <c r="Z4398" s="51"/>
      <c r="AA4398" s="51"/>
      <c r="AB4398" s="51"/>
      <c r="AC4398" s="51"/>
      <c r="AD4398" s="51"/>
      <c r="AE4398" s="51"/>
      <c r="AF4398" s="51"/>
      <c r="AG4398" s="51"/>
      <c r="AH4398" s="51"/>
      <c r="AI4398" s="51"/>
      <c r="AJ4398" s="51"/>
      <c r="AK4398" s="51"/>
      <c r="AL4398" s="51"/>
      <c r="AM4398" s="51"/>
      <c r="AN4398" s="51"/>
      <c r="AO4398" s="51"/>
      <c r="AP4398" s="51"/>
      <c r="AQ4398" s="51"/>
      <c r="AR4398" s="51"/>
      <c r="AS4398" s="51"/>
      <c r="AT4398" s="51"/>
      <c r="AU4398" s="51"/>
      <c r="AV4398" s="51"/>
      <c r="AW4398" s="51"/>
      <c r="AX4398" s="51"/>
      <c r="AY4398" s="51"/>
      <c r="AZ4398" s="51"/>
      <c r="BA4398" s="51"/>
      <c r="BB4398" s="51"/>
      <c r="BC4398" s="51"/>
      <c r="BD4398" s="51"/>
      <c r="BE4398" s="51"/>
      <c r="BF4398" s="51"/>
      <c r="BG4398" s="51"/>
      <c r="BH4398" s="51"/>
      <c r="BI4398" s="51"/>
      <c r="BJ4398" s="51"/>
      <c r="BK4398" s="51"/>
      <c r="BL4398" s="51"/>
      <c r="BM4398" s="51"/>
      <c r="BN4398" s="51"/>
      <c r="BO4398" s="51"/>
      <c r="BP4398" s="51"/>
      <c r="BQ4398" s="51"/>
      <c r="BR4398" s="51"/>
      <c r="BS4398" s="51"/>
      <c r="BT4398" s="51"/>
      <c r="BU4398" s="51"/>
      <c r="BV4398" s="51"/>
      <c r="BW4398" s="51"/>
      <c r="BX4398" s="51"/>
      <c r="BY4398" s="51"/>
      <c r="BZ4398" s="51"/>
      <c r="CA4398" s="51"/>
      <c r="CB4398" s="51"/>
      <c r="CC4398" s="51"/>
      <c r="CD4398" s="51"/>
    </row>
    <row r="4399" spans="1:82" x14ac:dyDescent="0.35">
      <c r="A4399" s="49" t="s">
        <v>858</v>
      </c>
      <c r="B4399" s="50">
        <v>42411</v>
      </c>
      <c r="C4399" s="62"/>
      <c r="D4399" s="62"/>
      <c r="E4399" s="51" t="s">
        <v>855</v>
      </c>
      <c r="F4399" s="51"/>
      <c r="G4399" s="51">
        <v>455.5078125</v>
      </c>
      <c r="H4399" s="51">
        <v>0.20688124999999999</v>
      </c>
      <c r="I4399" s="51">
        <v>0.24632500000000002</v>
      </c>
      <c r="J4399" s="51">
        <v>0.25639374999999998</v>
      </c>
      <c r="K4399" s="51">
        <v>0.20532499999999998</v>
      </c>
      <c r="L4399" s="51">
        <v>0.24195</v>
      </c>
      <c r="M4399" s="51">
        <v>0.33046249999999999</v>
      </c>
      <c r="N4399" s="51">
        <v>0.25762499999999999</v>
      </c>
      <c r="O4399" s="51"/>
      <c r="P4399" s="51"/>
      <c r="Q4399" s="51"/>
      <c r="R4399" s="51"/>
      <c r="S4399" s="51"/>
      <c r="T4399" s="51"/>
      <c r="U4399" s="51"/>
      <c r="V4399" s="51"/>
      <c r="W4399" s="51"/>
      <c r="X4399" s="51"/>
      <c r="Y4399" s="51"/>
      <c r="Z4399" s="51"/>
      <c r="AA4399" s="51"/>
      <c r="AB4399" s="51"/>
      <c r="AC4399" s="51"/>
      <c r="AD4399" s="51"/>
      <c r="AE4399" s="51"/>
      <c r="AF4399" s="51"/>
      <c r="AG4399" s="51"/>
      <c r="AH4399" s="51"/>
      <c r="AI4399" s="51"/>
      <c r="AJ4399" s="51"/>
      <c r="AK4399" s="51"/>
      <c r="AL4399" s="51"/>
      <c r="AM4399" s="51"/>
      <c r="AN4399" s="51"/>
      <c r="AO4399" s="51"/>
      <c r="AP4399" s="51"/>
      <c r="AQ4399" s="51"/>
      <c r="AR4399" s="51"/>
      <c r="AS4399" s="51"/>
      <c r="AT4399" s="51"/>
      <c r="AU4399" s="51"/>
      <c r="AV4399" s="51"/>
      <c r="AW4399" s="51"/>
      <c r="AX4399" s="51"/>
      <c r="AY4399" s="51"/>
      <c r="AZ4399" s="51"/>
      <c r="BA4399" s="51"/>
      <c r="BB4399" s="51"/>
      <c r="BC4399" s="51"/>
      <c r="BD4399" s="51"/>
      <c r="BE4399" s="51"/>
      <c r="BF4399" s="51"/>
      <c r="BG4399" s="51"/>
      <c r="BH4399" s="51"/>
      <c r="BI4399" s="51"/>
      <c r="BJ4399" s="51"/>
      <c r="BK4399" s="51"/>
      <c r="BL4399" s="51"/>
      <c r="BM4399" s="51"/>
      <c r="BN4399" s="51"/>
      <c r="BO4399" s="51"/>
      <c r="BP4399" s="51"/>
      <c r="BQ4399" s="51"/>
      <c r="BR4399" s="51"/>
      <c r="BS4399" s="51"/>
      <c r="BT4399" s="51"/>
      <c r="BU4399" s="51"/>
      <c r="BV4399" s="51"/>
      <c r="BW4399" s="51"/>
      <c r="BX4399" s="51"/>
      <c r="BY4399" s="51"/>
      <c r="BZ4399" s="51"/>
      <c r="CA4399" s="51"/>
      <c r="CB4399" s="51"/>
      <c r="CC4399" s="51"/>
      <c r="CD4399" s="51"/>
    </row>
    <row r="4400" spans="1:82" x14ac:dyDescent="0.35">
      <c r="A4400" s="49" t="s">
        <v>858</v>
      </c>
      <c r="B4400" s="50">
        <v>42412</v>
      </c>
      <c r="C4400" s="62"/>
      <c r="D4400" s="62"/>
      <c r="E4400" s="51" t="s">
        <v>855</v>
      </c>
      <c r="F4400" s="51"/>
      <c r="G4400" s="51">
        <v>454.98984375000003</v>
      </c>
      <c r="H4400" s="51">
        <v>0.200671875</v>
      </c>
      <c r="I4400" s="51">
        <v>0.24465625000000002</v>
      </c>
      <c r="J4400" s="51">
        <v>0.25761875000000001</v>
      </c>
      <c r="K4400" s="51">
        <v>0.20632500000000001</v>
      </c>
      <c r="L4400" s="51">
        <v>0.24195</v>
      </c>
      <c r="M4400" s="51">
        <v>0.33045625000000001</v>
      </c>
      <c r="N4400" s="51">
        <v>0.25761875000000001</v>
      </c>
      <c r="O4400" s="51"/>
      <c r="P4400" s="51"/>
      <c r="Q4400" s="51"/>
      <c r="R4400" s="51"/>
      <c r="S4400" s="51"/>
      <c r="T4400" s="51"/>
      <c r="U4400" s="51"/>
      <c r="V4400" s="51"/>
      <c r="W4400" s="51"/>
      <c r="X4400" s="51"/>
      <c r="Y4400" s="51"/>
      <c r="Z4400" s="51"/>
      <c r="AA4400" s="51"/>
      <c r="AB4400" s="51"/>
      <c r="AC4400" s="51"/>
      <c r="AD4400" s="51">
        <v>8.85</v>
      </c>
      <c r="AE4400" s="51"/>
      <c r="AF4400" s="51"/>
      <c r="AG4400" s="51"/>
      <c r="AH4400" s="51"/>
      <c r="AI4400" s="51"/>
      <c r="AJ4400" s="51">
        <v>8.85</v>
      </c>
      <c r="AK4400" s="51">
        <v>8.85</v>
      </c>
      <c r="AL4400" s="51"/>
      <c r="AM4400" s="51"/>
      <c r="AN4400" s="51"/>
      <c r="AO4400" s="51"/>
      <c r="AP4400" s="51"/>
      <c r="AQ4400" s="51"/>
      <c r="AR4400" s="51"/>
      <c r="AS4400" s="51"/>
      <c r="AT4400" s="51"/>
      <c r="AU4400" s="51"/>
      <c r="AV4400" s="51"/>
      <c r="AW4400" s="51"/>
      <c r="AX4400" s="51"/>
      <c r="AY4400" s="51"/>
      <c r="AZ4400" s="51"/>
      <c r="BA4400" s="51"/>
      <c r="BB4400" s="51"/>
      <c r="BC4400" s="51"/>
      <c r="BD4400" s="51"/>
      <c r="BE4400" s="51"/>
      <c r="BF4400" s="51"/>
      <c r="BG4400" s="51"/>
      <c r="BH4400" s="51"/>
      <c r="BI4400" s="51"/>
      <c r="BJ4400" s="51"/>
      <c r="BK4400" s="51"/>
      <c r="BL4400" s="51"/>
      <c r="BM4400" s="51"/>
      <c r="BN4400" s="51"/>
      <c r="BO4400" s="51"/>
      <c r="BP4400" s="51"/>
      <c r="BQ4400" s="51"/>
      <c r="BR4400" s="51"/>
      <c r="BS4400" s="51"/>
      <c r="BT4400" s="51"/>
      <c r="BU4400" s="51"/>
      <c r="BV4400" s="51"/>
      <c r="BW4400" s="51"/>
      <c r="BX4400" s="51"/>
      <c r="BY4400" s="51"/>
      <c r="BZ4400" s="51"/>
      <c r="CA4400" s="51"/>
      <c r="CB4400" s="51"/>
      <c r="CC4400" s="51"/>
      <c r="CD4400" s="51"/>
    </row>
    <row r="4401" spans="1:82" x14ac:dyDescent="0.35">
      <c r="A4401" s="49" t="s">
        <v>858</v>
      </c>
      <c r="B4401" s="50">
        <v>42413</v>
      </c>
      <c r="C4401" s="62"/>
      <c r="D4401" s="62"/>
      <c r="E4401" s="51" t="s">
        <v>855</v>
      </c>
      <c r="F4401" s="51"/>
      <c r="G4401" s="51">
        <v>454.28062499999999</v>
      </c>
      <c r="H4401" s="51">
        <v>0.19455</v>
      </c>
      <c r="I4401" s="51">
        <v>0.24209999999999998</v>
      </c>
      <c r="J4401" s="51">
        <v>0.25838749999999999</v>
      </c>
      <c r="K4401" s="51">
        <v>0.20783125</v>
      </c>
      <c r="L4401" s="51">
        <v>0.24195</v>
      </c>
      <c r="M4401" s="51">
        <v>0.33038124999999996</v>
      </c>
      <c r="N4401" s="51">
        <v>0.25739374999999998</v>
      </c>
      <c r="O4401" s="51"/>
      <c r="P4401" s="51"/>
      <c r="Q4401" s="51"/>
      <c r="R4401" s="51"/>
      <c r="S4401" s="51"/>
      <c r="T4401" s="51"/>
      <c r="U4401" s="51"/>
      <c r="V4401" s="51"/>
      <c r="W4401" s="51"/>
      <c r="X4401" s="51"/>
      <c r="Y4401" s="51"/>
      <c r="Z4401" s="51"/>
      <c r="AA4401" s="51"/>
      <c r="AB4401" s="51"/>
      <c r="AC4401" s="51"/>
      <c r="AD4401" s="51"/>
      <c r="AE4401" s="51"/>
      <c r="AF4401" s="51"/>
      <c r="AG4401" s="51"/>
      <c r="AH4401" s="51"/>
      <c r="AI4401" s="51"/>
      <c r="AJ4401" s="51"/>
      <c r="AK4401" s="51"/>
      <c r="AL4401" s="51"/>
      <c r="AM4401" s="51"/>
      <c r="AN4401" s="51"/>
      <c r="AO4401" s="51"/>
      <c r="AP4401" s="51"/>
      <c r="AQ4401" s="51"/>
      <c r="AR4401" s="51"/>
      <c r="AS4401" s="51"/>
      <c r="AT4401" s="51"/>
      <c r="AU4401" s="51"/>
      <c r="AV4401" s="51"/>
      <c r="AW4401" s="51"/>
      <c r="AX4401" s="51"/>
      <c r="AY4401" s="51"/>
      <c r="AZ4401" s="51"/>
      <c r="BA4401" s="51"/>
      <c r="BB4401" s="51"/>
      <c r="BC4401" s="51"/>
      <c r="BD4401" s="51"/>
      <c r="BE4401" s="51"/>
      <c r="BF4401" s="51"/>
      <c r="BG4401" s="51"/>
      <c r="BH4401" s="51"/>
      <c r="BI4401" s="51"/>
      <c r="BJ4401" s="51"/>
      <c r="BK4401" s="51"/>
      <c r="BL4401" s="51"/>
      <c r="BM4401" s="51"/>
      <c r="BN4401" s="51"/>
      <c r="BO4401" s="51"/>
      <c r="BP4401" s="51"/>
      <c r="BQ4401" s="51"/>
      <c r="BR4401" s="51"/>
      <c r="BS4401" s="51"/>
      <c r="BT4401" s="51"/>
      <c r="BU4401" s="51"/>
      <c r="BV4401" s="51"/>
      <c r="BW4401" s="51"/>
      <c r="BX4401" s="51"/>
      <c r="BY4401" s="51"/>
      <c r="BZ4401" s="51"/>
      <c r="CA4401" s="51"/>
      <c r="CB4401" s="51"/>
      <c r="CC4401" s="51"/>
      <c r="CD4401" s="51"/>
    </row>
    <row r="4402" spans="1:82" x14ac:dyDescent="0.35">
      <c r="A4402" s="49" t="s">
        <v>858</v>
      </c>
      <c r="B4402" s="50">
        <v>42414</v>
      </c>
      <c r="C4402" s="62"/>
      <c r="D4402" s="62"/>
      <c r="E4402" s="51" t="s">
        <v>855</v>
      </c>
      <c r="F4402" s="51"/>
      <c r="G4402" s="51">
        <v>453.85921874999997</v>
      </c>
      <c r="H4402" s="51">
        <v>0.19049062500000002</v>
      </c>
      <c r="I4402" s="51">
        <v>0.24046250000000002</v>
      </c>
      <c r="J4402" s="51">
        <v>0.25866249999999996</v>
      </c>
      <c r="K4402" s="51">
        <v>0.20896875000000001</v>
      </c>
      <c r="L4402" s="51">
        <v>0.24200624999999998</v>
      </c>
      <c r="M4402" s="51">
        <v>0.33043124999999995</v>
      </c>
      <c r="N4402" s="51">
        <v>0.25731874999999998</v>
      </c>
      <c r="O4402" s="51"/>
      <c r="P4402" s="51"/>
      <c r="Q4402" s="51"/>
      <c r="R4402" s="51"/>
      <c r="S4402" s="51"/>
      <c r="T4402" s="51"/>
      <c r="U4402" s="51"/>
      <c r="V4402" s="51"/>
      <c r="W4402" s="51"/>
      <c r="X4402" s="51"/>
      <c r="Y4402" s="51"/>
      <c r="Z4402" s="51"/>
      <c r="AA4402" s="51"/>
      <c r="AB4402" s="51"/>
      <c r="AC4402" s="51"/>
      <c r="AD4402" s="51"/>
      <c r="AE4402" s="51"/>
      <c r="AF4402" s="51"/>
      <c r="AG4402" s="51"/>
      <c r="AH4402" s="51"/>
      <c r="AI4402" s="51"/>
      <c r="AJ4402" s="51"/>
      <c r="AK4402" s="51"/>
      <c r="AL4402" s="51"/>
      <c r="AM4402" s="51"/>
      <c r="AN4402" s="51"/>
      <c r="AO4402" s="51"/>
      <c r="AP4402" s="51"/>
      <c r="AQ4402" s="51"/>
      <c r="AR4402" s="51"/>
      <c r="AS4402" s="51"/>
      <c r="AT4402" s="51"/>
      <c r="AU4402" s="51"/>
      <c r="AV4402" s="51"/>
      <c r="AW4402" s="51"/>
      <c r="AX4402" s="51"/>
      <c r="AY4402" s="51"/>
      <c r="AZ4402" s="51"/>
      <c r="BA4402" s="51"/>
      <c r="BB4402" s="51"/>
      <c r="BC4402" s="51"/>
      <c r="BD4402" s="51"/>
      <c r="BE4402" s="51"/>
      <c r="BF4402" s="51"/>
      <c r="BG4402" s="51"/>
      <c r="BH4402" s="51"/>
      <c r="BI4402" s="51"/>
      <c r="BJ4402" s="51"/>
      <c r="BK4402" s="51"/>
      <c r="BL4402" s="51"/>
      <c r="BM4402" s="51"/>
      <c r="BN4402" s="51"/>
      <c r="BO4402" s="51"/>
      <c r="BP4402" s="51"/>
      <c r="BQ4402" s="51"/>
      <c r="BR4402" s="51"/>
      <c r="BS4402" s="51"/>
      <c r="BT4402" s="51"/>
      <c r="BU4402" s="51"/>
      <c r="BV4402" s="51"/>
      <c r="BW4402" s="51"/>
      <c r="BX4402" s="51"/>
      <c r="BY4402" s="51"/>
      <c r="BZ4402" s="51"/>
      <c r="CA4402" s="51"/>
      <c r="CB4402" s="51"/>
      <c r="CC4402" s="51"/>
      <c r="CD4402" s="51"/>
    </row>
    <row r="4403" spans="1:82" x14ac:dyDescent="0.35">
      <c r="A4403" s="49" t="s">
        <v>858</v>
      </c>
      <c r="B4403" s="50">
        <v>42415</v>
      </c>
      <c r="C4403" s="62"/>
      <c r="D4403" s="62"/>
      <c r="E4403" s="51" t="s">
        <v>855</v>
      </c>
      <c r="F4403" s="51"/>
      <c r="G4403" s="51">
        <v>453.63937500000003</v>
      </c>
      <c r="H4403" s="51">
        <v>0.18605625000000001</v>
      </c>
      <c r="I4403" s="51">
        <v>0.23891875000000004</v>
      </c>
      <c r="J4403" s="51">
        <v>0.25952500000000001</v>
      </c>
      <c r="K4403" s="51">
        <v>0.21034375</v>
      </c>
      <c r="L4403" s="51">
        <v>0.24210625000000002</v>
      </c>
      <c r="M4403" s="51">
        <v>0.33039374999999999</v>
      </c>
      <c r="N4403" s="51">
        <v>0.25727499999999998</v>
      </c>
      <c r="O4403" s="51"/>
      <c r="P4403" s="51"/>
      <c r="Q4403" s="51"/>
      <c r="R4403" s="51"/>
      <c r="S4403" s="51"/>
      <c r="T4403" s="51"/>
      <c r="U4403" s="51"/>
      <c r="V4403" s="51"/>
      <c r="W4403" s="51"/>
      <c r="X4403" s="51"/>
      <c r="Y4403" s="51"/>
      <c r="Z4403" s="51"/>
      <c r="AA4403" s="51"/>
      <c r="AB4403" s="51"/>
      <c r="AC4403" s="51"/>
      <c r="AD4403" s="51"/>
      <c r="AE4403" s="51"/>
      <c r="AF4403" s="51"/>
      <c r="AG4403" s="51"/>
      <c r="AH4403" s="51"/>
      <c r="AI4403" s="51"/>
      <c r="AJ4403" s="51"/>
      <c r="AK4403" s="51"/>
      <c r="AL4403" s="51"/>
      <c r="AM4403" s="51"/>
      <c r="AN4403" s="51"/>
      <c r="AO4403" s="51"/>
      <c r="AP4403" s="51"/>
      <c r="AQ4403" s="51"/>
      <c r="AR4403" s="51"/>
      <c r="AS4403" s="51"/>
      <c r="AT4403" s="51"/>
      <c r="AU4403" s="51"/>
      <c r="AV4403" s="51"/>
      <c r="AW4403" s="51"/>
      <c r="AX4403" s="51"/>
      <c r="AY4403" s="51"/>
      <c r="AZ4403" s="51"/>
      <c r="BA4403" s="51"/>
      <c r="BB4403" s="51"/>
      <c r="BC4403" s="51"/>
      <c r="BD4403" s="51"/>
      <c r="BE4403" s="51"/>
      <c r="BF4403" s="51"/>
      <c r="BG4403" s="51"/>
      <c r="BH4403" s="51"/>
      <c r="BI4403" s="51"/>
      <c r="BJ4403" s="51"/>
      <c r="BK4403" s="51"/>
      <c r="BL4403" s="51"/>
      <c r="BM4403" s="51"/>
      <c r="BN4403" s="51"/>
      <c r="BO4403" s="51"/>
      <c r="BP4403" s="51"/>
      <c r="BQ4403" s="51"/>
      <c r="BR4403" s="51"/>
      <c r="BS4403" s="51"/>
      <c r="BT4403" s="51"/>
      <c r="BU4403" s="51"/>
      <c r="BV4403" s="51"/>
      <c r="BW4403" s="51"/>
      <c r="BX4403" s="51"/>
      <c r="BY4403" s="51"/>
      <c r="BZ4403" s="51"/>
      <c r="CA4403" s="51"/>
      <c r="CB4403" s="51"/>
      <c r="CC4403" s="51"/>
      <c r="CD4403" s="51"/>
    </row>
    <row r="4404" spans="1:82" x14ac:dyDescent="0.35">
      <c r="A4404" s="49" t="s">
        <v>858</v>
      </c>
      <c r="B4404" s="50">
        <v>42416</v>
      </c>
      <c r="C4404" s="62"/>
      <c r="D4404" s="62"/>
      <c r="E4404" s="51" t="s">
        <v>855</v>
      </c>
      <c r="F4404" s="51"/>
      <c r="G4404" s="51"/>
      <c r="H4404" s="51"/>
      <c r="I4404" s="51"/>
      <c r="J4404" s="51"/>
      <c r="K4404" s="51"/>
      <c r="L4404" s="51"/>
      <c r="M4404" s="51"/>
      <c r="N4404" s="51"/>
      <c r="O4404" s="51"/>
      <c r="P4404" s="51"/>
      <c r="Q4404" s="51"/>
      <c r="R4404" s="51"/>
      <c r="S4404" s="51"/>
      <c r="T4404" s="51"/>
      <c r="U4404" s="51"/>
      <c r="V4404" s="51"/>
      <c r="W4404" s="51"/>
      <c r="X4404" s="51"/>
      <c r="Y4404" s="51"/>
      <c r="Z4404" s="51"/>
      <c r="AA4404" s="51"/>
      <c r="AB4404" s="51"/>
      <c r="AC4404" s="51"/>
      <c r="AD4404" s="51">
        <v>8.85</v>
      </c>
      <c r="AE4404" s="51"/>
      <c r="AF4404" s="51"/>
      <c r="AG4404" s="51"/>
      <c r="AH4404" s="51"/>
      <c r="AI4404" s="51"/>
      <c r="AJ4404" s="51">
        <v>8.85</v>
      </c>
      <c r="AK4404" s="51">
        <v>8.85</v>
      </c>
      <c r="AL4404" s="51"/>
      <c r="AM4404" s="51"/>
      <c r="AN4404" s="51"/>
      <c r="AO4404" s="51"/>
      <c r="AP4404" s="51"/>
      <c r="AQ4404" s="51"/>
      <c r="AR4404" s="51"/>
      <c r="AS4404" s="51"/>
      <c r="AT4404" s="51"/>
      <c r="AU4404" s="51"/>
      <c r="AV4404" s="51"/>
      <c r="AW4404" s="51"/>
      <c r="AX4404" s="51"/>
      <c r="AY4404" s="51"/>
      <c r="AZ4404" s="51"/>
      <c r="BA4404" s="51"/>
      <c r="BB4404" s="51"/>
      <c r="BC4404" s="51"/>
      <c r="BD4404" s="51"/>
      <c r="BE4404" s="51"/>
      <c r="BF4404" s="51"/>
      <c r="BG4404" s="51"/>
      <c r="BH4404" s="51"/>
      <c r="BI4404" s="51"/>
      <c r="BJ4404" s="51"/>
      <c r="BK4404" s="51"/>
      <c r="BL4404" s="51"/>
      <c r="BM4404" s="51"/>
      <c r="BN4404" s="51"/>
      <c r="BO4404" s="51"/>
      <c r="BP4404" s="51"/>
      <c r="BQ4404" s="51"/>
      <c r="BR4404" s="51"/>
      <c r="BS4404" s="51"/>
      <c r="BT4404" s="51"/>
      <c r="BU4404" s="51"/>
      <c r="BV4404" s="51"/>
      <c r="BW4404" s="51"/>
      <c r="BX4404" s="51"/>
      <c r="BY4404" s="51"/>
      <c r="BZ4404" s="51"/>
      <c r="CA4404" s="51"/>
      <c r="CB4404" s="51"/>
      <c r="CC4404" s="51"/>
      <c r="CD4404" s="51"/>
    </row>
    <row r="4405" spans="1:82" x14ac:dyDescent="0.35">
      <c r="A4405" s="49" t="s">
        <v>857</v>
      </c>
      <c r="B4405" s="50">
        <v>42284</v>
      </c>
      <c r="C4405" s="62"/>
      <c r="D4405" s="62"/>
      <c r="E4405" s="51" t="s">
        <v>855</v>
      </c>
      <c r="F4405" s="51"/>
      <c r="G4405" s="51"/>
      <c r="H4405" s="51"/>
      <c r="I4405" s="51"/>
      <c r="J4405" s="51"/>
      <c r="K4405" s="51"/>
      <c r="L4405" s="51"/>
      <c r="M4405" s="51"/>
      <c r="N4405" s="51"/>
      <c r="O4405" s="51"/>
      <c r="P4405" s="51"/>
      <c r="Q4405" s="51"/>
      <c r="R4405" s="51"/>
      <c r="S4405" s="51"/>
      <c r="T4405" s="51"/>
      <c r="U4405" s="51"/>
      <c r="V4405" s="51"/>
      <c r="W4405" s="51"/>
      <c r="X4405" s="51"/>
      <c r="Y4405" s="51"/>
      <c r="Z4405" s="51"/>
      <c r="AA4405" s="51"/>
      <c r="AB4405" s="51"/>
      <c r="AC4405" s="51"/>
      <c r="AD4405" s="51">
        <v>2</v>
      </c>
      <c r="AE4405" s="51"/>
      <c r="AF4405" s="51"/>
      <c r="AG4405" s="51"/>
      <c r="AH4405" s="51"/>
      <c r="AI4405" s="51"/>
      <c r="AJ4405" s="51">
        <v>0</v>
      </c>
      <c r="AK4405" s="51">
        <v>1</v>
      </c>
      <c r="AL4405" s="51"/>
      <c r="AM4405" s="51"/>
      <c r="AN4405" s="51"/>
      <c r="AO4405" s="51"/>
      <c r="AP4405" s="51"/>
      <c r="AQ4405" s="51"/>
      <c r="AR4405" s="51"/>
      <c r="AS4405" s="51"/>
      <c r="AT4405" s="51"/>
      <c r="AU4405" s="51"/>
      <c r="AV4405" s="51"/>
      <c r="AW4405" s="51"/>
      <c r="AX4405" s="51"/>
      <c r="AY4405" s="51"/>
      <c r="AZ4405" s="51"/>
      <c r="BA4405" s="51"/>
      <c r="BB4405" s="51"/>
      <c r="BC4405" s="51"/>
      <c r="BD4405" s="51"/>
      <c r="BE4405" s="51"/>
      <c r="BF4405" s="51"/>
      <c r="BG4405" s="51"/>
      <c r="BH4405" s="51"/>
      <c r="BI4405" s="51"/>
      <c r="BJ4405" s="51"/>
      <c r="BK4405" s="51"/>
      <c r="BL4405" s="51"/>
      <c r="BM4405" s="51"/>
      <c r="BN4405" s="51"/>
      <c r="BO4405" s="51"/>
      <c r="BP4405" s="51"/>
      <c r="BQ4405" s="51"/>
      <c r="BR4405" s="51"/>
      <c r="BS4405" s="51"/>
      <c r="BT4405" s="51"/>
      <c r="BU4405" s="51"/>
      <c r="BV4405" s="51"/>
      <c r="BW4405" s="51"/>
      <c r="BX4405" s="51"/>
      <c r="BY4405" s="51"/>
      <c r="BZ4405" s="51"/>
      <c r="CA4405" s="51"/>
      <c r="CB4405" s="51"/>
      <c r="CC4405" s="51"/>
      <c r="CD4405" s="51"/>
    </row>
    <row r="4406" spans="1:82" x14ac:dyDescent="0.35">
      <c r="A4406" s="49" t="s">
        <v>857</v>
      </c>
      <c r="B4406" s="50">
        <v>42286</v>
      </c>
      <c r="C4406" s="62"/>
      <c r="D4406" s="62"/>
      <c r="E4406" s="51" t="s">
        <v>855</v>
      </c>
      <c r="F4406" s="51"/>
      <c r="G4406" s="51"/>
      <c r="H4406" s="51"/>
      <c r="I4406" s="51"/>
      <c r="J4406" s="51"/>
      <c r="K4406" s="51"/>
      <c r="L4406" s="51"/>
      <c r="M4406" s="51"/>
      <c r="N4406" s="51"/>
      <c r="O4406" s="51"/>
      <c r="P4406" s="51"/>
      <c r="Q4406" s="51"/>
      <c r="R4406" s="51"/>
      <c r="S4406" s="51"/>
      <c r="T4406" s="51"/>
      <c r="U4406" s="51"/>
      <c r="V4406" s="51"/>
      <c r="W4406" s="51"/>
      <c r="X4406" s="51"/>
      <c r="Y4406" s="51"/>
      <c r="Z4406" s="51"/>
      <c r="AA4406" s="51"/>
      <c r="AB4406" s="51"/>
      <c r="AC4406" s="51"/>
      <c r="AD4406" s="51"/>
      <c r="AE4406" s="51"/>
      <c r="AF4406" s="51">
        <v>0</v>
      </c>
      <c r="AG4406" s="51"/>
      <c r="AH4406" s="51"/>
      <c r="AI4406" s="51"/>
      <c r="AJ4406" s="51"/>
      <c r="AK4406" s="51"/>
      <c r="AL4406" s="51"/>
      <c r="AM4406" s="51"/>
      <c r="AN4406" s="51"/>
      <c r="AO4406" s="51"/>
      <c r="AP4406" s="51"/>
      <c r="AQ4406" s="51"/>
      <c r="AR4406" s="51"/>
      <c r="AS4406" s="51"/>
      <c r="AT4406" s="51"/>
      <c r="AU4406" s="51"/>
      <c r="AV4406" s="51"/>
      <c r="AW4406" s="51"/>
      <c r="AX4406" s="51"/>
      <c r="AY4406" s="51"/>
      <c r="AZ4406" s="51"/>
      <c r="BA4406" s="51"/>
      <c r="BB4406" s="51"/>
      <c r="BC4406" s="51"/>
      <c r="BD4406" s="51"/>
      <c r="BE4406" s="51"/>
      <c r="BF4406" s="51"/>
      <c r="BG4406" s="51"/>
      <c r="BH4406" s="51"/>
      <c r="BI4406" s="51"/>
      <c r="BJ4406" s="51"/>
      <c r="BK4406" s="51"/>
      <c r="BL4406" s="51"/>
      <c r="BM4406" s="51"/>
      <c r="BN4406" s="51"/>
      <c r="BO4406" s="51"/>
      <c r="BP4406" s="51"/>
      <c r="BQ4406" s="51"/>
      <c r="BR4406" s="51"/>
      <c r="BS4406" s="51"/>
      <c r="BT4406" s="51"/>
      <c r="BU4406" s="51"/>
      <c r="BV4406" s="51"/>
      <c r="BW4406" s="51"/>
      <c r="BX4406" s="51"/>
      <c r="BY4406" s="51"/>
      <c r="BZ4406" s="51"/>
      <c r="CA4406" s="51"/>
      <c r="CB4406" s="51"/>
      <c r="CC4406" s="51"/>
      <c r="CD4406" s="51"/>
    </row>
    <row r="4407" spans="1:82" x14ac:dyDescent="0.35">
      <c r="A4407" s="49" t="s">
        <v>857</v>
      </c>
      <c r="B4407" s="50">
        <v>42289</v>
      </c>
      <c r="C4407" s="62"/>
      <c r="D4407" s="62"/>
      <c r="E4407" s="51" t="s">
        <v>855</v>
      </c>
      <c r="F4407" s="51"/>
      <c r="G4407" s="51"/>
      <c r="H4407" s="51"/>
      <c r="I4407" s="51"/>
      <c r="J4407" s="51"/>
      <c r="K4407" s="51"/>
      <c r="L4407" s="51"/>
      <c r="M4407" s="51"/>
      <c r="N4407" s="51"/>
      <c r="O4407" s="51"/>
      <c r="P4407" s="51"/>
      <c r="Q4407" s="51"/>
      <c r="R4407" s="51"/>
      <c r="S4407" s="51"/>
      <c r="T4407" s="51"/>
      <c r="U4407" s="51"/>
      <c r="V4407" s="51"/>
      <c r="W4407" s="51"/>
      <c r="X4407" s="51"/>
      <c r="Y4407" s="51"/>
      <c r="Z4407" s="51"/>
      <c r="AA4407" s="51"/>
      <c r="AB4407" s="51"/>
      <c r="AC4407" s="51"/>
      <c r="AD4407" s="51">
        <v>3.2</v>
      </c>
      <c r="AE4407" s="51"/>
      <c r="AF4407" s="51">
        <v>2.1179952166348872E-3</v>
      </c>
      <c r="AG4407" s="51"/>
      <c r="AH4407" s="51"/>
      <c r="AI4407" s="51"/>
      <c r="AJ4407" s="51">
        <v>0</v>
      </c>
      <c r="AK4407" s="51">
        <v>2</v>
      </c>
      <c r="AL4407" s="51"/>
      <c r="AM4407" s="51"/>
      <c r="AN4407" s="51"/>
      <c r="AO4407" s="51"/>
      <c r="AP4407" s="51"/>
      <c r="AQ4407" s="51"/>
      <c r="AR4407" s="51"/>
      <c r="AS4407" s="51"/>
      <c r="AT4407" s="51"/>
      <c r="AU4407" s="51"/>
      <c r="AV4407" s="51"/>
      <c r="AW4407" s="51"/>
      <c r="AX4407" s="51"/>
      <c r="AY4407" s="51"/>
      <c r="AZ4407" s="51"/>
      <c r="BA4407" s="51"/>
      <c r="BB4407" s="51"/>
      <c r="BC4407" s="51"/>
      <c r="BD4407" s="51"/>
      <c r="BE4407" s="51"/>
      <c r="BF4407" s="51"/>
      <c r="BG4407" s="51"/>
      <c r="BH4407" s="51"/>
      <c r="BI4407" s="51"/>
      <c r="BJ4407" s="51"/>
      <c r="BK4407" s="51"/>
      <c r="BL4407" s="51"/>
      <c r="BM4407" s="51"/>
      <c r="BN4407" s="51"/>
      <c r="BO4407" s="51"/>
      <c r="BP4407" s="51"/>
      <c r="BQ4407" s="51"/>
      <c r="BR4407" s="51"/>
      <c r="BS4407" s="51"/>
      <c r="BT4407" s="51"/>
      <c r="BU4407" s="51"/>
      <c r="BV4407" s="51"/>
      <c r="BW4407" s="51"/>
      <c r="BX4407" s="51"/>
      <c r="BY4407" s="51"/>
      <c r="BZ4407" s="51"/>
      <c r="CA4407" s="51"/>
      <c r="CB4407" s="51"/>
      <c r="CC4407" s="51"/>
      <c r="CD4407" s="51"/>
    </row>
    <row r="4408" spans="1:82" x14ac:dyDescent="0.35">
      <c r="A4408" s="49" t="s">
        <v>857</v>
      </c>
      <c r="B4408" s="50">
        <v>42291</v>
      </c>
      <c r="C4408" s="62"/>
      <c r="D4408" s="62"/>
      <c r="E4408" s="51" t="s">
        <v>855</v>
      </c>
      <c r="F4408" s="51"/>
      <c r="G4408" s="51">
        <v>465.9009375</v>
      </c>
      <c r="H4408" s="51">
        <v>0.17257500000000001</v>
      </c>
      <c r="I4408" s="51">
        <v>0.23936875000000002</v>
      </c>
      <c r="J4408" s="51">
        <v>0.26466249999999997</v>
      </c>
      <c r="K4408" s="51">
        <v>0.23622500000000002</v>
      </c>
      <c r="L4408" s="51">
        <v>0.27512500000000001</v>
      </c>
      <c r="M4408" s="51">
        <v>0.34642500000000004</v>
      </c>
      <c r="N4408" s="51">
        <v>0.22459374999999998</v>
      </c>
      <c r="O4408" s="51"/>
      <c r="P4408" s="51"/>
      <c r="Q4408" s="51"/>
      <c r="R4408" s="51"/>
      <c r="S4408" s="51"/>
      <c r="T4408" s="51"/>
      <c r="U4408" s="51"/>
      <c r="V4408" s="51"/>
      <c r="W4408" s="51"/>
      <c r="X4408" s="51"/>
      <c r="Y4408" s="51"/>
      <c r="Z4408" s="51"/>
      <c r="AA4408" s="51"/>
      <c r="AB4408" s="51"/>
      <c r="AC4408" s="51"/>
      <c r="AD4408" s="51"/>
      <c r="AE4408" s="51"/>
      <c r="AF4408" s="51"/>
      <c r="AG4408" s="51"/>
      <c r="AH4408" s="51"/>
      <c r="AI4408" s="51"/>
      <c r="AJ4408" s="51"/>
      <c r="AK4408" s="51"/>
      <c r="AL4408" s="51"/>
      <c r="AM4408" s="51"/>
      <c r="AN4408" s="51"/>
      <c r="AO4408" s="51"/>
      <c r="AP4408" s="51"/>
      <c r="AQ4408" s="51"/>
      <c r="AR4408" s="51"/>
      <c r="AS4408" s="51"/>
      <c r="AT4408" s="51"/>
      <c r="AU4408" s="51"/>
      <c r="AV4408" s="51"/>
      <c r="AW4408" s="51"/>
      <c r="AX4408" s="51"/>
      <c r="AY4408" s="51"/>
      <c r="AZ4408" s="51"/>
      <c r="BA4408" s="51"/>
      <c r="BB4408" s="51"/>
      <c r="BC4408" s="51"/>
      <c r="BD4408" s="51"/>
      <c r="BE4408" s="51"/>
      <c r="BF4408" s="51"/>
      <c r="BG4408" s="51"/>
      <c r="BH4408" s="51"/>
      <c r="BI4408" s="51"/>
      <c r="BJ4408" s="51"/>
      <c r="BK4408" s="51"/>
      <c r="BL4408" s="51"/>
      <c r="BM4408" s="51"/>
      <c r="BN4408" s="51"/>
      <c r="BO4408" s="51"/>
      <c r="BP4408" s="51"/>
      <c r="BQ4408" s="51"/>
      <c r="BR4408" s="51"/>
      <c r="BS4408" s="51"/>
      <c r="BT4408" s="51"/>
      <c r="BU4408" s="51"/>
      <c r="BV4408" s="51"/>
      <c r="BW4408" s="51"/>
      <c r="BX4408" s="51"/>
      <c r="BY4408" s="51"/>
      <c r="BZ4408" s="51"/>
      <c r="CA4408" s="51"/>
      <c r="CB4408" s="51"/>
      <c r="CC4408" s="51"/>
      <c r="CD4408" s="51"/>
    </row>
    <row r="4409" spans="1:82" x14ac:dyDescent="0.35">
      <c r="A4409" s="49" t="s">
        <v>857</v>
      </c>
      <c r="B4409" s="50">
        <v>42292</v>
      </c>
      <c r="C4409" s="62"/>
      <c r="D4409" s="62"/>
      <c r="E4409" s="51" t="s">
        <v>855</v>
      </c>
      <c r="F4409" s="51"/>
      <c r="G4409" s="51">
        <v>465.2446875</v>
      </c>
      <c r="H4409" s="51">
        <v>0.168575</v>
      </c>
      <c r="I4409" s="51">
        <v>0.23821875000000003</v>
      </c>
      <c r="J4409" s="51">
        <v>0.26448749999999999</v>
      </c>
      <c r="K4409" s="51">
        <v>0.23647499999999999</v>
      </c>
      <c r="L4409" s="51">
        <v>0.27524375000000001</v>
      </c>
      <c r="M4409" s="51">
        <v>0.34649999999999997</v>
      </c>
      <c r="N4409" s="51">
        <v>0.22471249999999998</v>
      </c>
      <c r="O4409" s="51"/>
      <c r="P4409" s="51"/>
      <c r="Q4409" s="51"/>
      <c r="R4409" s="51"/>
      <c r="S4409" s="51"/>
      <c r="T4409" s="51"/>
      <c r="U4409" s="51"/>
      <c r="V4409" s="51"/>
      <c r="W4409" s="51"/>
      <c r="X4409" s="51"/>
      <c r="Y4409" s="51"/>
      <c r="Z4409" s="51"/>
      <c r="AA4409" s="51"/>
      <c r="AB4409" s="51"/>
      <c r="AC4409" s="51"/>
      <c r="AD4409" s="51"/>
      <c r="AE4409" s="51">
        <v>0.12341473042393591</v>
      </c>
      <c r="AF4409" s="51">
        <v>3.885397116920996E-2</v>
      </c>
      <c r="AG4409" s="51"/>
      <c r="AH4409" s="51"/>
      <c r="AI4409" s="51"/>
      <c r="AJ4409" s="51"/>
      <c r="AK4409" s="51"/>
      <c r="AL4409" s="51"/>
      <c r="AM4409" s="51"/>
      <c r="AN4409" s="51"/>
      <c r="AO4409" s="51"/>
      <c r="AP4409" s="51"/>
      <c r="AQ4409" s="51"/>
      <c r="AR4409" s="51"/>
      <c r="AS4409" s="51"/>
      <c r="AT4409" s="51"/>
      <c r="AU4409" s="51"/>
      <c r="AV4409" s="51"/>
      <c r="AW4409" s="51"/>
      <c r="AX4409" s="51"/>
      <c r="AY4409" s="51"/>
      <c r="AZ4409" s="51"/>
      <c r="BA4409" s="51"/>
      <c r="BB4409" s="51"/>
      <c r="BC4409" s="51"/>
      <c r="BD4409" s="51"/>
      <c r="BE4409" s="51"/>
      <c r="BF4409" s="51"/>
      <c r="BG4409" s="51"/>
      <c r="BH4409" s="51"/>
      <c r="BI4409" s="51"/>
      <c r="BJ4409" s="51"/>
      <c r="BK4409" s="51"/>
      <c r="BL4409" s="51"/>
      <c r="BM4409" s="51"/>
      <c r="BN4409" s="51"/>
      <c r="BO4409" s="51"/>
      <c r="BP4409" s="51"/>
      <c r="BQ4409" s="51"/>
      <c r="BR4409" s="51"/>
      <c r="BS4409" s="51"/>
      <c r="BT4409" s="51"/>
      <c r="BU4409" s="51"/>
      <c r="BV4409" s="51"/>
      <c r="BW4409" s="51"/>
      <c r="BX4409" s="51"/>
      <c r="BY4409" s="51"/>
      <c r="BZ4409" s="51"/>
      <c r="CA4409" s="51"/>
      <c r="CB4409" s="51"/>
      <c r="CC4409" s="51"/>
      <c r="CD4409" s="51"/>
    </row>
    <row r="4410" spans="1:82" x14ac:dyDescent="0.35">
      <c r="A4410" s="49" t="s">
        <v>857</v>
      </c>
      <c r="B4410" s="50">
        <v>42293</v>
      </c>
      <c r="C4410" s="62"/>
      <c r="D4410" s="62"/>
      <c r="E4410" s="51" t="s">
        <v>855</v>
      </c>
      <c r="F4410" s="51"/>
      <c r="G4410" s="51">
        <v>472.58062500000005</v>
      </c>
      <c r="H4410" s="51">
        <v>0.21406875000000003</v>
      </c>
      <c r="I4410" s="51">
        <v>0.23921875000000004</v>
      </c>
      <c r="J4410" s="51">
        <v>0.26497500000000002</v>
      </c>
      <c r="K4410" s="51">
        <v>0.23676875</v>
      </c>
      <c r="L4410" s="51">
        <v>0.2754625</v>
      </c>
      <c r="M4410" s="51">
        <v>0.34657499999999997</v>
      </c>
      <c r="N4410" s="51">
        <v>0.22484374999999998</v>
      </c>
      <c r="O4410" s="51"/>
      <c r="P4410" s="51"/>
      <c r="Q4410" s="51"/>
      <c r="R4410" s="51"/>
      <c r="S4410" s="51"/>
      <c r="T4410" s="51"/>
      <c r="U4410" s="51"/>
      <c r="V4410" s="51"/>
      <c r="W4410" s="51"/>
      <c r="X4410" s="51"/>
      <c r="Y4410" s="51"/>
      <c r="Z4410" s="51"/>
      <c r="AA4410" s="51"/>
      <c r="AB4410" s="51"/>
      <c r="AC4410" s="51"/>
      <c r="AD4410" s="51"/>
      <c r="AE4410" s="51"/>
      <c r="AF4410" s="51"/>
      <c r="AG4410" s="51"/>
      <c r="AH4410" s="51"/>
      <c r="AI4410" s="51"/>
      <c r="AJ4410" s="51"/>
      <c r="AK4410" s="51"/>
      <c r="AL4410" s="51"/>
      <c r="AM4410" s="51"/>
      <c r="AN4410" s="51"/>
      <c r="AO4410" s="51"/>
      <c r="AP4410" s="51"/>
      <c r="AQ4410" s="51"/>
      <c r="AR4410" s="51"/>
      <c r="AS4410" s="51"/>
      <c r="AT4410" s="51"/>
      <c r="AU4410" s="51"/>
      <c r="AV4410" s="51"/>
      <c r="AW4410" s="51"/>
      <c r="AX4410" s="51"/>
      <c r="AY4410" s="51"/>
      <c r="AZ4410" s="51"/>
      <c r="BA4410" s="51"/>
      <c r="BB4410" s="51"/>
      <c r="BC4410" s="51"/>
      <c r="BD4410" s="51"/>
      <c r="BE4410" s="51"/>
      <c r="BF4410" s="51"/>
      <c r="BG4410" s="51"/>
      <c r="BH4410" s="51"/>
      <c r="BI4410" s="51"/>
      <c r="BJ4410" s="51"/>
      <c r="BK4410" s="51"/>
      <c r="BL4410" s="51"/>
      <c r="BM4410" s="51"/>
      <c r="BN4410" s="51"/>
      <c r="BO4410" s="51"/>
      <c r="BP4410" s="51"/>
      <c r="BQ4410" s="51"/>
      <c r="BR4410" s="51"/>
      <c r="BS4410" s="51"/>
      <c r="BT4410" s="51"/>
      <c r="BU4410" s="51"/>
      <c r="BV4410" s="51"/>
      <c r="BW4410" s="51"/>
      <c r="BX4410" s="51"/>
      <c r="BY4410" s="51"/>
      <c r="BZ4410" s="51"/>
      <c r="CA4410" s="51"/>
      <c r="CB4410" s="51"/>
      <c r="CC4410" s="51"/>
      <c r="CD4410" s="51"/>
    </row>
    <row r="4411" spans="1:82" x14ac:dyDescent="0.35">
      <c r="A4411" s="49" t="s">
        <v>857</v>
      </c>
      <c r="B4411" s="50">
        <v>42294</v>
      </c>
      <c r="C4411" s="62"/>
      <c r="D4411" s="62"/>
      <c r="E4411" s="51" t="s">
        <v>855</v>
      </c>
      <c r="F4411" s="51"/>
      <c r="G4411" s="51">
        <v>472.57781250000005</v>
      </c>
      <c r="H4411" s="51">
        <v>0.20891874999999999</v>
      </c>
      <c r="I4411" s="51">
        <v>0.241175</v>
      </c>
      <c r="J4411" s="51">
        <v>0.26587500000000003</v>
      </c>
      <c r="K4411" s="51">
        <v>0.23716874999999998</v>
      </c>
      <c r="L4411" s="51">
        <v>0.27555000000000002</v>
      </c>
      <c r="M4411" s="51">
        <v>0.34673124999999999</v>
      </c>
      <c r="N4411" s="51">
        <v>0.22488750000000002</v>
      </c>
      <c r="O4411" s="51"/>
      <c r="P4411" s="51"/>
      <c r="Q4411" s="51"/>
      <c r="R4411" s="51"/>
      <c r="S4411" s="51"/>
      <c r="T4411" s="51"/>
      <c r="U4411" s="51"/>
      <c r="V4411" s="51"/>
      <c r="W4411" s="51"/>
      <c r="X4411" s="51"/>
      <c r="Y4411" s="51"/>
      <c r="Z4411" s="51"/>
      <c r="AA4411" s="51"/>
      <c r="AB4411" s="51"/>
      <c r="AC4411" s="51"/>
      <c r="AD4411" s="51"/>
      <c r="AE4411" s="51"/>
      <c r="AF4411" s="51"/>
      <c r="AG4411" s="51"/>
      <c r="AH4411" s="51"/>
      <c r="AI4411" s="51"/>
      <c r="AJ4411" s="51"/>
      <c r="AK4411" s="51"/>
      <c r="AL4411" s="51"/>
      <c r="AM4411" s="51"/>
      <c r="AN4411" s="51"/>
      <c r="AO4411" s="51"/>
      <c r="AP4411" s="51"/>
      <c r="AQ4411" s="51"/>
      <c r="AR4411" s="51"/>
      <c r="AS4411" s="51"/>
      <c r="AT4411" s="51"/>
      <c r="AU4411" s="51"/>
      <c r="AV4411" s="51"/>
      <c r="AW4411" s="51"/>
      <c r="AX4411" s="51"/>
      <c r="AY4411" s="51"/>
      <c r="AZ4411" s="51"/>
      <c r="BA4411" s="51"/>
      <c r="BB4411" s="51"/>
      <c r="BC4411" s="51"/>
      <c r="BD4411" s="51"/>
      <c r="BE4411" s="51"/>
      <c r="BF4411" s="51"/>
      <c r="BG4411" s="51"/>
      <c r="BH4411" s="51"/>
      <c r="BI4411" s="51"/>
      <c r="BJ4411" s="51"/>
      <c r="BK4411" s="51"/>
      <c r="BL4411" s="51"/>
      <c r="BM4411" s="51"/>
      <c r="BN4411" s="51"/>
      <c r="BO4411" s="51"/>
      <c r="BP4411" s="51"/>
      <c r="BQ4411" s="51"/>
      <c r="BR4411" s="51"/>
      <c r="BS4411" s="51"/>
      <c r="BT4411" s="51"/>
      <c r="BU4411" s="51"/>
      <c r="BV4411" s="51"/>
      <c r="BW4411" s="51"/>
      <c r="BX4411" s="51"/>
      <c r="BY4411" s="51"/>
      <c r="BZ4411" s="51"/>
      <c r="CA4411" s="51"/>
      <c r="CB4411" s="51"/>
      <c r="CC4411" s="51"/>
      <c r="CD4411" s="51"/>
    </row>
    <row r="4412" spans="1:82" x14ac:dyDescent="0.35">
      <c r="A4412" s="49" t="s">
        <v>857</v>
      </c>
      <c r="B4412" s="50">
        <v>42295</v>
      </c>
      <c r="C4412" s="62"/>
      <c r="D4412" s="62"/>
      <c r="E4412" s="51" t="s">
        <v>855</v>
      </c>
      <c r="F4412" s="51"/>
      <c r="G4412" s="51">
        <v>471.32156249999991</v>
      </c>
      <c r="H4412" s="51">
        <v>0.19831875000000002</v>
      </c>
      <c r="I4412" s="51">
        <v>0.24210000000000001</v>
      </c>
      <c r="J4412" s="51">
        <v>0.26615624999999998</v>
      </c>
      <c r="K4412" s="51">
        <v>0.23721875000000001</v>
      </c>
      <c r="L4412" s="51">
        <v>0.27573750000000002</v>
      </c>
      <c r="M4412" s="51">
        <v>0.34675</v>
      </c>
      <c r="N4412" s="51">
        <v>0.22500000000000001</v>
      </c>
      <c r="O4412" s="51"/>
      <c r="P4412" s="51"/>
      <c r="Q4412" s="51"/>
      <c r="R4412" s="51"/>
      <c r="S4412" s="51"/>
      <c r="T4412" s="51"/>
      <c r="U4412" s="51"/>
      <c r="V4412" s="51"/>
      <c r="W4412" s="51"/>
      <c r="X4412" s="51"/>
      <c r="Y4412" s="51"/>
      <c r="Z4412" s="51"/>
      <c r="AA4412" s="51"/>
      <c r="AB4412" s="51"/>
      <c r="AC4412" s="51"/>
      <c r="AD4412" s="51"/>
      <c r="AE4412" s="51"/>
      <c r="AF4412" s="51"/>
      <c r="AG4412" s="51"/>
      <c r="AH4412" s="51"/>
      <c r="AI4412" s="51"/>
      <c r="AJ4412" s="51"/>
      <c r="AK4412" s="51"/>
      <c r="AL4412" s="51"/>
      <c r="AM4412" s="51"/>
      <c r="AN4412" s="51"/>
      <c r="AO4412" s="51"/>
      <c r="AP4412" s="51"/>
      <c r="AQ4412" s="51"/>
      <c r="AR4412" s="51"/>
      <c r="AS4412" s="51"/>
      <c r="AT4412" s="51"/>
      <c r="AU4412" s="51"/>
      <c r="AV4412" s="51"/>
      <c r="AW4412" s="51"/>
      <c r="AX4412" s="51"/>
      <c r="AY4412" s="51"/>
      <c r="AZ4412" s="51"/>
      <c r="BA4412" s="51"/>
      <c r="BB4412" s="51"/>
      <c r="BC4412" s="51"/>
      <c r="BD4412" s="51"/>
      <c r="BE4412" s="51"/>
      <c r="BF4412" s="51"/>
      <c r="BG4412" s="51"/>
      <c r="BH4412" s="51"/>
      <c r="BI4412" s="51"/>
      <c r="BJ4412" s="51"/>
      <c r="BK4412" s="51"/>
      <c r="BL4412" s="51"/>
      <c r="BM4412" s="51"/>
      <c r="BN4412" s="51"/>
      <c r="BO4412" s="51"/>
      <c r="BP4412" s="51"/>
      <c r="BQ4412" s="51"/>
      <c r="BR4412" s="51"/>
      <c r="BS4412" s="51"/>
      <c r="BT4412" s="51"/>
      <c r="BU4412" s="51"/>
      <c r="BV4412" s="51"/>
      <c r="BW4412" s="51"/>
      <c r="BX4412" s="51"/>
      <c r="BY4412" s="51"/>
      <c r="BZ4412" s="51"/>
      <c r="CA4412" s="51"/>
      <c r="CB4412" s="51"/>
      <c r="CC4412" s="51"/>
      <c r="CD4412" s="51"/>
    </row>
    <row r="4413" spans="1:82" x14ac:dyDescent="0.35">
      <c r="A4413" s="49" t="s">
        <v>857</v>
      </c>
      <c r="B4413" s="50">
        <v>42296</v>
      </c>
      <c r="C4413" s="62"/>
      <c r="D4413" s="62"/>
      <c r="E4413" s="51" t="s">
        <v>855</v>
      </c>
      <c r="F4413" s="51"/>
      <c r="G4413" s="51">
        <v>470.33437499999997</v>
      </c>
      <c r="H4413" s="51">
        <v>0.19029375000000001</v>
      </c>
      <c r="I4413" s="51">
        <v>0.24195625000000001</v>
      </c>
      <c r="J4413" s="51">
        <v>0.26655624999999999</v>
      </c>
      <c r="K4413" s="51">
        <v>0.23731250000000001</v>
      </c>
      <c r="L4413" s="51">
        <v>0.27579375</v>
      </c>
      <c r="M4413" s="51">
        <v>0.34691875</v>
      </c>
      <c r="N4413" s="51">
        <v>0.225075</v>
      </c>
      <c r="O4413" s="51"/>
      <c r="P4413" s="51"/>
      <c r="Q4413" s="51"/>
      <c r="R4413" s="51"/>
      <c r="S4413" s="51"/>
      <c r="T4413" s="51"/>
      <c r="U4413" s="51"/>
      <c r="V4413" s="51"/>
      <c r="W4413" s="51"/>
      <c r="X4413" s="51"/>
      <c r="Y4413" s="51"/>
      <c r="Z4413" s="51"/>
      <c r="AA4413" s="51"/>
      <c r="AB4413" s="51"/>
      <c r="AC4413" s="51"/>
      <c r="AD4413" s="51"/>
      <c r="AE4413" s="51"/>
      <c r="AF4413" s="51"/>
      <c r="AG4413" s="51"/>
      <c r="AH4413" s="51"/>
      <c r="AI4413" s="51"/>
      <c r="AJ4413" s="51"/>
      <c r="AK4413" s="51"/>
      <c r="AL4413" s="51"/>
      <c r="AM4413" s="51"/>
      <c r="AN4413" s="51"/>
      <c r="AO4413" s="51"/>
      <c r="AP4413" s="51"/>
      <c r="AQ4413" s="51"/>
      <c r="AR4413" s="51"/>
      <c r="AS4413" s="51"/>
      <c r="AT4413" s="51"/>
      <c r="AU4413" s="51"/>
      <c r="AV4413" s="51"/>
      <c r="AW4413" s="51"/>
      <c r="AX4413" s="51"/>
      <c r="AY4413" s="51"/>
      <c r="AZ4413" s="51"/>
      <c r="BA4413" s="51"/>
      <c r="BB4413" s="51"/>
      <c r="BC4413" s="51"/>
      <c r="BD4413" s="51"/>
      <c r="BE4413" s="51"/>
      <c r="BF4413" s="51"/>
      <c r="BG4413" s="51"/>
      <c r="BH4413" s="51"/>
      <c r="BI4413" s="51"/>
      <c r="BJ4413" s="51"/>
      <c r="BK4413" s="51"/>
      <c r="BL4413" s="51"/>
      <c r="BM4413" s="51"/>
      <c r="BN4413" s="51"/>
      <c r="BO4413" s="51"/>
      <c r="BP4413" s="51"/>
      <c r="BQ4413" s="51"/>
      <c r="BR4413" s="51"/>
      <c r="BS4413" s="51"/>
      <c r="BT4413" s="51"/>
      <c r="BU4413" s="51"/>
      <c r="BV4413" s="51"/>
      <c r="BW4413" s="51"/>
      <c r="BX4413" s="51"/>
      <c r="BY4413" s="51"/>
      <c r="BZ4413" s="51"/>
      <c r="CA4413" s="51"/>
      <c r="CB4413" s="51"/>
      <c r="CC4413" s="51"/>
      <c r="CD4413" s="51"/>
    </row>
    <row r="4414" spans="1:82" x14ac:dyDescent="0.35">
      <c r="A4414" s="49" t="s">
        <v>857</v>
      </c>
      <c r="B4414" s="50">
        <v>42297</v>
      </c>
      <c r="C4414" s="62"/>
      <c r="D4414" s="62"/>
      <c r="E4414" s="51" t="s">
        <v>855</v>
      </c>
      <c r="F4414" s="51"/>
      <c r="G4414" s="51">
        <v>469.06124999999992</v>
      </c>
      <c r="H4414" s="51">
        <v>0.18219999999999997</v>
      </c>
      <c r="I4414" s="51">
        <v>0.24091250000000003</v>
      </c>
      <c r="J4414" s="51">
        <v>0.26651874999999997</v>
      </c>
      <c r="K4414" s="51">
        <v>0.237425</v>
      </c>
      <c r="L4414" s="51">
        <v>0.27586250000000001</v>
      </c>
      <c r="M4414" s="51">
        <v>0.34692499999999998</v>
      </c>
      <c r="N4414" s="51">
        <v>0.22525000000000001</v>
      </c>
      <c r="O4414" s="51"/>
      <c r="P4414" s="51"/>
      <c r="Q4414" s="51"/>
      <c r="R4414" s="51"/>
      <c r="S4414" s="51"/>
      <c r="T4414" s="51"/>
      <c r="U4414" s="51"/>
      <c r="V4414" s="51"/>
      <c r="W4414" s="51"/>
      <c r="X4414" s="51"/>
      <c r="Y4414" s="51"/>
      <c r="Z4414" s="51"/>
      <c r="AA4414" s="51"/>
      <c r="AB4414" s="51"/>
      <c r="AC4414" s="51"/>
      <c r="AD4414" s="51">
        <v>4.5</v>
      </c>
      <c r="AE4414" s="51">
        <v>0.18189283794986805</v>
      </c>
      <c r="AF4414" s="51">
        <v>7.599588185781854E-2</v>
      </c>
      <c r="AG4414" s="51"/>
      <c r="AH4414" s="51"/>
      <c r="AI4414" s="51"/>
      <c r="AJ4414" s="51">
        <v>0</v>
      </c>
      <c r="AK4414" s="51">
        <v>3</v>
      </c>
      <c r="AL4414" s="51"/>
      <c r="AM4414" s="51"/>
      <c r="AN4414" s="51"/>
      <c r="AO4414" s="51"/>
      <c r="AP4414" s="51"/>
      <c r="AQ4414" s="51"/>
      <c r="AR4414" s="51"/>
      <c r="AS4414" s="51"/>
      <c r="AT4414" s="51"/>
      <c r="AU4414" s="51"/>
      <c r="AV4414" s="51"/>
      <c r="AW4414" s="51"/>
      <c r="AX4414" s="51"/>
      <c r="AY4414" s="51"/>
      <c r="AZ4414" s="51"/>
      <c r="BA4414" s="51"/>
      <c r="BB4414" s="51"/>
      <c r="BC4414" s="51"/>
      <c r="BD4414" s="51"/>
      <c r="BE4414" s="51"/>
      <c r="BF4414" s="51"/>
      <c r="BG4414" s="51"/>
      <c r="BH4414" s="51"/>
      <c r="BI4414" s="51"/>
      <c r="BJ4414" s="51"/>
      <c r="BK4414" s="51"/>
      <c r="BL4414" s="51"/>
      <c r="BM4414" s="51"/>
      <c r="BN4414" s="51"/>
      <c r="BO4414" s="51"/>
      <c r="BP4414" s="51"/>
      <c r="BQ4414" s="51"/>
      <c r="BR4414" s="51"/>
      <c r="BS4414" s="51"/>
      <c r="BT4414" s="51"/>
      <c r="BU4414" s="51"/>
      <c r="BV4414" s="51"/>
      <c r="BW4414" s="51"/>
      <c r="BX4414" s="51"/>
      <c r="BY4414" s="51"/>
      <c r="BZ4414" s="51"/>
      <c r="CA4414" s="51"/>
      <c r="CB4414" s="51"/>
      <c r="CC4414" s="51"/>
      <c r="CD4414" s="51"/>
    </row>
    <row r="4415" spans="1:82" x14ac:dyDescent="0.35">
      <c r="A4415" s="49" t="s">
        <v>857</v>
      </c>
      <c r="B4415" s="50">
        <v>42298</v>
      </c>
      <c r="C4415" s="62"/>
      <c r="D4415" s="62"/>
      <c r="E4415" s="51" t="s">
        <v>855</v>
      </c>
      <c r="F4415" s="51"/>
      <c r="G4415" s="51">
        <v>467.52046874999996</v>
      </c>
      <c r="H4415" s="51">
        <v>0.17341562500000002</v>
      </c>
      <c r="I4415" s="51">
        <v>0.23877499999999999</v>
      </c>
      <c r="J4415" s="51">
        <v>0.26661250000000003</v>
      </c>
      <c r="K4415" s="51">
        <v>0.23769999999999997</v>
      </c>
      <c r="L4415" s="51">
        <v>0.27583750000000001</v>
      </c>
      <c r="M4415" s="51">
        <v>0.34691874999999994</v>
      </c>
      <c r="N4415" s="51">
        <v>0.22523749999999998</v>
      </c>
      <c r="O4415" s="51"/>
      <c r="P4415" s="51"/>
      <c r="Q4415" s="51"/>
      <c r="R4415" s="51"/>
      <c r="S4415" s="51"/>
      <c r="T4415" s="51"/>
      <c r="U4415" s="51"/>
      <c r="V4415" s="51"/>
      <c r="W4415" s="51"/>
      <c r="X4415" s="51"/>
      <c r="Y4415" s="51"/>
      <c r="Z4415" s="51"/>
      <c r="AA4415" s="51"/>
      <c r="AB4415" s="51"/>
      <c r="AC4415" s="51"/>
      <c r="AD4415" s="51"/>
      <c r="AE4415" s="51"/>
      <c r="AF4415" s="51"/>
      <c r="AG4415" s="51"/>
      <c r="AH4415" s="51"/>
      <c r="AI4415" s="51"/>
      <c r="AJ4415" s="51"/>
      <c r="AK4415" s="51"/>
      <c r="AL4415" s="51"/>
      <c r="AM4415" s="51"/>
      <c r="AN4415" s="51"/>
      <c r="AO4415" s="51"/>
      <c r="AP4415" s="51"/>
      <c r="AQ4415" s="51"/>
      <c r="AR4415" s="51"/>
      <c r="AS4415" s="51"/>
      <c r="AT4415" s="51"/>
      <c r="AU4415" s="51"/>
      <c r="AV4415" s="51"/>
      <c r="AW4415" s="51"/>
      <c r="AX4415" s="51"/>
      <c r="AY4415" s="51"/>
      <c r="AZ4415" s="51"/>
      <c r="BA4415" s="51"/>
      <c r="BB4415" s="51"/>
      <c r="BC4415" s="51"/>
      <c r="BD4415" s="51"/>
      <c r="BE4415" s="51"/>
      <c r="BF4415" s="51"/>
      <c r="BG4415" s="51"/>
      <c r="BH4415" s="51"/>
      <c r="BI4415" s="51"/>
      <c r="BJ4415" s="51"/>
      <c r="BK4415" s="51"/>
      <c r="BL4415" s="51"/>
      <c r="BM4415" s="51"/>
      <c r="BN4415" s="51"/>
      <c r="BO4415" s="51"/>
      <c r="BP4415" s="51"/>
      <c r="BQ4415" s="51"/>
      <c r="BR4415" s="51"/>
      <c r="BS4415" s="51"/>
      <c r="BT4415" s="51"/>
      <c r="BU4415" s="51"/>
      <c r="BV4415" s="51"/>
      <c r="BW4415" s="51"/>
      <c r="BX4415" s="51"/>
      <c r="BY4415" s="51"/>
      <c r="BZ4415" s="51"/>
      <c r="CA4415" s="51"/>
      <c r="CB4415" s="51"/>
      <c r="CC4415" s="51"/>
      <c r="CD4415" s="51"/>
    </row>
    <row r="4416" spans="1:82" x14ac:dyDescent="0.35">
      <c r="A4416" s="49" t="s">
        <v>857</v>
      </c>
      <c r="B4416" s="50">
        <v>42299</v>
      </c>
      <c r="C4416" s="62"/>
      <c r="D4416" s="62"/>
      <c r="E4416" s="51" t="s">
        <v>855</v>
      </c>
      <c r="F4416" s="51"/>
      <c r="G4416" s="51">
        <v>472.95421875</v>
      </c>
      <c r="H4416" s="51">
        <v>0.20665937500000001</v>
      </c>
      <c r="I4416" s="51">
        <v>0.23895625000000001</v>
      </c>
      <c r="J4416" s="51">
        <v>0.26719999999999999</v>
      </c>
      <c r="K4416" s="51">
        <v>0.23796250000000002</v>
      </c>
      <c r="L4416" s="51">
        <v>0.27609375000000003</v>
      </c>
      <c r="M4416" s="51">
        <v>0.34709374999999998</v>
      </c>
      <c r="N4416" s="51">
        <v>0.22535624999999998</v>
      </c>
      <c r="O4416" s="51"/>
      <c r="P4416" s="51"/>
      <c r="Q4416" s="51"/>
      <c r="R4416" s="51"/>
      <c r="S4416" s="51"/>
      <c r="T4416" s="51"/>
      <c r="U4416" s="51"/>
      <c r="V4416" s="51"/>
      <c r="W4416" s="51"/>
      <c r="X4416" s="51"/>
      <c r="Y4416" s="51"/>
      <c r="Z4416" s="51"/>
      <c r="AA4416" s="51"/>
      <c r="AB4416" s="51"/>
      <c r="AC4416" s="51"/>
      <c r="AD4416" s="51"/>
      <c r="AE4416" s="51"/>
      <c r="AF4416" s="51">
        <v>0.26701828855843251</v>
      </c>
      <c r="AG4416" s="51"/>
      <c r="AH4416" s="51"/>
      <c r="AI4416" s="51"/>
      <c r="AJ4416" s="51"/>
      <c r="AK4416" s="51"/>
      <c r="AL4416" s="51"/>
      <c r="AM4416" s="51"/>
      <c r="AN4416" s="51"/>
      <c r="AO4416" s="51"/>
      <c r="AP4416" s="51"/>
      <c r="AQ4416" s="51"/>
      <c r="AR4416" s="51"/>
      <c r="AS4416" s="51"/>
      <c r="AT4416" s="51"/>
      <c r="AU4416" s="51"/>
      <c r="AV4416" s="51"/>
      <c r="AW4416" s="51"/>
      <c r="AX4416" s="51"/>
      <c r="AY4416" s="51"/>
      <c r="AZ4416" s="51"/>
      <c r="BA4416" s="51"/>
      <c r="BB4416" s="51"/>
      <c r="BC4416" s="51"/>
      <c r="BD4416" s="51"/>
      <c r="BE4416" s="51"/>
      <c r="BF4416" s="51"/>
      <c r="BG4416" s="51"/>
      <c r="BH4416" s="51"/>
      <c r="BI4416" s="51"/>
      <c r="BJ4416" s="51"/>
      <c r="BK4416" s="51"/>
      <c r="BL4416" s="51"/>
      <c r="BM4416" s="51"/>
      <c r="BN4416" s="51"/>
      <c r="BO4416" s="51"/>
      <c r="BP4416" s="51"/>
      <c r="BQ4416" s="51"/>
      <c r="BR4416" s="51"/>
      <c r="BS4416" s="51"/>
      <c r="BT4416" s="51"/>
      <c r="BU4416" s="51"/>
      <c r="BV4416" s="51"/>
      <c r="BW4416" s="51"/>
      <c r="BX4416" s="51"/>
      <c r="BY4416" s="51"/>
      <c r="BZ4416" s="51"/>
      <c r="CA4416" s="51"/>
      <c r="CB4416" s="51"/>
      <c r="CC4416" s="51"/>
      <c r="CD4416" s="51"/>
    </row>
    <row r="4417" spans="1:82" x14ac:dyDescent="0.35">
      <c r="A4417" s="49" t="s">
        <v>857</v>
      </c>
      <c r="B4417" s="50">
        <v>42300</v>
      </c>
      <c r="C4417" s="62"/>
      <c r="D4417" s="62"/>
      <c r="E4417" s="51" t="s">
        <v>855</v>
      </c>
      <c r="F4417" s="51"/>
      <c r="G4417" s="51">
        <v>472.79624999999999</v>
      </c>
      <c r="H4417" s="51">
        <v>0.20319375000000001</v>
      </c>
      <c r="I4417" s="51">
        <v>0.24074375000000001</v>
      </c>
      <c r="J4417" s="51">
        <v>0.26707500000000001</v>
      </c>
      <c r="K4417" s="51">
        <v>0.23816875000000001</v>
      </c>
      <c r="L4417" s="51">
        <v>0.27614375000000002</v>
      </c>
      <c r="M4417" s="51">
        <v>0.34713125</v>
      </c>
      <c r="N4417" s="51">
        <v>0.22549999999999998</v>
      </c>
      <c r="O4417" s="51"/>
      <c r="P4417" s="51"/>
      <c r="Q4417" s="51"/>
      <c r="R4417" s="51"/>
      <c r="S4417" s="51"/>
      <c r="T4417" s="51"/>
      <c r="U4417" s="51"/>
      <c r="V4417" s="51"/>
      <c r="W4417" s="51"/>
      <c r="X4417" s="51"/>
      <c r="Y4417" s="51"/>
      <c r="Z4417" s="51"/>
      <c r="AA4417" s="51"/>
      <c r="AB4417" s="51"/>
      <c r="AC4417" s="51"/>
      <c r="AD4417" s="51"/>
      <c r="AE4417" s="51"/>
      <c r="AF4417" s="51"/>
      <c r="AG4417" s="51"/>
      <c r="AH4417" s="51"/>
      <c r="AI4417" s="51"/>
      <c r="AJ4417" s="51"/>
      <c r="AK4417" s="51"/>
      <c r="AL4417" s="51"/>
      <c r="AM4417" s="51"/>
      <c r="AN4417" s="51"/>
      <c r="AO4417" s="51"/>
      <c r="AP4417" s="51"/>
      <c r="AQ4417" s="51"/>
      <c r="AR4417" s="51"/>
      <c r="AS4417" s="51"/>
      <c r="AT4417" s="51"/>
      <c r="AU4417" s="51"/>
      <c r="AV4417" s="51"/>
      <c r="AW4417" s="51"/>
      <c r="AX4417" s="51"/>
      <c r="AY4417" s="51"/>
      <c r="AZ4417" s="51"/>
      <c r="BA4417" s="51"/>
      <c r="BB4417" s="51"/>
      <c r="BC4417" s="51"/>
      <c r="BD4417" s="51"/>
      <c r="BE4417" s="51"/>
      <c r="BF4417" s="51"/>
      <c r="BG4417" s="51"/>
      <c r="BH4417" s="51"/>
      <c r="BI4417" s="51"/>
      <c r="BJ4417" s="51"/>
      <c r="BK4417" s="51"/>
      <c r="BL4417" s="51"/>
      <c r="BM4417" s="51"/>
      <c r="BN4417" s="51"/>
      <c r="BO4417" s="51"/>
      <c r="BP4417" s="51"/>
      <c r="BQ4417" s="51"/>
      <c r="BR4417" s="51"/>
      <c r="BS4417" s="51"/>
      <c r="BT4417" s="51"/>
      <c r="BU4417" s="51"/>
      <c r="BV4417" s="51"/>
      <c r="BW4417" s="51"/>
      <c r="BX4417" s="51"/>
      <c r="BY4417" s="51"/>
      <c r="BZ4417" s="51"/>
      <c r="CA4417" s="51"/>
      <c r="CB4417" s="51"/>
      <c r="CC4417" s="51"/>
      <c r="CD4417" s="51"/>
    </row>
    <row r="4418" spans="1:82" x14ac:dyDescent="0.35">
      <c r="A4418" s="49" t="s">
        <v>857</v>
      </c>
      <c r="B4418" s="50">
        <v>42301</v>
      </c>
      <c r="C4418" s="62"/>
      <c r="D4418" s="62"/>
      <c r="E4418" s="51" t="s">
        <v>855</v>
      </c>
      <c r="F4418" s="51"/>
      <c r="G4418" s="51">
        <v>471.4917187499999</v>
      </c>
      <c r="H4418" s="51">
        <v>0.194659375</v>
      </c>
      <c r="I4418" s="51">
        <v>0.24063124999999999</v>
      </c>
      <c r="J4418" s="51">
        <v>0.26698749999999999</v>
      </c>
      <c r="K4418" s="51">
        <v>0.23815624999999999</v>
      </c>
      <c r="L4418" s="51">
        <v>0.27619375000000002</v>
      </c>
      <c r="M4418" s="51">
        <v>0.34713125</v>
      </c>
      <c r="N4418" s="51">
        <v>0.22552500000000003</v>
      </c>
      <c r="O4418" s="51"/>
      <c r="P4418" s="51"/>
      <c r="Q4418" s="51"/>
      <c r="R4418" s="51"/>
      <c r="S4418" s="51"/>
      <c r="T4418" s="51"/>
      <c r="U4418" s="51"/>
      <c r="V4418" s="51"/>
      <c r="W4418" s="51"/>
      <c r="X4418" s="51"/>
      <c r="Y4418" s="51"/>
      <c r="Z4418" s="51"/>
      <c r="AA4418" s="51"/>
      <c r="AB4418" s="51"/>
      <c r="AC4418" s="51"/>
      <c r="AD4418" s="51"/>
      <c r="AE4418" s="51"/>
      <c r="AF4418" s="51"/>
      <c r="AG4418" s="51"/>
      <c r="AH4418" s="51"/>
      <c r="AI4418" s="51"/>
      <c r="AJ4418" s="51"/>
      <c r="AK4418" s="51"/>
      <c r="AL4418" s="51"/>
      <c r="AM4418" s="51"/>
      <c r="AN4418" s="51"/>
      <c r="AO4418" s="51"/>
      <c r="AP4418" s="51"/>
      <c r="AQ4418" s="51"/>
      <c r="AR4418" s="51"/>
      <c r="AS4418" s="51"/>
      <c r="AT4418" s="51"/>
      <c r="AU4418" s="51"/>
      <c r="AV4418" s="51"/>
      <c r="AW4418" s="51"/>
      <c r="AX4418" s="51"/>
      <c r="AY4418" s="51"/>
      <c r="AZ4418" s="51"/>
      <c r="BA4418" s="51"/>
      <c r="BB4418" s="51"/>
      <c r="BC4418" s="51"/>
      <c r="BD4418" s="51"/>
      <c r="BE4418" s="51"/>
      <c r="BF4418" s="51"/>
      <c r="BG4418" s="51"/>
      <c r="BH4418" s="51"/>
      <c r="BI4418" s="51"/>
      <c r="BJ4418" s="51"/>
      <c r="BK4418" s="51"/>
      <c r="BL4418" s="51"/>
      <c r="BM4418" s="51"/>
      <c r="BN4418" s="51"/>
      <c r="BO4418" s="51"/>
      <c r="BP4418" s="51"/>
      <c r="BQ4418" s="51"/>
      <c r="BR4418" s="51"/>
      <c r="BS4418" s="51"/>
      <c r="BT4418" s="51"/>
      <c r="BU4418" s="51"/>
      <c r="BV4418" s="51"/>
      <c r="BW4418" s="51"/>
      <c r="BX4418" s="51"/>
      <c r="BY4418" s="51"/>
      <c r="BZ4418" s="51"/>
      <c r="CA4418" s="51"/>
      <c r="CB4418" s="51"/>
      <c r="CC4418" s="51"/>
      <c r="CD4418" s="51"/>
    </row>
    <row r="4419" spans="1:82" x14ac:dyDescent="0.35">
      <c r="A4419" s="49" t="s">
        <v>857</v>
      </c>
      <c r="B4419" s="50">
        <v>42302</v>
      </c>
      <c r="C4419" s="62"/>
      <c r="D4419" s="62"/>
      <c r="E4419" s="51" t="s">
        <v>855</v>
      </c>
      <c r="F4419" s="51"/>
      <c r="G4419" s="51">
        <v>470.30015624999999</v>
      </c>
      <c r="H4419" s="51">
        <v>0.18693437499999999</v>
      </c>
      <c r="I4419" s="51">
        <v>0.23964999999999997</v>
      </c>
      <c r="J4419" s="51">
        <v>0.26679375</v>
      </c>
      <c r="K4419" s="51">
        <v>0.23826875000000003</v>
      </c>
      <c r="L4419" s="51">
        <v>0.27632499999999999</v>
      </c>
      <c r="M4419" s="51">
        <v>0.34737499999999999</v>
      </c>
      <c r="N4419" s="51">
        <v>0.22561249999999999</v>
      </c>
      <c r="O4419" s="51"/>
      <c r="P4419" s="51"/>
      <c r="Q4419" s="51"/>
      <c r="R4419" s="51"/>
      <c r="S4419" s="51"/>
      <c r="T4419" s="51"/>
      <c r="U4419" s="51"/>
      <c r="V4419" s="51"/>
      <c r="W4419" s="51"/>
      <c r="X4419" s="51"/>
      <c r="Y4419" s="51"/>
      <c r="Z4419" s="51"/>
      <c r="AA4419" s="51"/>
      <c r="AB4419" s="51"/>
      <c r="AC4419" s="51"/>
      <c r="AD4419" s="51"/>
      <c r="AE4419" s="51"/>
      <c r="AF4419" s="51"/>
      <c r="AG4419" s="51"/>
      <c r="AH4419" s="51"/>
      <c r="AI4419" s="51"/>
      <c r="AJ4419" s="51"/>
      <c r="AK4419" s="51"/>
      <c r="AL4419" s="51"/>
      <c r="AM4419" s="51"/>
      <c r="AN4419" s="51"/>
      <c r="AO4419" s="51"/>
      <c r="AP4419" s="51"/>
      <c r="AQ4419" s="51"/>
      <c r="AR4419" s="51"/>
      <c r="AS4419" s="51"/>
      <c r="AT4419" s="51"/>
      <c r="AU4419" s="51"/>
      <c r="AV4419" s="51"/>
      <c r="AW4419" s="51"/>
      <c r="AX4419" s="51"/>
      <c r="AY4419" s="51"/>
      <c r="AZ4419" s="51"/>
      <c r="BA4419" s="51"/>
      <c r="BB4419" s="51"/>
      <c r="BC4419" s="51"/>
      <c r="BD4419" s="51"/>
      <c r="BE4419" s="51"/>
      <c r="BF4419" s="51"/>
      <c r="BG4419" s="51"/>
      <c r="BH4419" s="51"/>
      <c r="BI4419" s="51"/>
      <c r="BJ4419" s="51"/>
      <c r="BK4419" s="51"/>
      <c r="BL4419" s="51"/>
      <c r="BM4419" s="51"/>
      <c r="BN4419" s="51"/>
      <c r="BO4419" s="51"/>
      <c r="BP4419" s="51"/>
      <c r="BQ4419" s="51"/>
      <c r="BR4419" s="51"/>
      <c r="BS4419" s="51"/>
      <c r="BT4419" s="51"/>
      <c r="BU4419" s="51"/>
      <c r="BV4419" s="51"/>
      <c r="BW4419" s="51"/>
      <c r="BX4419" s="51"/>
      <c r="BY4419" s="51"/>
      <c r="BZ4419" s="51"/>
      <c r="CA4419" s="51"/>
      <c r="CB4419" s="51"/>
      <c r="CC4419" s="51"/>
      <c r="CD4419" s="51"/>
    </row>
    <row r="4420" spans="1:82" x14ac:dyDescent="0.35">
      <c r="A4420" s="49" t="s">
        <v>857</v>
      </c>
      <c r="B4420" s="50">
        <v>42303</v>
      </c>
      <c r="C4420" s="62"/>
      <c r="D4420" s="62"/>
      <c r="E4420" s="51" t="s">
        <v>855</v>
      </c>
      <c r="F4420" s="51"/>
      <c r="G4420" s="51">
        <v>468.44859374999999</v>
      </c>
      <c r="H4420" s="51">
        <v>0.177340625</v>
      </c>
      <c r="I4420" s="51">
        <v>0.23730000000000001</v>
      </c>
      <c r="J4420" s="51">
        <v>0.26648749999999999</v>
      </c>
      <c r="K4420" s="51">
        <v>0.23822499999999999</v>
      </c>
      <c r="L4420" s="51">
        <v>0.27640625000000002</v>
      </c>
      <c r="M4420" s="51">
        <v>0.34738125000000009</v>
      </c>
      <c r="N4420" s="51">
        <v>0.22567499999999999</v>
      </c>
      <c r="O4420" s="51"/>
      <c r="P4420" s="51"/>
      <c r="Q4420" s="51"/>
      <c r="R4420" s="51"/>
      <c r="S4420" s="51"/>
      <c r="T4420" s="51"/>
      <c r="U4420" s="51"/>
      <c r="V4420" s="51"/>
      <c r="W4420" s="51"/>
      <c r="X4420" s="51"/>
      <c r="Y4420" s="51"/>
      <c r="Z4420" s="51"/>
      <c r="AA4420" s="51"/>
      <c r="AB4420" s="51"/>
      <c r="AC4420" s="51"/>
      <c r="AD4420" s="51"/>
      <c r="AE4420" s="51"/>
      <c r="AF4420" s="51"/>
      <c r="AG4420" s="51"/>
      <c r="AH4420" s="51"/>
      <c r="AI4420" s="51"/>
      <c r="AJ4420" s="51"/>
      <c r="AK4420" s="51"/>
      <c r="AL4420" s="51"/>
      <c r="AM4420" s="51"/>
      <c r="AN4420" s="51"/>
      <c r="AO4420" s="51"/>
      <c r="AP4420" s="51"/>
      <c r="AQ4420" s="51"/>
      <c r="AR4420" s="51"/>
      <c r="AS4420" s="51"/>
      <c r="AT4420" s="51"/>
      <c r="AU4420" s="51"/>
      <c r="AV4420" s="51"/>
      <c r="AW4420" s="51"/>
      <c r="AX4420" s="51"/>
      <c r="AY4420" s="51"/>
      <c r="AZ4420" s="51"/>
      <c r="BA4420" s="51"/>
      <c r="BB4420" s="51"/>
      <c r="BC4420" s="51"/>
      <c r="BD4420" s="51"/>
      <c r="BE4420" s="51"/>
      <c r="BF4420" s="51"/>
      <c r="BG4420" s="51"/>
      <c r="BH4420" s="51"/>
      <c r="BI4420" s="51"/>
      <c r="BJ4420" s="51"/>
      <c r="BK4420" s="51"/>
      <c r="BL4420" s="51"/>
      <c r="BM4420" s="51"/>
      <c r="BN4420" s="51"/>
      <c r="BO4420" s="51"/>
      <c r="BP4420" s="51"/>
      <c r="BQ4420" s="51"/>
      <c r="BR4420" s="51"/>
      <c r="BS4420" s="51"/>
      <c r="BT4420" s="51"/>
      <c r="BU4420" s="51"/>
      <c r="BV4420" s="51"/>
      <c r="BW4420" s="51"/>
      <c r="BX4420" s="51"/>
      <c r="BY4420" s="51"/>
      <c r="BZ4420" s="51"/>
      <c r="CA4420" s="51"/>
      <c r="CB4420" s="51"/>
      <c r="CC4420" s="51"/>
      <c r="CD4420" s="51"/>
    </row>
    <row r="4421" spans="1:82" x14ac:dyDescent="0.35">
      <c r="A4421" s="49" t="s">
        <v>857</v>
      </c>
      <c r="B4421" s="50">
        <v>42304</v>
      </c>
      <c r="C4421" s="62"/>
      <c r="D4421" s="62"/>
      <c r="E4421" s="51" t="s">
        <v>855</v>
      </c>
      <c r="F4421" s="51"/>
      <c r="G4421" s="51">
        <v>467.35031250000003</v>
      </c>
      <c r="H4421" s="51">
        <v>0.17178750000000001</v>
      </c>
      <c r="I4421" s="51">
        <v>0.23541875000000001</v>
      </c>
      <c r="J4421" s="51">
        <v>0.26619375000000001</v>
      </c>
      <c r="K4421" s="51">
        <v>0.23851250000000002</v>
      </c>
      <c r="L4421" s="51">
        <v>0.27639374999999999</v>
      </c>
      <c r="M4421" s="51">
        <v>0.34734999999999999</v>
      </c>
      <c r="N4421" s="51">
        <v>0.22578124999999999</v>
      </c>
      <c r="O4421" s="51"/>
      <c r="P4421" s="51"/>
      <c r="Q4421" s="51"/>
      <c r="R4421" s="51"/>
      <c r="S4421" s="51"/>
      <c r="T4421" s="51"/>
      <c r="U4421" s="51"/>
      <c r="V4421" s="51"/>
      <c r="W4421" s="51"/>
      <c r="X4421" s="51"/>
      <c r="Y4421" s="51"/>
      <c r="Z4421" s="51"/>
      <c r="AA4421" s="51"/>
      <c r="AB4421" s="51"/>
      <c r="AC4421" s="51"/>
      <c r="AD4421" s="51"/>
      <c r="AE4421" s="51"/>
      <c r="AF4421" s="51">
        <v>0.26147711175001559</v>
      </c>
      <c r="AG4421" s="51"/>
      <c r="AH4421" s="51"/>
      <c r="AI4421" s="51"/>
      <c r="AJ4421" s="51"/>
      <c r="AK4421" s="51"/>
      <c r="AL4421" s="51"/>
      <c r="AM4421" s="51"/>
      <c r="AN4421" s="51"/>
      <c r="AO4421" s="51"/>
      <c r="AP4421" s="51"/>
      <c r="AQ4421" s="51"/>
      <c r="AR4421" s="51"/>
      <c r="AS4421" s="51"/>
      <c r="AT4421" s="51"/>
      <c r="AU4421" s="51"/>
      <c r="AV4421" s="51"/>
      <c r="AW4421" s="51"/>
      <c r="AX4421" s="51"/>
      <c r="AY4421" s="51"/>
      <c r="AZ4421" s="51"/>
      <c r="BA4421" s="51"/>
      <c r="BB4421" s="51"/>
      <c r="BC4421" s="51"/>
      <c r="BD4421" s="51"/>
      <c r="BE4421" s="51"/>
      <c r="BF4421" s="51"/>
      <c r="BG4421" s="51"/>
      <c r="BH4421" s="51"/>
      <c r="BI4421" s="51"/>
      <c r="BJ4421" s="51"/>
      <c r="BK4421" s="51"/>
      <c r="BL4421" s="51"/>
      <c r="BM4421" s="51"/>
      <c r="BN4421" s="51"/>
      <c r="BO4421" s="51"/>
      <c r="BP4421" s="51"/>
      <c r="BQ4421" s="51"/>
      <c r="BR4421" s="51"/>
      <c r="BS4421" s="51"/>
      <c r="BT4421" s="51"/>
      <c r="BU4421" s="51"/>
      <c r="BV4421" s="51"/>
      <c r="BW4421" s="51"/>
      <c r="BX4421" s="51"/>
      <c r="BY4421" s="51"/>
      <c r="BZ4421" s="51"/>
      <c r="CA4421" s="51"/>
      <c r="CB4421" s="51"/>
      <c r="CC4421" s="51"/>
      <c r="CD4421" s="51"/>
    </row>
    <row r="4422" spans="1:82" x14ac:dyDescent="0.35">
      <c r="A4422" s="49" t="s">
        <v>857</v>
      </c>
      <c r="B4422" s="50">
        <v>42305</v>
      </c>
      <c r="C4422" s="62"/>
      <c r="D4422" s="62"/>
      <c r="E4422" s="51" t="s">
        <v>855</v>
      </c>
      <c r="F4422" s="51"/>
      <c r="G4422" s="51">
        <v>466.56937500000004</v>
      </c>
      <c r="H4422" s="51">
        <v>0.1693625</v>
      </c>
      <c r="I4422" s="51">
        <v>0.23401249999999998</v>
      </c>
      <c r="J4422" s="51">
        <v>0.26529999999999998</v>
      </c>
      <c r="K4422" s="51">
        <v>0.23860624999999999</v>
      </c>
      <c r="L4422" s="51">
        <v>0.27646874999999999</v>
      </c>
      <c r="M4422" s="51">
        <v>0.34733750000000002</v>
      </c>
      <c r="N4422" s="51">
        <v>0.22583124999999998</v>
      </c>
      <c r="O4422" s="51"/>
      <c r="P4422" s="51"/>
      <c r="Q4422" s="51"/>
      <c r="R4422" s="51"/>
      <c r="S4422" s="51"/>
      <c r="T4422" s="51"/>
      <c r="U4422" s="51"/>
      <c r="V4422" s="51"/>
      <c r="W4422" s="51"/>
      <c r="X4422" s="51"/>
      <c r="Y4422" s="51"/>
      <c r="Z4422" s="51"/>
      <c r="AA4422" s="51"/>
      <c r="AB4422" s="51"/>
      <c r="AC4422" s="51"/>
      <c r="AD4422" s="51"/>
      <c r="AE4422" s="51"/>
      <c r="AF4422" s="51"/>
      <c r="AG4422" s="51"/>
      <c r="AH4422" s="51"/>
      <c r="AI4422" s="51"/>
      <c r="AJ4422" s="51"/>
      <c r="AK4422" s="51"/>
      <c r="AL4422" s="51"/>
      <c r="AM4422" s="51"/>
      <c r="AN4422" s="51"/>
      <c r="AO4422" s="51"/>
      <c r="AP4422" s="51"/>
      <c r="AQ4422" s="51"/>
      <c r="AR4422" s="51"/>
      <c r="AS4422" s="51"/>
      <c r="AT4422" s="51"/>
      <c r="AU4422" s="51"/>
      <c r="AV4422" s="51"/>
      <c r="AW4422" s="51"/>
      <c r="AX4422" s="51"/>
      <c r="AY4422" s="51"/>
      <c r="AZ4422" s="51"/>
      <c r="BA4422" s="51"/>
      <c r="BB4422" s="51"/>
      <c r="BC4422" s="51"/>
      <c r="BD4422" s="51"/>
      <c r="BE4422" s="51"/>
      <c r="BF4422" s="51"/>
      <c r="BG4422" s="51"/>
      <c r="BH4422" s="51"/>
      <c r="BI4422" s="51"/>
      <c r="BJ4422" s="51"/>
      <c r="BK4422" s="51"/>
      <c r="BL4422" s="51"/>
      <c r="BM4422" s="51"/>
      <c r="BN4422" s="51"/>
      <c r="BO4422" s="51"/>
      <c r="BP4422" s="51"/>
      <c r="BQ4422" s="51"/>
      <c r="BR4422" s="51"/>
      <c r="BS4422" s="51"/>
      <c r="BT4422" s="51"/>
      <c r="BU4422" s="51"/>
      <c r="BV4422" s="51"/>
      <c r="BW4422" s="51"/>
      <c r="BX4422" s="51"/>
      <c r="BY4422" s="51"/>
      <c r="BZ4422" s="51"/>
      <c r="CA4422" s="51"/>
      <c r="CB4422" s="51"/>
      <c r="CC4422" s="51"/>
      <c r="CD4422" s="51"/>
    </row>
    <row r="4423" spans="1:82" x14ac:dyDescent="0.35">
      <c r="A4423" s="49" t="s">
        <v>857</v>
      </c>
      <c r="B4423" s="50">
        <v>42306</v>
      </c>
      <c r="C4423" s="62"/>
      <c r="D4423" s="62"/>
      <c r="E4423" s="51" t="s">
        <v>855</v>
      </c>
      <c r="F4423" s="51"/>
      <c r="G4423" s="51">
        <v>495.93656249999998</v>
      </c>
      <c r="H4423" s="51">
        <v>0.27966250000000004</v>
      </c>
      <c r="I4423" s="51">
        <v>0.26940625000000001</v>
      </c>
      <c r="J4423" s="51">
        <v>0.29002499999999998</v>
      </c>
      <c r="K4423" s="51">
        <v>0.2386375</v>
      </c>
      <c r="L4423" s="51">
        <v>0.27652500000000002</v>
      </c>
      <c r="M4423" s="51">
        <v>0.3474875</v>
      </c>
      <c r="N4423" s="51">
        <v>0.22591249999999999</v>
      </c>
      <c r="O4423" s="51"/>
      <c r="P4423" s="51"/>
      <c r="Q4423" s="51"/>
      <c r="R4423" s="51"/>
      <c r="S4423" s="51">
        <v>2.6629250750000004</v>
      </c>
      <c r="T4423" s="51">
        <v>56.305499999999995</v>
      </c>
      <c r="U4423" s="51">
        <v>0</v>
      </c>
      <c r="V4423" s="51"/>
      <c r="W4423" s="51"/>
      <c r="X4423" s="51"/>
      <c r="Y4423" s="51"/>
      <c r="Z4423" s="51"/>
      <c r="AA4423" s="51"/>
      <c r="AB4423" s="51"/>
      <c r="AC4423" s="51">
        <v>0</v>
      </c>
      <c r="AD4423" s="51">
        <v>5.95</v>
      </c>
      <c r="AE4423" s="51"/>
      <c r="AF4423" s="51"/>
      <c r="AG4423" s="51"/>
      <c r="AH4423" s="51"/>
      <c r="AI4423" s="51">
        <v>0</v>
      </c>
      <c r="AJ4423" s="51">
        <v>0</v>
      </c>
      <c r="AK4423" s="51">
        <v>4.8499999999999996</v>
      </c>
      <c r="AL4423" s="51">
        <v>0.84250000000000003</v>
      </c>
      <c r="AM4423" s="51">
        <v>5.1637151626553981E-2</v>
      </c>
      <c r="AN4423" s="51">
        <v>2.2543876750000003</v>
      </c>
      <c r="AO4423" s="51">
        <v>43.658249999999995</v>
      </c>
      <c r="AP4423" s="51"/>
      <c r="AQ4423" s="51"/>
      <c r="AR4423" s="51"/>
      <c r="AS4423" s="51"/>
      <c r="AT4423" s="51"/>
      <c r="AU4423" s="51"/>
      <c r="AV4423" s="51"/>
      <c r="AW4423" s="51"/>
      <c r="AX4423" s="51"/>
      <c r="AY4423" s="51"/>
      <c r="AZ4423" s="51"/>
      <c r="BA4423" s="51"/>
      <c r="BB4423" s="51"/>
      <c r="BC4423" s="51"/>
      <c r="BD4423" s="51">
        <v>0</v>
      </c>
      <c r="BE4423" s="51"/>
      <c r="BF4423" s="51">
        <v>3.2302468916167545E-2</v>
      </c>
      <c r="BG4423" s="51">
        <v>0.40853739999999999</v>
      </c>
      <c r="BH4423" s="51"/>
      <c r="BI4423" s="51">
        <v>12.64725</v>
      </c>
      <c r="BJ4423" s="51"/>
      <c r="BK4423" s="51"/>
      <c r="BL4423" s="51"/>
      <c r="BM4423" s="51"/>
      <c r="BN4423" s="51"/>
      <c r="BO4423" s="51"/>
      <c r="BP4423" s="51"/>
      <c r="BQ4423" s="51"/>
      <c r="BR4423" s="51"/>
      <c r="BS4423" s="51"/>
      <c r="BT4423" s="51"/>
      <c r="BU4423" s="51"/>
      <c r="BV4423" s="51"/>
      <c r="BW4423" s="51"/>
      <c r="BX4423" s="51"/>
      <c r="BY4423" s="51"/>
      <c r="BZ4423" s="51"/>
      <c r="CA4423" s="51"/>
      <c r="CB4423" s="51"/>
      <c r="CC4423" s="51"/>
      <c r="CD4423" s="51"/>
    </row>
    <row r="4424" spans="1:82" x14ac:dyDescent="0.35">
      <c r="A4424" s="49" t="s">
        <v>857</v>
      </c>
      <c r="B4424" s="50">
        <v>42307</v>
      </c>
      <c r="C4424" s="62"/>
      <c r="D4424" s="62"/>
      <c r="E4424" s="51" t="s">
        <v>855</v>
      </c>
      <c r="F4424" s="51"/>
      <c r="G4424" s="51">
        <v>503.91468750000001</v>
      </c>
      <c r="H4424" s="51">
        <v>0.30518125000000002</v>
      </c>
      <c r="I4424" s="51">
        <v>0.2848</v>
      </c>
      <c r="J4424" s="51">
        <v>0.29618749999999999</v>
      </c>
      <c r="K4424" s="51">
        <v>0.23855625000000003</v>
      </c>
      <c r="L4424" s="51">
        <v>0.27654374999999998</v>
      </c>
      <c r="M4424" s="51">
        <v>0.34746250000000001</v>
      </c>
      <c r="N4424" s="51">
        <v>0.22597500000000001</v>
      </c>
      <c r="O4424" s="51"/>
      <c r="P4424" s="51"/>
      <c r="Q4424" s="51"/>
      <c r="R4424" s="51"/>
      <c r="S4424" s="51"/>
      <c r="T4424" s="51"/>
      <c r="U4424" s="51"/>
      <c r="V4424" s="51"/>
      <c r="W4424" s="51"/>
      <c r="X4424" s="51"/>
      <c r="Y4424" s="51"/>
      <c r="Z4424" s="51"/>
      <c r="AA4424" s="51"/>
      <c r="AB4424" s="51"/>
      <c r="AC4424" s="51"/>
      <c r="AD4424" s="51"/>
      <c r="AE4424" s="51">
        <v>0.30117269861368662</v>
      </c>
      <c r="AF4424" s="51">
        <v>0.53030770060563137</v>
      </c>
      <c r="AG4424" s="51"/>
      <c r="AH4424" s="51"/>
      <c r="AI4424" s="51"/>
      <c r="AJ4424" s="51"/>
      <c r="AK4424" s="51"/>
      <c r="AL4424" s="51"/>
      <c r="AM4424" s="51"/>
      <c r="AN4424" s="51"/>
      <c r="AO4424" s="51"/>
      <c r="AP4424" s="51"/>
      <c r="AQ4424" s="51"/>
      <c r="AR4424" s="51"/>
      <c r="AS4424" s="51"/>
      <c r="AT4424" s="51"/>
      <c r="AU4424" s="51"/>
      <c r="AV4424" s="51"/>
      <c r="AW4424" s="51"/>
      <c r="AX4424" s="51"/>
      <c r="AY4424" s="51"/>
      <c r="AZ4424" s="51"/>
      <c r="BA4424" s="51"/>
      <c r="BB4424" s="51"/>
      <c r="BC4424" s="51"/>
      <c r="BD4424" s="51"/>
      <c r="BE4424" s="51"/>
      <c r="BF4424" s="51"/>
      <c r="BG4424" s="51"/>
      <c r="BH4424" s="51"/>
      <c r="BI4424" s="51"/>
      <c r="BJ4424" s="51"/>
      <c r="BK4424" s="51"/>
      <c r="BL4424" s="51"/>
      <c r="BM4424" s="51"/>
      <c r="BN4424" s="51"/>
      <c r="BO4424" s="51"/>
      <c r="BP4424" s="51"/>
      <c r="BQ4424" s="51"/>
      <c r="BR4424" s="51"/>
      <c r="BS4424" s="51"/>
      <c r="BT4424" s="51"/>
      <c r="BU4424" s="51"/>
      <c r="BV4424" s="51"/>
      <c r="BW4424" s="51"/>
      <c r="BX4424" s="51"/>
      <c r="BY4424" s="51"/>
      <c r="BZ4424" s="51"/>
      <c r="CA4424" s="51"/>
      <c r="CB4424" s="51"/>
      <c r="CC4424" s="51"/>
      <c r="CD4424" s="51"/>
    </row>
    <row r="4425" spans="1:82" x14ac:dyDescent="0.35">
      <c r="A4425" s="49" t="s">
        <v>857</v>
      </c>
      <c r="B4425" s="50">
        <v>42308</v>
      </c>
      <c r="C4425" s="62"/>
      <c r="D4425" s="62"/>
      <c r="E4425" s="51" t="s">
        <v>855</v>
      </c>
      <c r="F4425" s="51"/>
      <c r="G4425" s="51">
        <v>501.81281250000006</v>
      </c>
      <c r="H4425" s="51">
        <v>0.28920625</v>
      </c>
      <c r="I4425" s="51">
        <v>0.28760000000000002</v>
      </c>
      <c r="J4425" s="51">
        <v>0.29591250000000002</v>
      </c>
      <c r="K4425" s="51">
        <v>0.23847499999999999</v>
      </c>
      <c r="L4425" s="51">
        <v>0.27647500000000003</v>
      </c>
      <c r="M4425" s="51">
        <v>0.34746874999999999</v>
      </c>
      <c r="N4425" s="51">
        <v>0.22597500000000001</v>
      </c>
      <c r="O4425" s="51"/>
      <c r="P4425" s="51"/>
      <c r="Q4425" s="51"/>
      <c r="R4425" s="51"/>
      <c r="S4425" s="51"/>
      <c r="T4425" s="51"/>
      <c r="U4425" s="51"/>
      <c r="V4425" s="51"/>
      <c r="W4425" s="51"/>
      <c r="X4425" s="51"/>
      <c r="Y4425" s="51"/>
      <c r="Z4425" s="51"/>
      <c r="AA4425" s="51"/>
      <c r="AB4425" s="51"/>
      <c r="AC4425" s="51"/>
      <c r="AD4425" s="51"/>
      <c r="AE4425" s="51"/>
      <c r="AF4425" s="51"/>
      <c r="AG4425" s="51"/>
      <c r="AH4425" s="51"/>
      <c r="AI4425" s="51"/>
      <c r="AJ4425" s="51"/>
      <c r="AK4425" s="51"/>
      <c r="AL4425" s="51"/>
      <c r="AM4425" s="51"/>
      <c r="AN4425" s="51"/>
      <c r="AO4425" s="51"/>
      <c r="AP4425" s="51"/>
      <c r="AQ4425" s="51"/>
      <c r="AR4425" s="51"/>
      <c r="AS4425" s="51"/>
      <c r="AT4425" s="51"/>
      <c r="AU4425" s="51"/>
      <c r="AV4425" s="51"/>
      <c r="AW4425" s="51"/>
      <c r="AX4425" s="51"/>
      <c r="AY4425" s="51"/>
      <c r="AZ4425" s="51"/>
      <c r="BA4425" s="51"/>
      <c r="BB4425" s="51"/>
      <c r="BC4425" s="51"/>
      <c r="BD4425" s="51"/>
      <c r="BE4425" s="51"/>
      <c r="BF4425" s="51"/>
      <c r="BG4425" s="51"/>
      <c r="BH4425" s="51"/>
      <c r="BI4425" s="51"/>
      <c r="BJ4425" s="51"/>
      <c r="BK4425" s="51"/>
      <c r="BL4425" s="51"/>
      <c r="BM4425" s="51"/>
      <c r="BN4425" s="51"/>
      <c r="BO4425" s="51"/>
      <c r="BP4425" s="51"/>
      <c r="BQ4425" s="51"/>
      <c r="BR4425" s="51"/>
      <c r="BS4425" s="51"/>
      <c r="BT4425" s="51"/>
      <c r="BU4425" s="51"/>
      <c r="BV4425" s="51"/>
      <c r="BW4425" s="51"/>
      <c r="BX4425" s="51"/>
      <c r="BY4425" s="51"/>
      <c r="BZ4425" s="51"/>
      <c r="CA4425" s="51"/>
      <c r="CB4425" s="51"/>
      <c r="CC4425" s="51"/>
      <c r="CD4425" s="51"/>
    </row>
    <row r="4426" spans="1:82" x14ac:dyDescent="0.35">
      <c r="A4426" s="49" t="s">
        <v>857</v>
      </c>
      <c r="B4426" s="50">
        <v>42309</v>
      </c>
      <c r="C4426" s="62"/>
      <c r="D4426" s="62"/>
      <c r="E4426" s="51" t="s">
        <v>855</v>
      </c>
      <c r="F4426" s="51"/>
      <c r="G4426" s="51">
        <v>498.36562500000002</v>
      </c>
      <c r="H4426" s="51">
        <v>0.27040624999999996</v>
      </c>
      <c r="I4426" s="51">
        <v>0.28498124999999996</v>
      </c>
      <c r="J4426" s="51">
        <v>0.29491875000000001</v>
      </c>
      <c r="K4426" s="51">
        <v>0.2386375</v>
      </c>
      <c r="L4426" s="51">
        <v>0.27645000000000003</v>
      </c>
      <c r="M4426" s="51">
        <v>0.34747499999999998</v>
      </c>
      <c r="N4426" s="51">
        <v>0.22604374999999999</v>
      </c>
      <c r="O4426" s="51"/>
      <c r="P4426" s="51"/>
      <c r="Q4426" s="51"/>
      <c r="R4426" s="51"/>
      <c r="S4426" s="51"/>
      <c r="T4426" s="51"/>
      <c r="U4426" s="51"/>
      <c r="V4426" s="51"/>
      <c r="W4426" s="51"/>
      <c r="X4426" s="51"/>
      <c r="Y4426" s="51"/>
      <c r="Z4426" s="51"/>
      <c r="AA4426" s="51"/>
      <c r="AB4426" s="51"/>
      <c r="AC4426" s="51"/>
      <c r="AD4426" s="51"/>
      <c r="AE4426" s="51"/>
      <c r="AF4426" s="51"/>
      <c r="AG4426" s="51"/>
      <c r="AH4426" s="51"/>
      <c r="AI4426" s="51"/>
      <c r="AJ4426" s="51"/>
      <c r="AK4426" s="51"/>
      <c r="AL4426" s="51"/>
      <c r="AM4426" s="51"/>
      <c r="AN4426" s="51"/>
      <c r="AO4426" s="51"/>
      <c r="AP4426" s="51"/>
      <c r="AQ4426" s="51"/>
      <c r="AR4426" s="51"/>
      <c r="AS4426" s="51"/>
      <c r="AT4426" s="51"/>
      <c r="AU4426" s="51"/>
      <c r="AV4426" s="51"/>
      <c r="AW4426" s="51"/>
      <c r="AX4426" s="51"/>
      <c r="AY4426" s="51"/>
      <c r="AZ4426" s="51"/>
      <c r="BA4426" s="51"/>
      <c r="BB4426" s="51"/>
      <c r="BC4426" s="51"/>
      <c r="BD4426" s="51"/>
      <c r="BE4426" s="51"/>
      <c r="BF4426" s="51"/>
      <c r="BG4426" s="51"/>
      <c r="BH4426" s="51"/>
      <c r="BI4426" s="51"/>
      <c r="BJ4426" s="51"/>
      <c r="BK4426" s="51"/>
      <c r="BL4426" s="51"/>
      <c r="BM4426" s="51"/>
      <c r="BN4426" s="51"/>
      <c r="BO4426" s="51"/>
      <c r="BP4426" s="51"/>
      <c r="BQ4426" s="51"/>
      <c r="BR4426" s="51"/>
      <c r="BS4426" s="51"/>
      <c r="BT4426" s="51"/>
      <c r="BU4426" s="51"/>
      <c r="BV4426" s="51"/>
      <c r="BW4426" s="51"/>
      <c r="BX4426" s="51"/>
      <c r="BY4426" s="51"/>
      <c r="BZ4426" s="51"/>
      <c r="CA4426" s="51"/>
      <c r="CB4426" s="51"/>
      <c r="CC4426" s="51"/>
      <c r="CD4426" s="51"/>
    </row>
    <row r="4427" spans="1:82" x14ac:dyDescent="0.35">
      <c r="A4427" s="49" t="s">
        <v>857</v>
      </c>
      <c r="B4427" s="50">
        <v>42310</v>
      </c>
      <c r="C4427" s="62"/>
      <c r="D4427" s="62"/>
      <c r="E4427" s="51" t="s">
        <v>855</v>
      </c>
      <c r="F4427" s="51"/>
      <c r="G4427" s="51">
        <v>497.08453125000005</v>
      </c>
      <c r="H4427" s="51">
        <v>0.26653437499999999</v>
      </c>
      <c r="I4427" s="51">
        <v>0.28088750000000001</v>
      </c>
      <c r="J4427" s="51">
        <v>0.29426874999999997</v>
      </c>
      <c r="K4427" s="51">
        <v>0.23886874999999996</v>
      </c>
      <c r="L4427" s="51">
        <v>0.27641874999999999</v>
      </c>
      <c r="M4427" s="51">
        <v>0.34750625000000002</v>
      </c>
      <c r="N4427" s="51">
        <v>0.22617499999999999</v>
      </c>
      <c r="O4427" s="51"/>
      <c r="P4427" s="51"/>
      <c r="Q4427" s="51"/>
      <c r="R4427" s="51"/>
      <c r="S4427" s="51"/>
      <c r="T4427" s="51"/>
      <c r="U4427" s="51"/>
      <c r="V4427" s="51"/>
      <c r="W4427" s="51"/>
      <c r="X4427" s="51"/>
      <c r="Y4427" s="51"/>
      <c r="Z4427" s="51"/>
      <c r="AA4427" s="51"/>
      <c r="AB4427" s="51"/>
      <c r="AC4427" s="51"/>
      <c r="AD4427" s="51"/>
      <c r="AE4427" s="51">
        <v>0.40319769754909518</v>
      </c>
      <c r="AF4427" s="51">
        <v>0.56365740235605899</v>
      </c>
      <c r="AG4427" s="51"/>
      <c r="AH4427" s="51"/>
      <c r="AI4427" s="51"/>
      <c r="AJ4427" s="51"/>
      <c r="AK4427" s="51"/>
      <c r="AL4427" s="51"/>
      <c r="AM4427" s="51"/>
      <c r="AN4427" s="51"/>
      <c r="AO4427" s="51"/>
      <c r="AP4427" s="51"/>
      <c r="AQ4427" s="51"/>
      <c r="AR4427" s="51"/>
      <c r="AS4427" s="51"/>
      <c r="AT4427" s="51"/>
      <c r="AU4427" s="51"/>
      <c r="AV4427" s="51"/>
      <c r="AW4427" s="51"/>
      <c r="AX4427" s="51"/>
      <c r="AY4427" s="51"/>
      <c r="AZ4427" s="51"/>
      <c r="BA4427" s="51"/>
      <c r="BB4427" s="51"/>
      <c r="BC4427" s="51"/>
      <c r="BD4427" s="51"/>
      <c r="BE4427" s="51"/>
      <c r="BF4427" s="51"/>
      <c r="BG4427" s="51"/>
      <c r="BH4427" s="51"/>
      <c r="BI4427" s="51"/>
      <c r="BJ4427" s="51"/>
      <c r="BK4427" s="51"/>
      <c r="BL4427" s="51"/>
      <c r="BM4427" s="51"/>
      <c r="BN4427" s="51"/>
      <c r="BO4427" s="51"/>
      <c r="BP4427" s="51"/>
      <c r="BQ4427" s="51"/>
      <c r="BR4427" s="51"/>
      <c r="BS4427" s="51"/>
      <c r="BT4427" s="51"/>
      <c r="BU4427" s="51"/>
      <c r="BV4427" s="51"/>
      <c r="BW4427" s="51"/>
      <c r="BX4427" s="51"/>
      <c r="BY4427" s="51"/>
      <c r="BZ4427" s="51"/>
      <c r="CA4427" s="51"/>
      <c r="CB4427" s="51"/>
      <c r="CC4427" s="51"/>
      <c r="CD4427" s="51"/>
    </row>
    <row r="4428" spans="1:82" x14ac:dyDescent="0.35">
      <c r="A4428" s="49" t="s">
        <v>857</v>
      </c>
      <c r="B4428" s="50">
        <v>42311</v>
      </c>
      <c r="C4428" s="62"/>
      <c r="D4428" s="62"/>
      <c r="E4428" s="51" t="s">
        <v>855</v>
      </c>
      <c r="F4428" s="51"/>
      <c r="G4428" s="51">
        <v>494.92359375000001</v>
      </c>
      <c r="H4428" s="51">
        <v>0.253690625</v>
      </c>
      <c r="I4428" s="51">
        <v>0.27883750000000002</v>
      </c>
      <c r="J4428" s="51">
        <v>0.29386250000000003</v>
      </c>
      <c r="K4428" s="51">
        <v>0.23930625</v>
      </c>
      <c r="L4428" s="51">
        <v>0.27657499999999996</v>
      </c>
      <c r="M4428" s="51">
        <v>0.34751874999999999</v>
      </c>
      <c r="N4428" s="51">
        <v>0.22621875</v>
      </c>
      <c r="O4428" s="51"/>
      <c r="P4428" s="51"/>
      <c r="Q4428" s="51"/>
      <c r="R4428" s="51"/>
      <c r="S4428" s="51"/>
      <c r="T4428" s="51"/>
      <c r="U4428" s="51"/>
      <c r="V4428" s="51"/>
      <c r="W4428" s="51"/>
      <c r="X4428" s="51"/>
      <c r="Y4428" s="51"/>
      <c r="Z4428" s="51"/>
      <c r="AA4428" s="51"/>
      <c r="AB4428" s="51"/>
      <c r="AC4428" s="51"/>
      <c r="AD4428" s="51"/>
      <c r="AE4428" s="51"/>
      <c r="AF4428" s="51"/>
      <c r="AG4428" s="51"/>
      <c r="AH4428" s="51"/>
      <c r="AI4428" s="51"/>
      <c r="AJ4428" s="51"/>
      <c r="AK4428" s="51"/>
      <c r="AL4428" s="51"/>
      <c r="AM4428" s="51"/>
      <c r="AN4428" s="51"/>
      <c r="AO4428" s="51"/>
      <c r="AP4428" s="51"/>
      <c r="AQ4428" s="51"/>
      <c r="AR4428" s="51"/>
      <c r="AS4428" s="51"/>
      <c r="AT4428" s="51"/>
      <c r="AU4428" s="51"/>
      <c r="AV4428" s="51"/>
      <c r="AW4428" s="51"/>
      <c r="AX4428" s="51"/>
      <c r="AY4428" s="51"/>
      <c r="AZ4428" s="51"/>
      <c r="BA4428" s="51"/>
      <c r="BB4428" s="51"/>
      <c r="BC4428" s="51"/>
      <c r="BD4428" s="51"/>
      <c r="BE4428" s="51"/>
      <c r="BF4428" s="51"/>
      <c r="BG4428" s="51"/>
      <c r="BH4428" s="51"/>
      <c r="BI4428" s="51"/>
      <c r="BJ4428" s="51"/>
      <c r="BK4428" s="51"/>
      <c r="BL4428" s="51"/>
      <c r="BM4428" s="51"/>
      <c r="BN4428" s="51"/>
      <c r="BO4428" s="51"/>
      <c r="BP4428" s="51"/>
      <c r="BQ4428" s="51"/>
      <c r="BR4428" s="51"/>
      <c r="BS4428" s="51"/>
      <c r="BT4428" s="51"/>
      <c r="BU4428" s="51"/>
      <c r="BV4428" s="51"/>
      <c r="BW4428" s="51"/>
      <c r="BX4428" s="51"/>
      <c r="BY4428" s="51"/>
      <c r="BZ4428" s="51"/>
      <c r="CA4428" s="51"/>
      <c r="CB4428" s="51"/>
      <c r="CC4428" s="51"/>
      <c r="CD4428" s="51"/>
    </row>
    <row r="4429" spans="1:82" x14ac:dyDescent="0.35">
      <c r="A4429" s="49" t="s">
        <v>857</v>
      </c>
      <c r="B4429" s="50">
        <v>42312</v>
      </c>
      <c r="C4429" s="62"/>
      <c r="D4429" s="62"/>
      <c r="E4429" s="51" t="s">
        <v>855</v>
      </c>
      <c r="F4429" s="51"/>
      <c r="G4429" s="51">
        <v>492.44203125000007</v>
      </c>
      <c r="H4429" s="51">
        <v>0.242628125</v>
      </c>
      <c r="I4429" s="51">
        <v>0.27569375000000002</v>
      </c>
      <c r="J4429" s="51">
        <v>0.29241875000000001</v>
      </c>
      <c r="K4429" s="51">
        <v>0.2394375</v>
      </c>
      <c r="L4429" s="51">
        <v>0.27660625</v>
      </c>
      <c r="M4429" s="51">
        <v>0.34763750000000004</v>
      </c>
      <c r="N4429" s="51">
        <v>0.22621249999999998</v>
      </c>
      <c r="O4429" s="51"/>
      <c r="P4429" s="51"/>
      <c r="Q4429" s="51"/>
      <c r="R4429" s="51"/>
      <c r="S4429" s="51"/>
      <c r="T4429" s="51"/>
      <c r="U4429" s="51"/>
      <c r="V4429" s="51"/>
      <c r="W4429" s="51"/>
      <c r="X4429" s="51"/>
      <c r="Y4429" s="51"/>
      <c r="Z4429" s="51"/>
      <c r="AA4429" s="51"/>
      <c r="AB4429" s="51"/>
      <c r="AC4429" s="51"/>
      <c r="AD4429" s="51"/>
      <c r="AE4429" s="51"/>
      <c r="AF4429" s="51"/>
      <c r="AG4429" s="51"/>
      <c r="AH4429" s="51"/>
      <c r="AI4429" s="51"/>
      <c r="AJ4429" s="51"/>
      <c r="AK4429" s="51"/>
      <c r="AL4429" s="51"/>
      <c r="AM4429" s="51"/>
      <c r="AN4429" s="51"/>
      <c r="AO4429" s="51"/>
      <c r="AP4429" s="51"/>
      <c r="AQ4429" s="51"/>
      <c r="AR4429" s="51"/>
      <c r="AS4429" s="51"/>
      <c r="AT4429" s="51"/>
      <c r="AU4429" s="51"/>
      <c r="AV4429" s="51"/>
      <c r="AW4429" s="51"/>
      <c r="AX4429" s="51"/>
      <c r="AY4429" s="51"/>
      <c r="AZ4429" s="51"/>
      <c r="BA4429" s="51"/>
      <c r="BB4429" s="51"/>
      <c r="BC4429" s="51"/>
      <c r="BD4429" s="51"/>
      <c r="BE4429" s="51"/>
      <c r="BF4429" s="51"/>
      <c r="BG4429" s="51"/>
      <c r="BH4429" s="51"/>
      <c r="BI4429" s="51"/>
      <c r="BJ4429" s="51"/>
      <c r="BK4429" s="51"/>
      <c r="BL4429" s="51"/>
      <c r="BM4429" s="51"/>
      <c r="BN4429" s="51"/>
      <c r="BO4429" s="51"/>
      <c r="BP4429" s="51"/>
      <c r="BQ4429" s="51"/>
      <c r="BR4429" s="51"/>
      <c r="BS4429" s="51"/>
      <c r="BT4429" s="51"/>
      <c r="BU4429" s="51"/>
      <c r="BV4429" s="51"/>
      <c r="BW4429" s="51"/>
      <c r="BX4429" s="51"/>
      <c r="BY4429" s="51"/>
      <c r="BZ4429" s="51"/>
      <c r="CA4429" s="51"/>
      <c r="CB4429" s="51"/>
      <c r="CC4429" s="51"/>
      <c r="CD4429" s="51"/>
    </row>
    <row r="4430" spans="1:82" x14ac:dyDescent="0.35">
      <c r="A4430" s="49" t="s">
        <v>857</v>
      </c>
      <c r="B4430" s="50">
        <v>42313</v>
      </c>
      <c r="C4430" s="62"/>
      <c r="D4430" s="62"/>
      <c r="E4430" s="51" t="s">
        <v>855</v>
      </c>
      <c r="F4430" s="51"/>
      <c r="G4430" s="51">
        <v>488.73140625000002</v>
      </c>
      <c r="H4430" s="51">
        <v>0.228159375</v>
      </c>
      <c r="I4430" s="51">
        <v>0.2697</v>
      </c>
      <c r="J4430" s="51">
        <v>0.29016249999999999</v>
      </c>
      <c r="K4430" s="51">
        <v>0.2394375</v>
      </c>
      <c r="L4430" s="51">
        <v>0.276675</v>
      </c>
      <c r="M4430" s="51">
        <v>0.34760625000000001</v>
      </c>
      <c r="N4430" s="51">
        <v>0.22629375000000002</v>
      </c>
      <c r="O4430" s="51"/>
      <c r="P4430" s="51"/>
      <c r="Q4430" s="51"/>
      <c r="R4430" s="51"/>
      <c r="S4430" s="51"/>
      <c r="T4430" s="51"/>
      <c r="U4430" s="51"/>
      <c r="V4430" s="51"/>
      <c r="W4430" s="51"/>
      <c r="X4430" s="51"/>
      <c r="Y4430" s="51"/>
      <c r="Z4430" s="51"/>
      <c r="AA4430" s="51"/>
      <c r="AB4430" s="51"/>
      <c r="AC4430" s="51"/>
      <c r="AD4430" s="51"/>
      <c r="AE4430" s="51"/>
      <c r="AF4430" s="51">
        <v>0.54159733626506557</v>
      </c>
      <c r="AG4430" s="51"/>
      <c r="AH4430" s="51"/>
      <c r="AI4430" s="51"/>
      <c r="AJ4430" s="51"/>
      <c r="AK4430" s="51"/>
      <c r="AL4430" s="51"/>
      <c r="AM4430" s="51"/>
      <c r="AN4430" s="51"/>
      <c r="AO4430" s="51"/>
      <c r="AP4430" s="51"/>
      <c r="AQ4430" s="51"/>
      <c r="AR4430" s="51"/>
      <c r="AS4430" s="51"/>
      <c r="AT4430" s="51"/>
      <c r="AU4430" s="51"/>
      <c r="AV4430" s="51"/>
      <c r="AW4430" s="51"/>
      <c r="AX4430" s="51"/>
      <c r="AY4430" s="51"/>
      <c r="AZ4430" s="51"/>
      <c r="BA4430" s="51"/>
      <c r="BB4430" s="51"/>
      <c r="BC4430" s="51"/>
      <c r="BD4430" s="51"/>
      <c r="BE4430" s="51"/>
      <c r="BF4430" s="51"/>
      <c r="BG4430" s="51"/>
      <c r="BH4430" s="51"/>
      <c r="BI4430" s="51"/>
      <c r="BJ4430" s="51"/>
      <c r="BK4430" s="51"/>
      <c r="BL4430" s="51"/>
      <c r="BM4430" s="51"/>
      <c r="BN4430" s="51"/>
      <c r="BO4430" s="51"/>
      <c r="BP4430" s="51"/>
      <c r="BQ4430" s="51"/>
      <c r="BR4430" s="51"/>
      <c r="BS4430" s="51"/>
      <c r="BT4430" s="51"/>
      <c r="BU4430" s="51"/>
      <c r="BV4430" s="51"/>
      <c r="BW4430" s="51"/>
      <c r="BX4430" s="51"/>
      <c r="BY4430" s="51"/>
      <c r="BZ4430" s="51"/>
      <c r="CA4430" s="51"/>
      <c r="CB4430" s="51"/>
      <c r="CC4430" s="51"/>
      <c r="CD4430" s="51"/>
    </row>
    <row r="4431" spans="1:82" x14ac:dyDescent="0.35">
      <c r="A4431" s="49" t="s">
        <v>857</v>
      </c>
      <c r="B4431" s="50">
        <v>42314</v>
      </c>
      <c r="C4431" s="62"/>
      <c r="D4431" s="62"/>
      <c r="E4431" s="51" t="s">
        <v>855</v>
      </c>
      <c r="F4431" s="51"/>
      <c r="G4431" s="51">
        <v>492.32953124999995</v>
      </c>
      <c r="H4431" s="51">
        <v>0.25504687500000001</v>
      </c>
      <c r="I4431" s="51">
        <v>0.26903749999999998</v>
      </c>
      <c r="J4431" s="51">
        <v>0.28905000000000003</v>
      </c>
      <c r="K4431" s="51">
        <v>0.23951875000000003</v>
      </c>
      <c r="L4431" s="51">
        <v>0.27652499999999997</v>
      </c>
      <c r="M4431" s="51">
        <v>0.34761249999999999</v>
      </c>
      <c r="N4431" s="51">
        <v>0.22635</v>
      </c>
      <c r="O4431" s="51"/>
      <c r="P4431" s="51"/>
      <c r="Q4431" s="51"/>
      <c r="R4431" s="51"/>
      <c r="S4431" s="51"/>
      <c r="T4431" s="51"/>
      <c r="U4431" s="51"/>
      <c r="V4431" s="51"/>
      <c r="W4431" s="51"/>
      <c r="X4431" s="51"/>
      <c r="Y4431" s="51"/>
      <c r="Z4431" s="51"/>
      <c r="AA4431" s="51"/>
      <c r="AB4431" s="51"/>
      <c r="AC4431" s="51"/>
      <c r="AD4431" s="51"/>
      <c r="AE4431" s="51"/>
      <c r="AF4431" s="51"/>
      <c r="AG4431" s="51"/>
      <c r="AH4431" s="51"/>
      <c r="AI4431" s="51"/>
      <c r="AJ4431" s="51"/>
      <c r="AK4431" s="51"/>
      <c r="AL4431" s="51"/>
      <c r="AM4431" s="51"/>
      <c r="AN4431" s="51"/>
      <c r="AO4431" s="51"/>
      <c r="AP4431" s="51"/>
      <c r="AQ4431" s="51"/>
      <c r="AR4431" s="51"/>
      <c r="AS4431" s="51"/>
      <c r="AT4431" s="51"/>
      <c r="AU4431" s="51"/>
      <c r="AV4431" s="51"/>
      <c r="AW4431" s="51"/>
      <c r="AX4431" s="51"/>
      <c r="AY4431" s="51"/>
      <c r="AZ4431" s="51"/>
      <c r="BA4431" s="51"/>
      <c r="BB4431" s="51"/>
      <c r="BC4431" s="51"/>
      <c r="BD4431" s="51"/>
      <c r="BE4431" s="51"/>
      <c r="BF4431" s="51"/>
      <c r="BG4431" s="51"/>
      <c r="BH4431" s="51"/>
      <c r="BI4431" s="51"/>
      <c r="BJ4431" s="51"/>
      <c r="BK4431" s="51"/>
      <c r="BL4431" s="51"/>
      <c r="BM4431" s="51"/>
      <c r="BN4431" s="51"/>
      <c r="BO4431" s="51"/>
      <c r="BP4431" s="51"/>
      <c r="BQ4431" s="51"/>
      <c r="BR4431" s="51"/>
      <c r="BS4431" s="51"/>
      <c r="BT4431" s="51"/>
      <c r="BU4431" s="51"/>
      <c r="BV4431" s="51"/>
      <c r="BW4431" s="51"/>
      <c r="BX4431" s="51"/>
      <c r="BY4431" s="51"/>
      <c r="BZ4431" s="51"/>
      <c r="CA4431" s="51"/>
      <c r="CB4431" s="51"/>
      <c r="CC4431" s="51"/>
      <c r="CD4431" s="51"/>
    </row>
    <row r="4432" spans="1:82" x14ac:dyDescent="0.35">
      <c r="A4432" s="49" t="s">
        <v>857</v>
      </c>
      <c r="B4432" s="50">
        <v>42315</v>
      </c>
      <c r="C4432" s="62"/>
      <c r="D4432" s="62"/>
      <c r="E4432" s="51" t="s">
        <v>855</v>
      </c>
      <c r="F4432" s="51"/>
      <c r="G4432" s="51">
        <v>489.9346875</v>
      </c>
      <c r="H4432" s="51">
        <v>0.24098750000000002</v>
      </c>
      <c r="I4432" s="51">
        <v>0.26769375000000001</v>
      </c>
      <c r="J4432" s="51">
        <v>0.28865000000000002</v>
      </c>
      <c r="K4432" s="51">
        <v>0.23973125000000001</v>
      </c>
      <c r="L4432" s="51">
        <v>0.27644374999999999</v>
      </c>
      <c r="M4432" s="51">
        <v>0.34761250000000005</v>
      </c>
      <c r="N4432" s="51">
        <v>0.22633750000000002</v>
      </c>
      <c r="O4432" s="51"/>
      <c r="P4432" s="51"/>
      <c r="Q4432" s="51"/>
      <c r="R4432" s="51"/>
      <c r="S4432" s="51"/>
      <c r="T4432" s="51"/>
      <c r="U4432" s="51"/>
      <c r="V4432" s="51"/>
      <c r="W4432" s="51"/>
      <c r="X4432" s="51"/>
      <c r="Y4432" s="51"/>
      <c r="Z4432" s="51"/>
      <c r="AA4432" s="51"/>
      <c r="AB4432" s="51"/>
      <c r="AC4432" s="51"/>
      <c r="AD4432" s="51"/>
      <c r="AE4432" s="51"/>
      <c r="AF4432" s="51"/>
      <c r="AG4432" s="51"/>
      <c r="AH4432" s="51"/>
      <c r="AI4432" s="51"/>
      <c r="AJ4432" s="51"/>
      <c r="AK4432" s="51"/>
      <c r="AL4432" s="51"/>
      <c r="AM4432" s="51"/>
      <c r="AN4432" s="51"/>
      <c r="AO4432" s="51"/>
      <c r="AP4432" s="51"/>
      <c r="AQ4432" s="51"/>
      <c r="AR4432" s="51"/>
      <c r="AS4432" s="51"/>
      <c r="AT4432" s="51"/>
      <c r="AU4432" s="51"/>
      <c r="AV4432" s="51"/>
      <c r="AW4432" s="51"/>
      <c r="AX4432" s="51"/>
      <c r="AY4432" s="51"/>
      <c r="AZ4432" s="51"/>
      <c r="BA4432" s="51"/>
      <c r="BB4432" s="51"/>
      <c r="BC4432" s="51"/>
      <c r="BD4432" s="51"/>
      <c r="BE4432" s="51"/>
      <c r="BF4432" s="51"/>
      <c r="BG4432" s="51"/>
      <c r="BH4432" s="51"/>
      <c r="BI4432" s="51"/>
      <c r="BJ4432" s="51"/>
      <c r="BK4432" s="51"/>
      <c r="BL4432" s="51"/>
      <c r="BM4432" s="51"/>
      <c r="BN4432" s="51"/>
      <c r="BO4432" s="51"/>
      <c r="BP4432" s="51"/>
      <c r="BQ4432" s="51"/>
      <c r="BR4432" s="51"/>
      <c r="BS4432" s="51"/>
      <c r="BT4432" s="51"/>
      <c r="BU4432" s="51"/>
      <c r="BV4432" s="51"/>
      <c r="BW4432" s="51"/>
      <c r="BX4432" s="51"/>
      <c r="BY4432" s="51"/>
      <c r="BZ4432" s="51"/>
      <c r="CA4432" s="51"/>
      <c r="CB4432" s="51"/>
      <c r="CC4432" s="51"/>
      <c r="CD4432" s="51"/>
    </row>
    <row r="4433" spans="1:82" x14ac:dyDescent="0.35">
      <c r="A4433" s="49" t="s">
        <v>857</v>
      </c>
      <c r="B4433" s="50">
        <v>42316</v>
      </c>
      <c r="C4433" s="62"/>
      <c r="D4433" s="62"/>
      <c r="E4433" s="51" t="s">
        <v>855</v>
      </c>
      <c r="F4433" s="51"/>
      <c r="G4433" s="51">
        <v>488.00859375000005</v>
      </c>
      <c r="H4433" s="51">
        <v>0.230896875</v>
      </c>
      <c r="I4433" s="51">
        <v>0.26530624999999997</v>
      </c>
      <c r="J4433" s="51">
        <v>0.28803124999999996</v>
      </c>
      <c r="K4433" s="51">
        <v>0.24003124999999997</v>
      </c>
      <c r="L4433" s="51">
        <v>0.27656875000000003</v>
      </c>
      <c r="M4433" s="51">
        <v>0.34760000000000002</v>
      </c>
      <c r="N4433" s="51">
        <v>0.22636249999999999</v>
      </c>
      <c r="O4433" s="51"/>
      <c r="P4433" s="51"/>
      <c r="Q4433" s="51"/>
      <c r="R4433" s="51"/>
      <c r="S4433" s="51"/>
      <c r="T4433" s="51"/>
      <c r="U4433" s="51"/>
      <c r="V4433" s="51"/>
      <c r="W4433" s="51"/>
      <c r="X4433" s="51"/>
      <c r="Y4433" s="51"/>
      <c r="Z4433" s="51"/>
      <c r="AA4433" s="51"/>
      <c r="AB4433" s="51"/>
      <c r="AC4433" s="51"/>
      <c r="AD4433" s="51"/>
      <c r="AE4433" s="51"/>
      <c r="AF4433" s="51"/>
      <c r="AG4433" s="51"/>
      <c r="AH4433" s="51"/>
      <c r="AI4433" s="51"/>
      <c r="AJ4433" s="51"/>
      <c r="AK4433" s="51"/>
      <c r="AL4433" s="51"/>
      <c r="AM4433" s="51"/>
      <c r="AN4433" s="51"/>
      <c r="AO4433" s="51"/>
      <c r="AP4433" s="51"/>
      <c r="AQ4433" s="51"/>
      <c r="AR4433" s="51"/>
      <c r="AS4433" s="51"/>
      <c r="AT4433" s="51"/>
      <c r="AU4433" s="51"/>
      <c r="AV4433" s="51"/>
      <c r="AW4433" s="51"/>
      <c r="AX4433" s="51"/>
      <c r="AY4433" s="51"/>
      <c r="AZ4433" s="51"/>
      <c r="BA4433" s="51"/>
      <c r="BB4433" s="51"/>
      <c r="BC4433" s="51"/>
      <c r="BD4433" s="51"/>
      <c r="BE4433" s="51"/>
      <c r="BF4433" s="51"/>
      <c r="BG4433" s="51"/>
      <c r="BH4433" s="51"/>
      <c r="BI4433" s="51"/>
      <c r="BJ4433" s="51"/>
      <c r="BK4433" s="51"/>
      <c r="BL4433" s="51"/>
      <c r="BM4433" s="51"/>
      <c r="BN4433" s="51"/>
      <c r="BO4433" s="51"/>
      <c r="BP4433" s="51"/>
      <c r="BQ4433" s="51"/>
      <c r="BR4433" s="51"/>
      <c r="BS4433" s="51"/>
      <c r="BT4433" s="51"/>
      <c r="BU4433" s="51"/>
      <c r="BV4433" s="51"/>
      <c r="BW4433" s="51"/>
      <c r="BX4433" s="51"/>
      <c r="BY4433" s="51"/>
      <c r="BZ4433" s="51"/>
      <c r="CA4433" s="51"/>
      <c r="CB4433" s="51"/>
      <c r="CC4433" s="51"/>
      <c r="CD4433" s="51"/>
    </row>
    <row r="4434" spans="1:82" x14ac:dyDescent="0.35">
      <c r="A4434" s="49" t="s">
        <v>857</v>
      </c>
      <c r="B4434" s="50">
        <v>42317</v>
      </c>
      <c r="C4434" s="62"/>
      <c r="D4434" s="62"/>
      <c r="E4434" s="51" t="s">
        <v>855</v>
      </c>
      <c r="F4434" s="51"/>
      <c r="G4434" s="51">
        <v>484.54453124999998</v>
      </c>
      <c r="H4434" s="51">
        <v>0.21557812500000001</v>
      </c>
      <c r="I4434" s="51">
        <v>0.25944375000000003</v>
      </c>
      <c r="J4434" s="51">
        <v>0.28634999999999999</v>
      </c>
      <c r="K4434" s="51">
        <v>0.24046874999999998</v>
      </c>
      <c r="L4434" s="51">
        <v>0.27669375000000002</v>
      </c>
      <c r="M4434" s="51">
        <v>0.34765625</v>
      </c>
      <c r="N4434" s="51">
        <v>0.22646875</v>
      </c>
      <c r="O4434" s="51"/>
      <c r="P4434" s="51"/>
      <c r="Q4434" s="51"/>
      <c r="R4434" s="51"/>
      <c r="S4434" s="51"/>
      <c r="T4434" s="51"/>
      <c r="U4434" s="51"/>
      <c r="V4434" s="51"/>
      <c r="W4434" s="51"/>
      <c r="X4434" s="51"/>
      <c r="Y4434" s="51"/>
      <c r="Z4434" s="51"/>
      <c r="AA4434" s="51"/>
      <c r="AB4434" s="51"/>
      <c r="AC4434" s="51"/>
      <c r="AD4434" s="51"/>
      <c r="AE4434" s="51"/>
      <c r="AF4434" s="51"/>
      <c r="AG4434" s="51"/>
      <c r="AH4434" s="51"/>
      <c r="AI4434" s="51"/>
      <c r="AJ4434" s="51"/>
      <c r="AK4434" s="51"/>
      <c r="AL4434" s="51"/>
      <c r="AM4434" s="51"/>
      <c r="AN4434" s="51"/>
      <c r="AO4434" s="51"/>
      <c r="AP4434" s="51"/>
      <c r="AQ4434" s="51"/>
      <c r="AR4434" s="51"/>
      <c r="AS4434" s="51"/>
      <c r="AT4434" s="51"/>
      <c r="AU4434" s="51"/>
      <c r="AV4434" s="51"/>
      <c r="AW4434" s="51"/>
      <c r="AX4434" s="51"/>
      <c r="AY4434" s="51"/>
      <c r="AZ4434" s="51"/>
      <c r="BA4434" s="51"/>
      <c r="BB4434" s="51"/>
      <c r="BC4434" s="51"/>
      <c r="BD4434" s="51"/>
      <c r="BE4434" s="51"/>
      <c r="BF4434" s="51"/>
      <c r="BG4434" s="51"/>
      <c r="BH4434" s="51"/>
      <c r="BI4434" s="51"/>
      <c r="BJ4434" s="51"/>
      <c r="BK4434" s="51"/>
      <c r="BL4434" s="51"/>
      <c r="BM4434" s="51"/>
      <c r="BN4434" s="51"/>
      <c r="BO4434" s="51"/>
      <c r="BP4434" s="51"/>
      <c r="BQ4434" s="51"/>
      <c r="BR4434" s="51"/>
      <c r="BS4434" s="51"/>
      <c r="BT4434" s="51"/>
      <c r="BU4434" s="51"/>
      <c r="BV4434" s="51"/>
      <c r="BW4434" s="51"/>
      <c r="BX4434" s="51"/>
      <c r="BY4434" s="51"/>
      <c r="BZ4434" s="51"/>
      <c r="CA4434" s="51"/>
      <c r="CB4434" s="51"/>
      <c r="CC4434" s="51"/>
      <c r="CD4434" s="51"/>
    </row>
    <row r="4435" spans="1:82" x14ac:dyDescent="0.35">
      <c r="A4435" s="49" t="s">
        <v>857</v>
      </c>
      <c r="B4435" s="50">
        <v>42318</v>
      </c>
      <c r="C4435" s="62"/>
      <c r="D4435" s="62"/>
      <c r="E4435" s="51" t="s">
        <v>855</v>
      </c>
      <c r="F4435" s="51"/>
      <c r="G4435" s="51">
        <v>480.34124999999995</v>
      </c>
      <c r="H4435" s="51">
        <v>0.19917499999999999</v>
      </c>
      <c r="I4435" s="51">
        <v>0.2512625</v>
      </c>
      <c r="J4435" s="51">
        <v>0.28410000000000002</v>
      </c>
      <c r="K4435" s="51">
        <v>0.24074999999999999</v>
      </c>
      <c r="L4435" s="51">
        <v>0.27676875000000001</v>
      </c>
      <c r="M4435" s="51">
        <v>0.347775</v>
      </c>
      <c r="N4435" s="51">
        <v>0.22652499999999998</v>
      </c>
      <c r="O4435" s="51"/>
      <c r="P4435" s="51"/>
      <c r="Q4435" s="51"/>
      <c r="R4435" s="51"/>
      <c r="S4435" s="51"/>
      <c r="T4435" s="51"/>
      <c r="U4435" s="51"/>
      <c r="V4435" s="51"/>
      <c r="W4435" s="51"/>
      <c r="X4435" s="51"/>
      <c r="Y4435" s="51"/>
      <c r="Z4435" s="51"/>
      <c r="AA4435" s="51"/>
      <c r="AB4435" s="51"/>
      <c r="AC4435" s="51"/>
      <c r="AD4435" s="51">
        <v>7.85</v>
      </c>
      <c r="AE4435" s="51">
        <v>0.60467598331662276</v>
      </c>
      <c r="AF4435" s="51">
        <v>0.67543301978225212</v>
      </c>
      <c r="AG4435" s="51"/>
      <c r="AH4435" s="51"/>
      <c r="AI4435" s="51"/>
      <c r="AJ4435" s="51">
        <v>0</v>
      </c>
      <c r="AK4435" s="51">
        <v>6.75</v>
      </c>
      <c r="AL4435" s="51"/>
      <c r="AM4435" s="51"/>
      <c r="AN4435" s="51"/>
      <c r="AO4435" s="51"/>
      <c r="AP4435" s="51"/>
      <c r="AQ4435" s="51"/>
      <c r="AR4435" s="51"/>
      <c r="AS4435" s="51"/>
      <c r="AT4435" s="51"/>
      <c r="AU4435" s="51"/>
      <c r="AV4435" s="51"/>
      <c r="AW4435" s="51"/>
      <c r="AX4435" s="51"/>
      <c r="AY4435" s="51"/>
      <c r="AZ4435" s="51"/>
      <c r="BA4435" s="51"/>
      <c r="BB4435" s="51"/>
      <c r="BC4435" s="51"/>
      <c r="BD4435" s="51"/>
      <c r="BE4435" s="51"/>
      <c r="BF4435" s="51"/>
      <c r="BG4435" s="51"/>
      <c r="BH4435" s="51"/>
      <c r="BI4435" s="51"/>
      <c r="BJ4435" s="51"/>
      <c r="BK4435" s="51"/>
      <c r="BL4435" s="51"/>
      <c r="BM4435" s="51"/>
      <c r="BN4435" s="51"/>
      <c r="BO4435" s="51"/>
      <c r="BP4435" s="51"/>
      <c r="BQ4435" s="51"/>
      <c r="BR4435" s="51"/>
      <c r="BS4435" s="51"/>
      <c r="BT4435" s="51"/>
      <c r="BU4435" s="51"/>
      <c r="BV4435" s="51"/>
      <c r="BW4435" s="51"/>
      <c r="BX4435" s="51"/>
      <c r="BY4435" s="51"/>
      <c r="BZ4435" s="51"/>
      <c r="CA4435" s="51"/>
      <c r="CB4435" s="51"/>
      <c r="CC4435" s="51"/>
      <c r="CD4435" s="51"/>
    </row>
    <row r="4436" spans="1:82" x14ac:dyDescent="0.35">
      <c r="A4436" s="49" t="s">
        <v>857</v>
      </c>
      <c r="B4436" s="50">
        <v>42319</v>
      </c>
      <c r="C4436" s="62"/>
      <c r="D4436" s="62"/>
      <c r="E4436" s="51" t="s">
        <v>855</v>
      </c>
      <c r="F4436" s="51"/>
      <c r="G4436" s="51">
        <v>477.95015625000002</v>
      </c>
      <c r="H4436" s="51">
        <v>0.19059062499999999</v>
      </c>
      <c r="I4436" s="51">
        <v>0.24660625</v>
      </c>
      <c r="J4436" s="51">
        <v>0.28228124999999998</v>
      </c>
      <c r="K4436" s="51">
        <v>0.24109375</v>
      </c>
      <c r="L4436" s="51">
        <v>0.27686875</v>
      </c>
      <c r="M4436" s="51">
        <v>0.34781249999999997</v>
      </c>
      <c r="N4436" s="51">
        <v>0.22651250000000001</v>
      </c>
      <c r="O4436" s="51"/>
      <c r="P4436" s="51"/>
      <c r="Q4436" s="51"/>
      <c r="R4436" s="51"/>
      <c r="S4436" s="51"/>
      <c r="T4436" s="51"/>
      <c r="U4436" s="51"/>
      <c r="V4436" s="51"/>
      <c r="W4436" s="51"/>
      <c r="X4436" s="51"/>
      <c r="Y4436" s="51"/>
      <c r="Z4436" s="51"/>
      <c r="AA4436" s="51"/>
      <c r="AB4436" s="51"/>
      <c r="AC4436" s="51"/>
      <c r="AD4436" s="51"/>
      <c r="AE4436" s="51"/>
      <c r="AF4436" s="51"/>
      <c r="AG4436" s="51"/>
      <c r="AH4436" s="51"/>
      <c r="AI4436" s="51"/>
      <c r="AJ4436" s="51"/>
      <c r="AK4436" s="51"/>
      <c r="AL4436" s="51"/>
      <c r="AM4436" s="51"/>
      <c r="AN4436" s="51"/>
      <c r="AO4436" s="51"/>
      <c r="AP4436" s="51"/>
      <c r="AQ4436" s="51"/>
      <c r="AR4436" s="51"/>
      <c r="AS4436" s="51"/>
      <c r="AT4436" s="51"/>
      <c r="AU4436" s="51"/>
      <c r="AV4436" s="51"/>
      <c r="AW4436" s="51"/>
      <c r="AX4436" s="51"/>
      <c r="AY4436" s="51"/>
      <c r="AZ4436" s="51"/>
      <c r="BA4436" s="51"/>
      <c r="BB4436" s="51"/>
      <c r="BC4436" s="51"/>
      <c r="BD4436" s="51"/>
      <c r="BE4436" s="51"/>
      <c r="BF4436" s="51"/>
      <c r="BG4436" s="51"/>
      <c r="BH4436" s="51"/>
      <c r="BI4436" s="51"/>
      <c r="BJ4436" s="51"/>
      <c r="BK4436" s="51"/>
      <c r="BL4436" s="51"/>
      <c r="BM4436" s="51"/>
      <c r="BN4436" s="51"/>
      <c r="BO4436" s="51"/>
      <c r="BP4436" s="51"/>
      <c r="BQ4436" s="51"/>
      <c r="BR4436" s="51"/>
      <c r="BS4436" s="51"/>
      <c r="BT4436" s="51"/>
      <c r="BU4436" s="51"/>
      <c r="BV4436" s="51"/>
      <c r="BW4436" s="51"/>
      <c r="BX4436" s="51"/>
      <c r="BY4436" s="51"/>
      <c r="BZ4436" s="51"/>
      <c r="CA4436" s="51"/>
      <c r="CB4436" s="51"/>
      <c r="CC4436" s="51"/>
      <c r="CD4436" s="51"/>
    </row>
    <row r="4437" spans="1:82" x14ac:dyDescent="0.35">
      <c r="A4437" s="49" t="s">
        <v>857</v>
      </c>
      <c r="B4437" s="50">
        <v>42320</v>
      </c>
      <c r="C4437" s="62"/>
      <c r="D4437" s="62"/>
      <c r="E4437" s="51" t="s">
        <v>855</v>
      </c>
      <c r="F4437" s="51"/>
      <c r="G4437" s="51">
        <v>482.38218749999999</v>
      </c>
      <c r="H4437" s="51">
        <v>0.22601874999999999</v>
      </c>
      <c r="I4437" s="51">
        <v>0.24501250000000002</v>
      </c>
      <c r="J4437" s="51">
        <v>0.27971875000000002</v>
      </c>
      <c r="K4437" s="51">
        <v>0.24116875000000002</v>
      </c>
      <c r="L4437" s="51">
        <v>0.27705000000000002</v>
      </c>
      <c r="M4437" s="51">
        <v>0.34783125000000004</v>
      </c>
      <c r="N4437" s="51">
        <v>0.22665625</v>
      </c>
      <c r="O4437" s="51"/>
      <c r="P4437" s="51"/>
      <c r="Q4437" s="51"/>
      <c r="R4437" s="51"/>
      <c r="S4437" s="51"/>
      <c r="T4437" s="51"/>
      <c r="U4437" s="51"/>
      <c r="V4437" s="51"/>
      <c r="W4437" s="51"/>
      <c r="X4437" s="51"/>
      <c r="Y4437" s="51"/>
      <c r="Z4437" s="51"/>
      <c r="AA4437" s="51"/>
      <c r="AB4437" s="51"/>
      <c r="AC4437" s="51"/>
      <c r="AD4437" s="51"/>
      <c r="AE4437" s="51">
        <v>0.62123307305545905</v>
      </c>
      <c r="AF4437" s="51">
        <v>0.80408894924961638</v>
      </c>
      <c r="AG4437" s="51"/>
      <c r="AH4437" s="51"/>
      <c r="AI4437" s="51"/>
      <c r="AJ4437" s="51"/>
      <c r="AK4437" s="51"/>
      <c r="AL4437" s="51"/>
      <c r="AM4437" s="51"/>
      <c r="AN4437" s="51"/>
      <c r="AO4437" s="51"/>
      <c r="AP4437" s="51"/>
      <c r="AQ4437" s="51"/>
      <c r="AR4437" s="51"/>
      <c r="AS4437" s="51"/>
      <c r="AT4437" s="51"/>
      <c r="AU4437" s="51"/>
      <c r="AV4437" s="51"/>
      <c r="AW4437" s="51"/>
      <c r="AX4437" s="51"/>
      <c r="AY4437" s="51"/>
      <c r="AZ4437" s="51"/>
      <c r="BA4437" s="51"/>
      <c r="BB4437" s="51"/>
      <c r="BC4437" s="51"/>
      <c r="BD4437" s="51"/>
      <c r="BE4437" s="51"/>
      <c r="BF4437" s="51"/>
      <c r="BG4437" s="51"/>
      <c r="BH4437" s="51"/>
      <c r="BI4437" s="51"/>
      <c r="BJ4437" s="51"/>
      <c r="BK4437" s="51"/>
      <c r="BL4437" s="51"/>
      <c r="BM4437" s="51"/>
      <c r="BN4437" s="51"/>
      <c r="BO4437" s="51"/>
      <c r="BP4437" s="51"/>
      <c r="BQ4437" s="51"/>
      <c r="BR4437" s="51"/>
      <c r="BS4437" s="51"/>
      <c r="BT4437" s="51"/>
      <c r="BU4437" s="51"/>
      <c r="BV4437" s="51"/>
      <c r="BW4437" s="51"/>
      <c r="BX4437" s="51"/>
      <c r="BY4437" s="51"/>
      <c r="BZ4437" s="51"/>
      <c r="CA4437" s="51"/>
      <c r="CB4437" s="51"/>
      <c r="CC4437" s="51"/>
      <c r="CD4437" s="51"/>
    </row>
    <row r="4438" spans="1:82" x14ac:dyDescent="0.35">
      <c r="A4438" s="49" t="s">
        <v>857</v>
      </c>
      <c r="B4438" s="50">
        <v>42321</v>
      </c>
      <c r="C4438" s="62"/>
      <c r="D4438" s="62"/>
      <c r="E4438" s="51" t="s">
        <v>855</v>
      </c>
      <c r="F4438" s="51"/>
      <c r="G4438" s="51">
        <v>479.09812500000004</v>
      </c>
      <c r="H4438" s="51">
        <v>0.21251874999999998</v>
      </c>
      <c r="I4438" s="51">
        <v>0.24201875</v>
      </c>
      <c r="J4438" s="51">
        <v>0.27715000000000001</v>
      </c>
      <c r="K4438" s="51">
        <v>0.24097500000000002</v>
      </c>
      <c r="L4438" s="51">
        <v>0.27703749999999999</v>
      </c>
      <c r="M4438" s="51">
        <v>0.34786875</v>
      </c>
      <c r="N4438" s="51">
        <v>0.22669375000000003</v>
      </c>
      <c r="O4438" s="51"/>
      <c r="P4438" s="51"/>
      <c r="Q4438" s="51"/>
      <c r="R4438" s="51"/>
      <c r="S4438" s="51"/>
      <c r="T4438" s="51"/>
      <c r="U4438" s="51"/>
      <c r="V4438" s="51"/>
      <c r="W4438" s="51"/>
      <c r="X4438" s="51"/>
      <c r="Y4438" s="51"/>
      <c r="Z4438" s="51"/>
      <c r="AA4438" s="51"/>
      <c r="AB4438" s="51"/>
      <c r="AC4438" s="51"/>
      <c r="AD4438" s="51"/>
      <c r="AE4438" s="51"/>
      <c r="AF4438" s="51"/>
      <c r="AG4438" s="51"/>
      <c r="AH4438" s="51"/>
      <c r="AI4438" s="51"/>
      <c r="AJ4438" s="51"/>
      <c r="AK4438" s="51"/>
      <c r="AL4438" s="51"/>
      <c r="AM4438" s="51"/>
      <c r="AN4438" s="51"/>
      <c r="AO4438" s="51"/>
      <c r="AP4438" s="51"/>
      <c r="AQ4438" s="51"/>
      <c r="AR4438" s="51"/>
      <c r="AS4438" s="51"/>
      <c r="AT4438" s="51"/>
      <c r="AU4438" s="51"/>
      <c r="AV4438" s="51"/>
      <c r="AW4438" s="51"/>
      <c r="AX4438" s="51"/>
      <c r="AY4438" s="51"/>
      <c r="AZ4438" s="51"/>
      <c r="BA4438" s="51"/>
      <c r="BB4438" s="51"/>
      <c r="BC4438" s="51"/>
      <c r="BD4438" s="51"/>
      <c r="BE4438" s="51"/>
      <c r="BF4438" s="51"/>
      <c r="BG4438" s="51"/>
      <c r="BH4438" s="51"/>
      <c r="BI4438" s="51"/>
      <c r="BJ4438" s="51"/>
      <c r="BK4438" s="51"/>
      <c r="BL4438" s="51"/>
      <c r="BM4438" s="51"/>
      <c r="BN4438" s="51"/>
      <c r="BO4438" s="51"/>
      <c r="BP4438" s="51"/>
      <c r="BQ4438" s="51"/>
      <c r="BR4438" s="51"/>
      <c r="BS4438" s="51"/>
      <c r="BT4438" s="51"/>
      <c r="BU4438" s="51"/>
      <c r="BV4438" s="51"/>
      <c r="BW4438" s="51"/>
      <c r="BX4438" s="51"/>
      <c r="BY4438" s="51"/>
      <c r="BZ4438" s="51"/>
      <c r="CA4438" s="51"/>
      <c r="CB4438" s="51"/>
      <c r="CC4438" s="51"/>
      <c r="CD4438" s="51"/>
    </row>
    <row r="4439" spans="1:82" x14ac:dyDescent="0.35">
      <c r="A4439" s="49" t="s">
        <v>857</v>
      </c>
      <c r="B4439" s="50">
        <v>42322</v>
      </c>
      <c r="C4439" s="62"/>
      <c r="D4439" s="62"/>
      <c r="E4439" s="51" t="s">
        <v>855</v>
      </c>
      <c r="F4439" s="51"/>
      <c r="G4439" s="51">
        <v>475.8253125</v>
      </c>
      <c r="H4439" s="51">
        <v>0.1998875</v>
      </c>
      <c r="I4439" s="51">
        <v>0.23793125000000001</v>
      </c>
      <c r="J4439" s="51">
        <v>0.27465624999999999</v>
      </c>
      <c r="K4439" s="51">
        <v>0.24082500000000001</v>
      </c>
      <c r="L4439" s="51">
        <v>0.27704375000000003</v>
      </c>
      <c r="M4439" s="51">
        <v>0.34795624999999997</v>
      </c>
      <c r="N4439" s="51">
        <v>0.22669375000000003</v>
      </c>
      <c r="O4439" s="51"/>
      <c r="P4439" s="51"/>
      <c r="Q4439" s="51"/>
      <c r="R4439" s="51"/>
      <c r="S4439" s="51"/>
      <c r="T4439" s="51"/>
      <c r="U4439" s="51"/>
      <c r="V4439" s="51"/>
      <c r="W4439" s="51"/>
      <c r="X4439" s="51"/>
      <c r="Y4439" s="51"/>
      <c r="Z4439" s="51"/>
      <c r="AA4439" s="51"/>
      <c r="AB4439" s="51"/>
      <c r="AC4439" s="51"/>
      <c r="AD4439" s="51"/>
      <c r="AE4439" s="51"/>
      <c r="AF4439" s="51"/>
      <c r="AG4439" s="51"/>
      <c r="AH4439" s="51"/>
      <c r="AI4439" s="51"/>
      <c r="AJ4439" s="51"/>
      <c r="AK4439" s="51"/>
      <c r="AL4439" s="51"/>
      <c r="AM4439" s="51"/>
      <c r="AN4439" s="51"/>
      <c r="AO4439" s="51"/>
      <c r="AP4439" s="51"/>
      <c r="AQ4439" s="51"/>
      <c r="AR4439" s="51"/>
      <c r="AS4439" s="51"/>
      <c r="AT4439" s="51"/>
      <c r="AU4439" s="51"/>
      <c r="AV4439" s="51"/>
      <c r="AW4439" s="51"/>
      <c r="AX4439" s="51"/>
      <c r="AY4439" s="51"/>
      <c r="AZ4439" s="51"/>
      <c r="BA4439" s="51"/>
      <c r="BB4439" s="51"/>
      <c r="BC4439" s="51"/>
      <c r="BD4439" s="51"/>
      <c r="BE4439" s="51"/>
      <c r="BF4439" s="51"/>
      <c r="BG4439" s="51"/>
      <c r="BH4439" s="51"/>
      <c r="BI4439" s="51"/>
      <c r="BJ4439" s="51"/>
      <c r="BK4439" s="51"/>
      <c r="BL4439" s="51"/>
      <c r="BM4439" s="51"/>
      <c r="BN4439" s="51"/>
      <c r="BO4439" s="51"/>
      <c r="BP4439" s="51"/>
      <c r="BQ4439" s="51"/>
      <c r="BR4439" s="51"/>
      <c r="BS4439" s="51"/>
      <c r="BT4439" s="51"/>
      <c r="BU4439" s="51"/>
      <c r="BV4439" s="51"/>
      <c r="BW4439" s="51"/>
      <c r="BX4439" s="51"/>
      <c r="BY4439" s="51"/>
      <c r="BZ4439" s="51"/>
      <c r="CA4439" s="51"/>
      <c r="CB4439" s="51"/>
      <c r="CC4439" s="51"/>
      <c r="CD4439" s="51"/>
    </row>
    <row r="4440" spans="1:82" x14ac:dyDescent="0.35">
      <c r="A4440" s="49" t="s">
        <v>857</v>
      </c>
      <c r="B4440" s="50">
        <v>42323</v>
      </c>
      <c r="C4440" s="62"/>
      <c r="D4440" s="62"/>
      <c r="E4440" s="51" t="s">
        <v>855</v>
      </c>
      <c r="F4440" s="51"/>
      <c r="G4440" s="51">
        <v>473.09296875000007</v>
      </c>
      <c r="H4440" s="51">
        <v>0.18997187500000001</v>
      </c>
      <c r="I4440" s="51">
        <v>0.23410625000000002</v>
      </c>
      <c r="J4440" s="51">
        <v>0.27239374999999999</v>
      </c>
      <c r="K4440" s="51">
        <v>0.24059375</v>
      </c>
      <c r="L4440" s="51">
        <v>0.27705000000000002</v>
      </c>
      <c r="M4440" s="51">
        <v>0.34807499999999997</v>
      </c>
      <c r="N4440" s="51">
        <v>0.226825</v>
      </c>
      <c r="O4440" s="51"/>
      <c r="P4440" s="51"/>
      <c r="Q4440" s="51"/>
      <c r="R4440" s="51"/>
      <c r="S4440" s="51"/>
      <c r="T4440" s="51"/>
      <c r="U4440" s="51"/>
      <c r="V4440" s="51"/>
      <c r="W4440" s="51"/>
      <c r="X4440" s="51"/>
      <c r="Y4440" s="51"/>
      <c r="Z4440" s="51"/>
      <c r="AA4440" s="51"/>
      <c r="AB4440" s="51"/>
      <c r="AC4440" s="51"/>
      <c r="AD4440" s="51"/>
      <c r="AE4440" s="51"/>
      <c r="AF4440" s="51"/>
      <c r="AG4440" s="51"/>
      <c r="AH4440" s="51"/>
      <c r="AI4440" s="51"/>
      <c r="AJ4440" s="51"/>
      <c r="AK4440" s="51"/>
      <c r="AL4440" s="51"/>
      <c r="AM4440" s="51"/>
      <c r="AN4440" s="51"/>
      <c r="AO4440" s="51"/>
      <c r="AP4440" s="51"/>
      <c r="AQ4440" s="51"/>
      <c r="AR4440" s="51"/>
      <c r="AS4440" s="51"/>
      <c r="AT4440" s="51"/>
      <c r="AU4440" s="51"/>
      <c r="AV4440" s="51"/>
      <c r="AW4440" s="51"/>
      <c r="AX4440" s="51"/>
      <c r="AY4440" s="51"/>
      <c r="AZ4440" s="51"/>
      <c r="BA4440" s="51"/>
      <c r="BB4440" s="51"/>
      <c r="BC4440" s="51"/>
      <c r="BD4440" s="51"/>
      <c r="BE4440" s="51"/>
      <c r="BF4440" s="51"/>
      <c r="BG4440" s="51"/>
      <c r="BH4440" s="51"/>
      <c r="BI4440" s="51"/>
      <c r="BJ4440" s="51"/>
      <c r="BK4440" s="51"/>
      <c r="BL4440" s="51"/>
      <c r="BM4440" s="51"/>
      <c r="BN4440" s="51"/>
      <c r="BO4440" s="51"/>
      <c r="BP4440" s="51"/>
      <c r="BQ4440" s="51"/>
      <c r="BR4440" s="51"/>
      <c r="BS4440" s="51"/>
      <c r="BT4440" s="51"/>
      <c r="BU4440" s="51"/>
      <c r="BV4440" s="51"/>
      <c r="BW4440" s="51"/>
      <c r="BX4440" s="51"/>
      <c r="BY4440" s="51"/>
      <c r="BZ4440" s="51"/>
      <c r="CA4440" s="51"/>
      <c r="CB4440" s="51"/>
      <c r="CC4440" s="51"/>
      <c r="CD4440" s="51"/>
    </row>
    <row r="4441" spans="1:82" x14ac:dyDescent="0.35">
      <c r="A4441" s="49" t="s">
        <v>857</v>
      </c>
      <c r="B4441" s="50">
        <v>42324</v>
      </c>
      <c r="C4441" s="62"/>
      <c r="D4441" s="62"/>
      <c r="E4441" s="51" t="s">
        <v>855</v>
      </c>
      <c r="F4441" s="51"/>
      <c r="G4441" s="51">
        <v>468.84046875000007</v>
      </c>
      <c r="H4441" s="51">
        <v>0.17677812500000001</v>
      </c>
      <c r="I4441" s="51">
        <v>0.2267875</v>
      </c>
      <c r="J4441" s="51">
        <v>0.26887499999999998</v>
      </c>
      <c r="K4441" s="51">
        <v>0.24026249999999999</v>
      </c>
      <c r="L4441" s="51">
        <v>0.27699375000000004</v>
      </c>
      <c r="M4441" s="51">
        <v>0.34807499999999997</v>
      </c>
      <c r="N4441" s="51">
        <v>0.22681249999999997</v>
      </c>
      <c r="O4441" s="51"/>
      <c r="P4441" s="51"/>
      <c r="Q4441" s="51"/>
      <c r="R4441" s="51"/>
      <c r="S4441" s="51"/>
      <c r="T4441" s="51"/>
      <c r="U4441" s="51"/>
      <c r="V4441" s="51"/>
      <c r="W4441" s="51"/>
      <c r="X4441" s="51"/>
      <c r="Y4441" s="51"/>
      <c r="Z4441" s="51"/>
      <c r="AA4441" s="51"/>
      <c r="AB4441" s="51"/>
      <c r="AC4441" s="51"/>
      <c r="AD4441" s="51"/>
      <c r="AE4441" s="51"/>
      <c r="AF4441" s="51"/>
      <c r="AG4441" s="51"/>
      <c r="AH4441" s="51"/>
      <c r="AI4441" s="51"/>
      <c r="AJ4441" s="51"/>
      <c r="AK4441" s="51"/>
      <c r="AL4441" s="51"/>
      <c r="AM4441" s="51"/>
      <c r="AN4441" s="51"/>
      <c r="AO4441" s="51"/>
      <c r="AP4441" s="51"/>
      <c r="AQ4441" s="51"/>
      <c r="AR4441" s="51"/>
      <c r="AS4441" s="51"/>
      <c r="AT4441" s="51"/>
      <c r="AU4441" s="51"/>
      <c r="AV4441" s="51"/>
      <c r="AW4441" s="51"/>
      <c r="AX4441" s="51"/>
      <c r="AY4441" s="51"/>
      <c r="AZ4441" s="51"/>
      <c r="BA4441" s="51"/>
      <c r="BB4441" s="51"/>
      <c r="BC4441" s="51"/>
      <c r="BD4441" s="51"/>
      <c r="BE4441" s="51"/>
      <c r="BF4441" s="51"/>
      <c r="BG4441" s="51"/>
      <c r="BH4441" s="51"/>
      <c r="BI4441" s="51"/>
      <c r="BJ4441" s="51"/>
      <c r="BK4441" s="51"/>
      <c r="BL4441" s="51"/>
      <c r="BM4441" s="51"/>
      <c r="BN4441" s="51"/>
      <c r="BO4441" s="51"/>
      <c r="BP4441" s="51"/>
      <c r="BQ4441" s="51"/>
      <c r="BR4441" s="51"/>
      <c r="BS4441" s="51"/>
      <c r="BT4441" s="51"/>
      <c r="BU4441" s="51"/>
      <c r="BV4441" s="51"/>
      <c r="BW4441" s="51"/>
      <c r="BX4441" s="51"/>
      <c r="BY4441" s="51"/>
      <c r="BZ4441" s="51"/>
      <c r="CA4441" s="51"/>
      <c r="CB4441" s="51"/>
      <c r="CC4441" s="51"/>
      <c r="CD4441" s="51"/>
    </row>
    <row r="4442" spans="1:82" x14ac:dyDescent="0.35">
      <c r="A4442" s="49" t="s">
        <v>857</v>
      </c>
      <c r="B4442" s="50">
        <v>42325</v>
      </c>
      <c r="C4442" s="62"/>
      <c r="D4442" s="62"/>
      <c r="E4442" s="51" t="s">
        <v>855</v>
      </c>
      <c r="F4442" s="51"/>
      <c r="G4442" s="51">
        <v>465.53109374999997</v>
      </c>
      <c r="H4442" s="51">
        <v>0.16686562500000002</v>
      </c>
      <c r="I4442" s="51">
        <v>0.2212875</v>
      </c>
      <c r="J4442" s="51">
        <v>0.26591874999999998</v>
      </c>
      <c r="K4442" s="51">
        <v>0.24001875</v>
      </c>
      <c r="L4442" s="51">
        <v>0.27689374999999999</v>
      </c>
      <c r="M4442" s="51">
        <v>0.34807499999999997</v>
      </c>
      <c r="N4442" s="51">
        <v>0.22678749999999998</v>
      </c>
      <c r="O4442" s="51"/>
      <c r="P4442" s="51"/>
      <c r="Q4442" s="51"/>
      <c r="R4442" s="51"/>
      <c r="S4442" s="51"/>
      <c r="T4442" s="51"/>
      <c r="U4442" s="51"/>
      <c r="V4442" s="51"/>
      <c r="W4442" s="51"/>
      <c r="X4442" s="51"/>
      <c r="Y4442" s="51"/>
      <c r="Z4442" s="51"/>
      <c r="AA4442" s="51"/>
      <c r="AB4442" s="51"/>
      <c r="AC4442" s="51"/>
      <c r="AD4442" s="51"/>
      <c r="AE4442" s="51">
        <v>0.78634389584861752</v>
      </c>
      <c r="AF4442" s="51">
        <v>0.79786744311658642</v>
      </c>
      <c r="AG4442" s="51"/>
      <c r="AH4442" s="51"/>
      <c r="AI4442" s="51"/>
      <c r="AJ4442" s="51"/>
      <c r="AK4442" s="51"/>
      <c r="AL4442" s="51"/>
      <c r="AM4442" s="51"/>
      <c r="AN4442" s="51"/>
      <c r="AO4442" s="51"/>
      <c r="AP4442" s="51"/>
      <c r="AQ4442" s="51"/>
      <c r="AR4442" s="51"/>
      <c r="AS4442" s="51"/>
      <c r="AT4442" s="51"/>
      <c r="AU4442" s="51"/>
      <c r="AV4442" s="51"/>
      <c r="AW4442" s="51"/>
      <c r="AX4442" s="51"/>
      <c r="AY4442" s="51"/>
      <c r="AZ4442" s="51"/>
      <c r="BA4442" s="51"/>
      <c r="BB4442" s="51"/>
      <c r="BC4442" s="51"/>
      <c r="BD4442" s="51"/>
      <c r="BE4442" s="51"/>
      <c r="BF4442" s="51"/>
      <c r="BG4442" s="51"/>
      <c r="BH4442" s="51"/>
      <c r="BI4442" s="51"/>
      <c r="BJ4442" s="51"/>
      <c r="BK4442" s="51"/>
      <c r="BL4442" s="51"/>
      <c r="BM4442" s="51"/>
      <c r="BN4442" s="51"/>
      <c r="BO4442" s="51"/>
      <c r="BP4442" s="51"/>
      <c r="BQ4442" s="51"/>
      <c r="BR4442" s="51"/>
      <c r="BS4442" s="51"/>
      <c r="BT4442" s="51"/>
      <c r="BU4442" s="51"/>
      <c r="BV4442" s="51"/>
      <c r="BW4442" s="51"/>
      <c r="BX4442" s="51"/>
      <c r="BY4442" s="51"/>
      <c r="BZ4442" s="51"/>
      <c r="CA4442" s="51"/>
      <c r="CB4442" s="51"/>
      <c r="CC4442" s="51"/>
      <c r="CD4442" s="51"/>
    </row>
    <row r="4443" spans="1:82" x14ac:dyDescent="0.35">
      <c r="A4443" s="49" t="s">
        <v>857</v>
      </c>
      <c r="B4443" s="50">
        <v>42326</v>
      </c>
      <c r="C4443" s="62"/>
      <c r="D4443" s="62"/>
      <c r="E4443" s="51" t="s">
        <v>855</v>
      </c>
      <c r="F4443" s="51"/>
      <c r="G4443" s="51">
        <v>461.66249999999997</v>
      </c>
      <c r="H4443" s="51">
        <v>0.15654999999999997</v>
      </c>
      <c r="I4443" s="51">
        <v>0.21426250000000002</v>
      </c>
      <c r="J4443" s="51">
        <v>0.26205624999999999</v>
      </c>
      <c r="K4443" s="51">
        <v>0.23966874999999999</v>
      </c>
      <c r="L4443" s="51">
        <v>0.27690000000000003</v>
      </c>
      <c r="M4443" s="51">
        <v>0.34805624999999996</v>
      </c>
      <c r="N4443" s="51">
        <v>0.22678749999999998</v>
      </c>
      <c r="O4443" s="51"/>
      <c r="P4443" s="51"/>
      <c r="Q4443" s="51"/>
      <c r="R4443" s="51"/>
      <c r="S4443" s="51"/>
      <c r="T4443" s="51"/>
      <c r="U4443" s="51"/>
      <c r="V4443" s="51"/>
      <c r="W4443" s="51"/>
      <c r="X4443" s="51"/>
      <c r="Y4443" s="51"/>
      <c r="Z4443" s="51"/>
      <c r="AA4443" s="51"/>
      <c r="AB4443" s="51"/>
      <c r="AC4443" s="51"/>
      <c r="AD4443" s="51"/>
      <c r="AE4443" s="51"/>
      <c r="AF4443" s="51"/>
      <c r="AG4443" s="51"/>
      <c r="AH4443" s="51"/>
      <c r="AI4443" s="51"/>
      <c r="AJ4443" s="51"/>
      <c r="AK4443" s="51"/>
      <c r="AL4443" s="51"/>
      <c r="AM4443" s="51"/>
      <c r="AN4443" s="51"/>
      <c r="AO4443" s="51"/>
      <c r="AP4443" s="51"/>
      <c r="AQ4443" s="51"/>
      <c r="AR4443" s="51"/>
      <c r="AS4443" s="51"/>
      <c r="AT4443" s="51"/>
      <c r="AU4443" s="51"/>
      <c r="AV4443" s="51"/>
      <c r="AW4443" s="51"/>
      <c r="AX4443" s="51"/>
      <c r="AY4443" s="51"/>
      <c r="AZ4443" s="51"/>
      <c r="BA4443" s="51"/>
      <c r="BB4443" s="51"/>
      <c r="BC4443" s="51"/>
      <c r="BD4443" s="51"/>
      <c r="BE4443" s="51"/>
      <c r="BF4443" s="51"/>
      <c r="BG4443" s="51"/>
      <c r="BH4443" s="51"/>
      <c r="BI4443" s="51"/>
      <c r="BJ4443" s="51"/>
      <c r="BK4443" s="51"/>
      <c r="BL4443" s="51"/>
      <c r="BM4443" s="51"/>
      <c r="BN4443" s="51"/>
      <c r="BO4443" s="51"/>
      <c r="BP4443" s="51"/>
      <c r="BQ4443" s="51"/>
      <c r="BR4443" s="51"/>
      <c r="BS4443" s="51"/>
      <c r="BT4443" s="51"/>
      <c r="BU4443" s="51"/>
      <c r="BV4443" s="51"/>
      <c r="BW4443" s="51"/>
      <c r="BX4443" s="51"/>
      <c r="BY4443" s="51"/>
      <c r="BZ4443" s="51"/>
      <c r="CA4443" s="51"/>
      <c r="CB4443" s="51"/>
      <c r="CC4443" s="51"/>
      <c r="CD4443" s="51"/>
    </row>
    <row r="4444" spans="1:82" x14ac:dyDescent="0.35">
      <c r="A4444" s="49" t="s">
        <v>857</v>
      </c>
      <c r="B4444" s="50">
        <v>42327</v>
      </c>
      <c r="C4444" s="62"/>
      <c r="D4444" s="62"/>
      <c r="E4444" s="51" t="s">
        <v>855</v>
      </c>
      <c r="F4444" s="51"/>
      <c r="G4444" s="51">
        <v>468.07828125000003</v>
      </c>
      <c r="H4444" s="51">
        <v>0.208209375</v>
      </c>
      <c r="I4444" s="51">
        <v>0.21426249999999999</v>
      </c>
      <c r="J4444" s="51">
        <v>0.25809375000000001</v>
      </c>
      <c r="K4444" s="51">
        <v>0.23923125000000001</v>
      </c>
      <c r="L4444" s="51">
        <v>0.27683125000000003</v>
      </c>
      <c r="M4444" s="51">
        <v>0.34807499999999997</v>
      </c>
      <c r="N4444" s="51">
        <v>0.22679375000000002</v>
      </c>
      <c r="O4444" s="51"/>
      <c r="P4444" s="51"/>
      <c r="Q4444" s="51"/>
      <c r="R4444" s="51"/>
      <c r="S4444" s="51">
        <v>10.07176705</v>
      </c>
      <c r="T4444" s="51">
        <v>336.71800000000002</v>
      </c>
      <c r="U4444" s="51">
        <v>0</v>
      </c>
      <c r="V4444" s="51"/>
      <c r="W4444" s="51"/>
      <c r="X4444" s="51"/>
      <c r="Y4444" s="51"/>
      <c r="Z4444" s="51"/>
      <c r="AA4444" s="51"/>
      <c r="AB4444" s="51"/>
      <c r="AC4444" s="51">
        <v>0</v>
      </c>
      <c r="AD4444" s="51"/>
      <c r="AE4444" s="51"/>
      <c r="AF4444" s="51"/>
      <c r="AG4444" s="51">
        <v>3.5999999999999997E-2</v>
      </c>
      <c r="AH4444" s="51">
        <v>1.107E-2</v>
      </c>
      <c r="AI4444" s="51">
        <v>0.3075</v>
      </c>
      <c r="AJ4444" s="51"/>
      <c r="AK4444" s="51"/>
      <c r="AL4444" s="51">
        <v>2.9050000000000002</v>
      </c>
      <c r="AM4444" s="51">
        <v>4.3454840869117647E-2</v>
      </c>
      <c r="AN4444" s="51">
        <v>6.88083505</v>
      </c>
      <c r="AO4444" s="51">
        <v>158.34450000000001</v>
      </c>
      <c r="AP4444" s="51"/>
      <c r="AQ4444" s="51"/>
      <c r="AR4444" s="51"/>
      <c r="AS4444" s="51"/>
      <c r="AT4444" s="51"/>
      <c r="AU4444" s="51"/>
      <c r="AV4444" s="51"/>
      <c r="AW4444" s="51"/>
      <c r="AX4444" s="51"/>
      <c r="AY4444" s="51"/>
      <c r="AZ4444" s="51"/>
      <c r="BA4444" s="51"/>
      <c r="BB4444" s="51"/>
      <c r="BC4444" s="51"/>
      <c r="BD4444" s="51">
        <v>0</v>
      </c>
      <c r="BE4444" s="51"/>
      <c r="BF4444" s="51">
        <v>1.7857771837408602E-2</v>
      </c>
      <c r="BG4444" s="51">
        <v>3.1798620000000004</v>
      </c>
      <c r="BH4444" s="51"/>
      <c r="BI4444" s="51">
        <v>178.066</v>
      </c>
      <c r="BJ4444" s="51"/>
      <c r="BK4444" s="51"/>
      <c r="BL4444" s="51"/>
      <c r="BM4444" s="51"/>
      <c r="BN4444" s="51"/>
      <c r="BO4444" s="51"/>
      <c r="BP4444" s="51"/>
      <c r="BQ4444" s="51"/>
      <c r="BR4444" s="51"/>
      <c r="BS4444" s="51"/>
      <c r="BT4444" s="51"/>
      <c r="BU4444" s="51"/>
      <c r="BV4444" s="51"/>
      <c r="BW4444" s="51"/>
      <c r="BX4444" s="51"/>
      <c r="BY4444" s="51"/>
      <c r="BZ4444" s="51"/>
      <c r="CA4444" s="51"/>
      <c r="CB4444" s="51"/>
      <c r="CC4444" s="51"/>
      <c r="CD4444" s="51"/>
    </row>
    <row r="4445" spans="1:82" x14ac:dyDescent="0.35">
      <c r="A4445" s="49" t="s">
        <v>857</v>
      </c>
      <c r="B4445" s="50">
        <v>42328</v>
      </c>
      <c r="C4445" s="62"/>
      <c r="D4445" s="62"/>
      <c r="E4445" s="51" t="s">
        <v>855</v>
      </c>
      <c r="F4445" s="51"/>
      <c r="G4445" s="51">
        <v>467.88515625000002</v>
      </c>
      <c r="H4445" s="51">
        <v>0.21521562499999999</v>
      </c>
      <c r="I4445" s="51">
        <v>0.21253125</v>
      </c>
      <c r="J4445" s="51">
        <v>0.25521875000000005</v>
      </c>
      <c r="K4445" s="51">
        <v>0.23872499999999999</v>
      </c>
      <c r="L4445" s="51">
        <v>0.27679375000000001</v>
      </c>
      <c r="M4445" s="51">
        <v>0.34807499999999997</v>
      </c>
      <c r="N4445" s="51">
        <v>0.22693125000000003</v>
      </c>
      <c r="O4445" s="51"/>
      <c r="P4445" s="51"/>
      <c r="Q4445" s="51"/>
      <c r="R4445" s="51">
        <v>3.9</v>
      </c>
      <c r="S4445" s="51"/>
      <c r="T4445" s="51"/>
      <c r="U4445" s="51"/>
      <c r="V4445" s="51"/>
      <c r="W4445" s="51"/>
      <c r="X4445" s="51"/>
      <c r="Y4445" s="51"/>
      <c r="Z4445" s="51"/>
      <c r="AA4445" s="51"/>
      <c r="AB4445" s="51"/>
      <c r="AC4445" s="51"/>
      <c r="AD4445" s="51">
        <v>8.6999999999999993</v>
      </c>
      <c r="AE4445" s="51"/>
      <c r="AF4445" s="51">
        <v>0.87740006192626918</v>
      </c>
      <c r="AG4445" s="51"/>
      <c r="AH4445" s="51"/>
      <c r="AI4445" s="51"/>
      <c r="AJ4445" s="51">
        <v>0.15</v>
      </c>
      <c r="AK4445" s="51">
        <v>7.65</v>
      </c>
      <c r="AL4445" s="51"/>
      <c r="AM4445" s="51"/>
      <c r="AN4445" s="51"/>
      <c r="AO4445" s="51"/>
      <c r="AP4445" s="51"/>
      <c r="AQ4445" s="51"/>
      <c r="AR4445" s="51"/>
      <c r="AS4445" s="51"/>
      <c r="AT4445" s="51"/>
      <c r="AU4445" s="51"/>
      <c r="AV4445" s="51"/>
      <c r="AW4445" s="51"/>
      <c r="AX4445" s="51"/>
      <c r="AY4445" s="51"/>
      <c r="AZ4445" s="51"/>
      <c r="BA4445" s="51"/>
      <c r="BB4445" s="51"/>
      <c r="BC4445" s="51"/>
      <c r="BD4445" s="51"/>
      <c r="BE4445" s="51"/>
      <c r="BF4445" s="51"/>
      <c r="BG4445" s="51"/>
      <c r="BH4445" s="51"/>
      <c r="BI4445" s="51"/>
      <c r="BJ4445" s="51"/>
      <c r="BK4445" s="51"/>
      <c r="BL4445" s="51"/>
      <c r="BM4445" s="51"/>
      <c r="BN4445" s="51"/>
      <c r="BO4445" s="51"/>
      <c r="BP4445" s="51"/>
      <c r="BQ4445" s="51"/>
      <c r="BR4445" s="51"/>
      <c r="BS4445" s="51"/>
      <c r="BT4445" s="51"/>
      <c r="BU4445" s="51"/>
      <c r="BV4445" s="51"/>
      <c r="BW4445" s="51"/>
      <c r="BX4445" s="51"/>
      <c r="BY4445" s="51"/>
      <c r="BZ4445" s="51"/>
      <c r="CA4445" s="51"/>
      <c r="CB4445" s="51"/>
      <c r="CC4445" s="51"/>
      <c r="CD4445" s="51"/>
    </row>
    <row r="4446" spans="1:82" x14ac:dyDescent="0.35">
      <c r="A4446" s="49" t="s">
        <v>857</v>
      </c>
      <c r="B4446" s="50">
        <v>42329</v>
      </c>
      <c r="C4446" s="62"/>
      <c r="D4446" s="62"/>
      <c r="E4446" s="51" t="s">
        <v>855</v>
      </c>
      <c r="F4446" s="51"/>
      <c r="G4446" s="51">
        <v>464.92453124999997</v>
      </c>
      <c r="H4446" s="51">
        <v>0.20022187499999999</v>
      </c>
      <c r="I4446" s="51">
        <v>0.21234999999999998</v>
      </c>
      <c r="J4446" s="51">
        <v>0.25360624999999998</v>
      </c>
      <c r="K4446" s="51">
        <v>0.23831249999999998</v>
      </c>
      <c r="L4446" s="51">
        <v>0.27666249999999998</v>
      </c>
      <c r="M4446" s="51">
        <v>0.34793124999999997</v>
      </c>
      <c r="N4446" s="51">
        <v>0.22694999999999999</v>
      </c>
      <c r="O4446" s="51"/>
      <c r="P4446" s="51"/>
      <c r="Q4446" s="51"/>
      <c r="R4446" s="51"/>
      <c r="S4446" s="51"/>
      <c r="T4446" s="51"/>
      <c r="U4446" s="51"/>
      <c r="V4446" s="51"/>
      <c r="W4446" s="51"/>
      <c r="X4446" s="51"/>
      <c r="Y4446" s="51"/>
      <c r="Z4446" s="51"/>
      <c r="AA4446" s="51"/>
      <c r="AB4446" s="51"/>
      <c r="AC4446" s="51"/>
      <c r="AD4446" s="51"/>
      <c r="AE4446" s="51"/>
      <c r="AF4446" s="51"/>
      <c r="AG4446" s="51"/>
      <c r="AH4446" s="51"/>
      <c r="AI4446" s="51"/>
      <c r="AJ4446" s="51"/>
      <c r="AK4446" s="51"/>
      <c r="AL4446" s="51"/>
      <c r="AM4446" s="51"/>
      <c r="AN4446" s="51"/>
      <c r="AO4446" s="51"/>
      <c r="AP4446" s="51"/>
      <c r="AQ4446" s="51"/>
      <c r="AR4446" s="51"/>
      <c r="AS4446" s="51"/>
      <c r="AT4446" s="51"/>
      <c r="AU4446" s="51"/>
      <c r="AV4446" s="51"/>
      <c r="AW4446" s="51"/>
      <c r="AX4446" s="51"/>
      <c r="AY4446" s="51"/>
      <c r="AZ4446" s="51"/>
      <c r="BA4446" s="51"/>
      <c r="BB4446" s="51"/>
      <c r="BC4446" s="51"/>
      <c r="BD4446" s="51"/>
      <c r="BE4446" s="51"/>
      <c r="BF4446" s="51"/>
      <c r="BG4446" s="51"/>
      <c r="BH4446" s="51"/>
      <c r="BI4446" s="51"/>
      <c r="BJ4446" s="51"/>
      <c r="BK4446" s="51"/>
      <c r="BL4446" s="51"/>
      <c r="BM4446" s="51"/>
      <c r="BN4446" s="51"/>
      <c r="BO4446" s="51"/>
      <c r="BP4446" s="51"/>
      <c r="BQ4446" s="51"/>
      <c r="BR4446" s="51"/>
      <c r="BS4446" s="51"/>
      <c r="BT4446" s="51"/>
      <c r="BU4446" s="51"/>
      <c r="BV4446" s="51"/>
      <c r="BW4446" s="51"/>
      <c r="BX4446" s="51"/>
      <c r="BY4446" s="51"/>
      <c r="BZ4446" s="51"/>
      <c r="CA4446" s="51"/>
      <c r="CB4446" s="51"/>
      <c r="CC4446" s="51"/>
      <c r="CD4446" s="51"/>
    </row>
    <row r="4447" spans="1:82" x14ac:dyDescent="0.35">
      <c r="A4447" s="49" t="s">
        <v>857</v>
      </c>
      <c r="B4447" s="50">
        <v>42330</v>
      </c>
      <c r="C4447" s="62"/>
      <c r="D4447" s="62"/>
      <c r="E4447" s="51" t="s">
        <v>855</v>
      </c>
      <c r="F4447" s="51"/>
      <c r="G4447" s="51">
        <v>460.97062500000004</v>
      </c>
      <c r="H4447" s="51">
        <v>0.18260000000000001</v>
      </c>
      <c r="I4447" s="51">
        <v>0.2097125</v>
      </c>
      <c r="J4447" s="51">
        <v>0.25129374999999998</v>
      </c>
      <c r="K4447" s="51">
        <v>0.23774999999999999</v>
      </c>
      <c r="L4447" s="51">
        <v>0.27660000000000001</v>
      </c>
      <c r="M4447" s="51">
        <v>0.34791249999999996</v>
      </c>
      <c r="N4447" s="51">
        <v>0.22685624999999998</v>
      </c>
      <c r="O4447" s="51"/>
      <c r="P4447" s="51"/>
      <c r="Q4447" s="51"/>
      <c r="R4447" s="51"/>
      <c r="S4447" s="51"/>
      <c r="T4447" s="51"/>
      <c r="U4447" s="51"/>
      <c r="V4447" s="51"/>
      <c r="W4447" s="51"/>
      <c r="X4447" s="51"/>
      <c r="Y4447" s="51"/>
      <c r="Z4447" s="51"/>
      <c r="AA4447" s="51"/>
      <c r="AB4447" s="51"/>
      <c r="AC4447" s="51"/>
      <c r="AD4447" s="51"/>
      <c r="AE4447" s="51"/>
      <c r="AF4447" s="51"/>
      <c r="AG4447" s="51"/>
      <c r="AH4447" s="51"/>
      <c r="AI4447" s="51"/>
      <c r="AJ4447" s="51"/>
      <c r="AK4447" s="51"/>
      <c r="AL4447" s="51"/>
      <c r="AM4447" s="51"/>
      <c r="AN4447" s="51"/>
      <c r="AO4447" s="51"/>
      <c r="AP4447" s="51"/>
      <c r="AQ4447" s="51"/>
      <c r="AR4447" s="51"/>
      <c r="AS4447" s="51"/>
      <c r="AT4447" s="51"/>
      <c r="AU4447" s="51"/>
      <c r="AV4447" s="51"/>
      <c r="AW4447" s="51"/>
      <c r="AX4447" s="51"/>
      <c r="AY4447" s="51"/>
      <c r="AZ4447" s="51"/>
      <c r="BA4447" s="51"/>
      <c r="BB4447" s="51"/>
      <c r="BC4447" s="51"/>
      <c r="BD4447" s="51"/>
      <c r="BE4447" s="51"/>
      <c r="BF4447" s="51"/>
      <c r="BG4447" s="51"/>
      <c r="BH4447" s="51"/>
      <c r="BI4447" s="51"/>
      <c r="BJ4447" s="51"/>
      <c r="BK4447" s="51"/>
      <c r="BL4447" s="51"/>
      <c r="BM4447" s="51"/>
      <c r="BN4447" s="51"/>
      <c r="BO4447" s="51"/>
      <c r="BP4447" s="51"/>
      <c r="BQ4447" s="51"/>
      <c r="BR4447" s="51"/>
      <c r="BS4447" s="51"/>
      <c r="BT4447" s="51"/>
      <c r="BU4447" s="51"/>
      <c r="BV4447" s="51"/>
      <c r="BW4447" s="51"/>
      <c r="BX4447" s="51"/>
      <c r="BY4447" s="51"/>
      <c r="BZ4447" s="51"/>
      <c r="CA4447" s="51"/>
      <c r="CB4447" s="51"/>
      <c r="CC4447" s="51"/>
      <c r="CD4447" s="51"/>
    </row>
    <row r="4448" spans="1:82" x14ac:dyDescent="0.35">
      <c r="A4448" s="49" t="s">
        <v>857</v>
      </c>
      <c r="B4448" s="50">
        <v>42331</v>
      </c>
      <c r="C4448" s="62"/>
      <c r="D4448" s="62"/>
      <c r="E4448" s="51" t="s">
        <v>855</v>
      </c>
      <c r="F4448" s="51"/>
      <c r="G4448" s="51">
        <v>455.30671875000002</v>
      </c>
      <c r="H4448" s="51">
        <v>0.16225937499999998</v>
      </c>
      <c r="I4448" s="51">
        <v>0.20270625</v>
      </c>
      <c r="J4448" s="51">
        <v>0.24709375</v>
      </c>
      <c r="K4448" s="51">
        <v>0.23675625</v>
      </c>
      <c r="L4448" s="51">
        <v>0.27652500000000002</v>
      </c>
      <c r="M4448" s="51">
        <v>0.34791875</v>
      </c>
      <c r="N4448" s="51">
        <v>0.22691250000000002</v>
      </c>
      <c r="O4448" s="51"/>
      <c r="P4448" s="51"/>
      <c r="Q4448" s="51"/>
      <c r="R4448" s="51"/>
      <c r="S4448" s="51"/>
      <c r="T4448" s="51"/>
      <c r="U4448" s="51"/>
      <c r="V4448" s="51"/>
      <c r="W4448" s="51"/>
      <c r="X4448" s="51"/>
      <c r="Y4448" s="51"/>
      <c r="Z4448" s="51"/>
      <c r="AA4448" s="51"/>
      <c r="AB4448" s="51"/>
      <c r="AC4448" s="51"/>
      <c r="AD4448" s="51"/>
      <c r="AE4448" s="51">
        <v>0.784728788325321</v>
      </c>
      <c r="AF4448" s="51">
        <v>0.86809556834329493</v>
      </c>
      <c r="AG4448" s="51"/>
      <c r="AH4448" s="51"/>
      <c r="AI4448" s="51"/>
      <c r="AJ4448" s="51"/>
      <c r="AK4448" s="51"/>
      <c r="AL4448" s="51"/>
      <c r="AM4448" s="51"/>
      <c r="AN4448" s="51"/>
      <c r="AO4448" s="51"/>
      <c r="AP4448" s="51"/>
      <c r="AQ4448" s="51"/>
      <c r="AR4448" s="51"/>
      <c r="AS4448" s="51"/>
      <c r="AT4448" s="51"/>
      <c r="AU4448" s="51"/>
      <c r="AV4448" s="51"/>
      <c r="AW4448" s="51"/>
      <c r="AX4448" s="51"/>
      <c r="AY4448" s="51"/>
      <c r="AZ4448" s="51"/>
      <c r="BA4448" s="51"/>
      <c r="BB4448" s="51"/>
      <c r="BC4448" s="51"/>
      <c r="BD4448" s="51"/>
      <c r="BE4448" s="51"/>
      <c r="BF4448" s="51"/>
      <c r="BG4448" s="51"/>
      <c r="BH4448" s="51"/>
      <c r="BI4448" s="51"/>
      <c r="BJ4448" s="51"/>
      <c r="BK4448" s="51"/>
      <c r="BL4448" s="51"/>
      <c r="BM4448" s="51"/>
      <c r="BN4448" s="51"/>
      <c r="BO4448" s="51"/>
      <c r="BP4448" s="51"/>
      <c r="BQ4448" s="51"/>
      <c r="BR4448" s="51"/>
      <c r="BS4448" s="51"/>
      <c r="BT4448" s="51"/>
      <c r="BU4448" s="51"/>
      <c r="BV4448" s="51"/>
      <c r="BW4448" s="51"/>
      <c r="BX4448" s="51"/>
      <c r="BY4448" s="51"/>
      <c r="BZ4448" s="51"/>
      <c r="CA4448" s="51"/>
      <c r="CB4448" s="51"/>
      <c r="CC4448" s="51"/>
      <c r="CD4448" s="51"/>
    </row>
    <row r="4449" spans="1:82" x14ac:dyDescent="0.35">
      <c r="A4449" s="49" t="s">
        <v>857</v>
      </c>
      <c r="B4449" s="50">
        <v>42332</v>
      </c>
      <c r="C4449" s="62"/>
      <c r="D4449" s="62"/>
      <c r="E4449" s="51" t="s">
        <v>855</v>
      </c>
      <c r="F4449" s="51"/>
      <c r="G4449" s="51">
        <v>448.64296875000002</v>
      </c>
      <c r="H4449" s="51">
        <v>0.143340625</v>
      </c>
      <c r="I4449" s="51">
        <v>0.1925125</v>
      </c>
      <c r="J4449" s="51">
        <v>0.24075625</v>
      </c>
      <c r="K4449" s="51">
        <v>0.23551250000000001</v>
      </c>
      <c r="L4449" s="51">
        <v>0.2764375</v>
      </c>
      <c r="M4449" s="51">
        <v>0.34791875</v>
      </c>
      <c r="N4449" s="51">
        <v>0.22692499999999999</v>
      </c>
      <c r="O4449" s="51"/>
      <c r="P4449" s="51"/>
      <c r="Q4449" s="51"/>
      <c r="R4449" s="51"/>
      <c r="S4449" s="51"/>
      <c r="T4449" s="51"/>
      <c r="U4449" s="51"/>
      <c r="V4449" s="51"/>
      <c r="W4449" s="51"/>
      <c r="X4449" s="51"/>
      <c r="Y4449" s="51"/>
      <c r="Z4449" s="51"/>
      <c r="AA4449" s="51"/>
      <c r="AB4449" s="51"/>
      <c r="AC4449" s="51"/>
      <c r="AD4449" s="51"/>
      <c r="AE4449" s="51"/>
      <c r="AF4449" s="51"/>
      <c r="AG4449" s="51"/>
      <c r="AH4449" s="51"/>
      <c r="AI4449" s="51"/>
      <c r="AJ4449" s="51"/>
      <c r="AK4449" s="51"/>
      <c r="AL4449" s="51"/>
      <c r="AM4449" s="51"/>
      <c r="AN4449" s="51"/>
      <c r="AO4449" s="51"/>
      <c r="AP4449" s="51"/>
      <c r="AQ4449" s="51"/>
      <c r="AR4449" s="51"/>
      <c r="AS4449" s="51"/>
      <c r="AT4449" s="51"/>
      <c r="AU4449" s="51"/>
      <c r="AV4449" s="51"/>
      <c r="AW4449" s="51"/>
      <c r="AX4449" s="51"/>
      <c r="AY4449" s="51"/>
      <c r="AZ4449" s="51"/>
      <c r="BA4449" s="51"/>
      <c r="BB4449" s="51"/>
      <c r="BC4449" s="51"/>
      <c r="BD4449" s="51"/>
      <c r="BE4449" s="51"/>
      <c r="BF4449" s="51"/>
      <c r="BG4449" s="51"/>
      <c r="BH4449" s="51"/>
      <c r="BI4449" s="51"/>
      <c r="BJ4449" s="51"/>
      <c r="BK4449" s="51"/>
      <c r="BL4449" s="51"/>
      <c r="BM4449" s="51"/>
      <c r="BN4449" s="51"/>
      <c r="BO4449" s="51"/>
      <c r="BP4449" s="51"/>
      <c r="BQ4449" s="51"/>
      <c r="BR4449" s="51"/>
      <c r="BS4449" s="51"/>
      <c r="BT4449" s="51"/>
      <c r="BU4449" s="51"/>
      <c r="BV4449" s="51"/>
      <c r="BW4449" s="51"/>
      <c r="BX4449" s="51"/>
      <c r="BY4449" s="51"/>
      <c r="BZ4449" s="51"/>
      <c r="CA4449" s="51"/>
      <c r="CB4449" s="51"/>
      <c r="CC4449" s="51"/>
      <c r="CD4449" s="51"/>
    </row>
    <row r="4450" spans="1:82" x14ac:dyDescent="0.35">
      <c r="A4450" s="49" t="s">
        <v>857</v>
      </c>
      <c r="B4450" s="50">
        <v>42333</v>
      </c>
      <c r="C4450" s="62"/>
      <c r="D4450" s="62"/>
      <c r="E4450" s="51" t="s">
        <v>855</v>
      </c>
      <c r="F4450" s="51"/>
      <c r="G4450" s="51">
        <v>442.46343750000005</v>
      </c>
      <c r="H4450" s="51">
        <v>0.12846249999999998</v>
      </c>
      <c r="I4450" s="51">
        <v>0.18218124999999999</v>
      </c>
      <c r="J4450" s="51">
        <v>0.23401250000000001</v>
      </c>
      <c r="K4450" s="51">
        <v>0.23426875000000003</v>
      </c>
      <c r="L4450" s="51">
        <v>0.27634375</v>
      </c>
      <c r="M4450" s="51">
        <v>0.34801875000000004</v>
      </c>
      <c r="N4450" s="51">
        <v>0.22691250000000002</v>
      </c>
      <c r="O4450" s="51"/>
      <c r="P4450" s="51"/>
      <c r="Q4450" s="51"/>
      <c r="R4450" s="51"/>
      <c r="S4450" s="51"/>
      <c r="T4450" s="51"/>
      <c r="U4450" s="51"/>
      <c r="V4450" s="51"/>
      <c r="W4450" s="51"/>
      <c r="X4450" s="51"/>
      <c r="Y4450" s="51"/>
      <c r="Z4450" s="51"/>
      <c r="AA4450" s="51"/>
      <c r="AB4450" s="51"/>
      <c r="AC4450" s="51"/>
      <c r="AD4450" s="51">
        <v>8.75</v>
      </c>
      <c r="AE4450" s="51"/>
      <c r="AF4450" s="51"/>
      <c r="AG4450" s="51"/>
      <c r="AH4450" s="51"/>
      <c r="AI4450" s="51"/>
      <c r="AJ4450" s="51">
        <v>0.2</v>
      </c>
      <c r="AK4450" s="51">
        <v>8.6</v>
      </c>
      <c r="AL4450" s="51"/>
      <c r="AM4450" s="51"/>
      <c r="AN4450" s="51"/>
      <c r="AO4450" s="51"/>
      <c r="AP4450" s="51"/>
      <c r="AQ4450" s="51"/>
      <c r="AR4450" s="51"/>
      <c r="AS4450" s="51"/>
      <c r="AT4450" s="51"/>
      <c r="AU4450" s="51"/>
      <c r="AV4450" s="51"/>
      <c r="AW4450" s="51"/>
      <c r="AX4450" s="51"/>
      <c r="AY4450" s="51"/>
      <c r="AZ4450" s="51"/>
      <c r="BA4450" s="51"/>
      <c r="BB4450" s="51"/>
      <c r="BC4450" s="51"/>
      <c r="BD4450" s="51"/>
      <c r="BE4450" s="51"/>
      <c r="BF4450" s="51"/>
      <c r="BG4450" s="51"/>
      <c r="BH4450" s="51"/>
      <c r="BI4450" s="51"/>
      <c r="BJ4450" s="51"/>
      <c r="BK4450" s="51"/>
      <c r="BL4450" s="51"/>
      <c r="BM4450" s="51"/>
      <c r="BN4450" s="51"/>
      <c r="BO4450" s="51"/>
      <c r="BP4450" s="51"/>
      <c r="BQ4450" s="51"/>
      <c r="BR4450" s="51"/>
      <c r="BS4450" s="51"/>
      <c r="BT4450" s="51"/>
      <c r="BU4450" s="51"/>
      <c r="BV4450" s="51"/>
      <c r="BW4450" s="51"/>
      <c r="BX4450" s="51"/>
      <c r="BY4450" s="51"/>
      <c r="BZ4450" s="51"/>
      <c r="CA4450" s="51"/>
      <c r="CB4450" s="51"/>
      <c r="CC4450" s="51"/>
      <c r="CD4450" s="51"/>
    </row>
    <row r="4451" spans="1:82" x14ac:dyDescent="0.35">
      <c r="A4451" s="49" t="s">
        <v>857</v>
      </c>
      <c r="B4451" s="50">
        <v>42334</v>
      </c>
      <c r="C4451" s="62"/>
      <c r="D4451" s="62"/>
      <c r="E4451" s="51" t="s">
        <v>855</v>
      </c>
      <c r="F4451" s="51"/>
      <c r="G4451" s="51">
        <v>465.75984374999996</v>
      </c>
      <c r="H4451" s="51">
        <v>0.24288437499999999</v>
      </c>
      <c r="I4451" s="51">
        <v>0.21500625000000001</v>
      </c>
      <c r="J4451" s="51">
        <v>0.23849375</v>
      </c>
      <c r="K4451" s="51">
        <v>0.23381874999999999</v>
      </c>
      <c r="L4451" s="51">
        <v>0.27628125000000003</v>
      </c>
      <c r="M4451" s="51">
        <v>0.34801875000000004</v>
      </c>
      <c r="N4451" s="51">
        <v>0.22697500000000001</v>
      </c>
      <c r="O4451" s="51"/>
      <c r="P4451" s="51"/>
      <c r="Q4451" s="51"/>
      <c r="R4451" s="51"/>
      <c r="S4451" s="51"/>
      <c r="T4451" s="51"/>
      <c r="U4451" s="51"/>
      <c r="V4451" s="51"/>
      <c r="W4451" s="51"/>
      <c r="X4451" s="51"/>
      <c r="Y4451" s="51"/>
      <c r="Z4451" s="51"/>
      <c r="AA4451" s="51"/>
      <c r="AB4451" s="51"/>
      <c r="AC4451" s="51"/>
      <c r="AD4451" s="51"/>
      <c r="AE4451" s="51"/>
      <c r="AF4451" s="51"/>
      <c r="AG4451" s="51"/>
      <c r="AH4451" s="51"/>
      <c r="AI4451" s="51"/>
      <c r="AJ4451" s="51"/>
      <c r="AK4451" s="51"/>
      <c r="AL4451" s="51"/>
      <c r="AM4451" s="51"/>
      <c r="AN4451" s="51"/>
      <c r="AO4451" s="51"/>
      <c r="AP4451" s="51"/>
      <c r="AQ4451" s="51"/>
      <c r="AR4451" s="51"/>
      <c r="AS4451" s="51"/>
      <c r="AT4451" s="51"/>
      <c r="AU4451" s="51"/>
      <c r="AV4451" s="51"/>
      <c r="AW4451" s="51"/>
      <c r="AX4451" s="51"/>
      <c r="AY4451" s="51"/>
      <c r="AZ4451" s="51"/>
      <c r="BA4451" s="51"/>
      <c r="BB4451" s="51"/>
      <c r="BC4451" s="51"/>
      <c r="BD4451" s="51"/>
      <c r="BE4451" s="51"/>
      <c r="BF4451" s="51"/>
      <c r="BG4451" s="51"/>
      <c r="BH4451" s="51"/>
      <c r="BI4451" s="51"/>
      <c r="BJ4451" s="51"/>
      <c r="BK4451" s="51"/>
      <c r="BL4451" s="51"/>
      <c r="BM4451" s="51"/>
      <c r="BN4451" s="51"/>
      <c r="BO4451" s="51"/>
      <c r="BP4451" s="51"/>
      <c r="BQ4451" s="51"/>
      <c r="BR4451" s="51"/>
      <c r="BS4451" s="51"/>
      <c r="BT4451" s="51"/>
      <c r="BU4451" s="51"/>
      <c r="BV4451" s="51"/>
      <c r="BW4451" s="51"/>
      <c r="BX4451" s="51"/>
      <c r="BY4451" s="51"/>
      <c r="BZ4451" s="51"/>
      <c r="CA4451" s="51"/>
      <c r="CB4451" s="51"/>
      <c r="CC4451" s="51"/>
      <c r="CD4451" s="51"/>
    </row>
    <row r="4452" spans="1:82" x14ac:dyDescent="0.35">
      <c r="A4452" s="49" t="s">
        <v>857</v>
      </c>
      <c r="B4452" s="50">
        <v>42335</v>
      </c>
      <c r="C4452" s="62"/>
      <c r="D4452" s="62"/>
      <c r="E4452" s="51" t="s">
        <v>855</v>
      </c>
      <c r="F4452" s="51"/>
      <c r="G4452" s="51">
        <v>461.15062499999999</v>
      </c>
      <c r="H4452" s="51">
        <v>0.21555000000000002</v>
      </c>
      <c r="I4452" s="51">
        <v>0.21137499999999998</v>
      </c>
      <c r="J4452" s="51">
        <v>0.2391875</v>
      </c>
      <c r="K4452" s="51">
        <v>0.23322500000000002</v>
      </c>
      <c r="L4452" s="51">
        <v>0.27628750000000002</v>
      </c>
      <c r="M4452" s="51">
        <v>0.34811250000000005</v>
      </c>
      <c r="N4452" s="51">
        <v>0.22689375000000001</v>
      </c>
      <c r="O4452" s="51"/>
      <c r="P4452" s="51"/>
      <c r="Q4452" s="51"/>
      <c r="R4452" s="51"/>
      <c r="S4452" s="51"/>
      <c r="T4452" s="51"/>
      <c r="U4452" s="51"/>
      <c r="V4452" s="51"/>
      <c r="W4452" s="51"/>
      <c r="X4452" s="51"/>
      <c r="Y4452" s="51"/>
      <c r="Z4452" s="51"/>
      <c r="AA4452" s="51"/>
      <c r="AB4452" s="51"/>
      <c r="AC4452" s="51"/>
      <c r="AD4452" s="51"/>
      <c r="AE4452" s="51"/>
      <c r="AF4452" s="51"/>
      <c r="AG4452" s="51"/>
      <c r="AH4452" s="51"/>
      <c r="AI4452" s="51"/>
      <c r="AJ4452" s="51"/>
      <c r="AK4452" s="51"/>
      <c r="AL4452" s="51"/>
      <c r="AM4452" s="51"/>
      <c r="AN4452" s="51"/>
      <c r="AO4452" s="51"/>
      <c r="AP4452" s="51"/>
      <c r="AQ4452" s="51"/>
      <c r="AR4452" s="51"/>
      <c r="AS4452" s="51"/>
      <c r="AT4452" s="51"/>
      <c r="AU4452" s="51"/>
      <c r="AV4452" s="51"/>
      <c r="AW4452" s="51"/>
      <c r="AX4452" s="51"/>
      <c r="AY4452" s="51"/>
      <c r="AZ4452" s="51"/>
      <c r="BA4452" s="51"/>
      <c r="BB4452" s="51"/>
      <c r="BC4452" s="51"/>
      <c r="BD4452" s="51"/>
      <c r="BE4452" s="51"/>
      <c r="BF4452" s="51"/>
      <c r="BG4452" s="51"/>
      <c r="BH4452" s="51"/>
      <c r="BI4452" s="51"/>
      <c r="BJ4452" s="51"/>
      <c r="BK4452" s="51"/>
      <c r="BL4452" s="51"/>
      <c r="BM4452" s="51"/>
      <c r="BN4452" s="51"/>
      <c r="BO4452" s="51"/>
      <c r="BP4452" s="51"/>
      <c r="BQ4452" s="51"/>
      <c r="BR4452" s="51"/>
      <c r="BS4452" s="51"/>
      <c r="BT4452" s="51"/>
      <c r="BU4452" s="51"/>
      <c r="BV4452" s="51"/>
      <c r="BW4452" s="51"/>
      <c r="BX4452" s="51"/>
      <c r="BY4452" s="51"/>
      <c r="BZ4452" s="51"/>
      <c r="CA4452" s="51"/>
      <c r="CB4452" s="51"/>
      <c r="CC4452" s="51"/>
      <c r="CD4452" s="51"/>
    </row>
    <row r="4453" spans="1:82" x14ac:dyDescent="0.35">
      <c r="A4453" s="49" t="s">
        <v>857</v>
      </c>
      <c r="B4453" s="50">
        <v>42336</v>
      </c>
      <c r="C4453" s="62"/>
      <c r="D4453" s="62"/>
      <c r="E4453" s="51" t="s">
        <v>855</v>
      </c>
      <c r="F4453" s="51"/>
      <c r="G4453" s="51">
        <v>454.00031249999995</v>
      </c>
      <c r="H4453" s="51">
        <v>0.182975</v>
      </c>
      <c r="I4453" s="51">
        <v>0.20279374999999999</v>
      </c>
      <c r="J4453" s="51">
        <v>0.23678125</v>
      </c>
      <c r="K4453" s="51">
        <v>0.23243749999999999</v>
      </c>
      <c r="L4453" s="51">
        <v>0.27623750000000002</v>
      </c>
      <c r="M4453" s="51">
        <v>0.34814374999999997</v>
      </c>
      <c r="N4453" s="51">
        <v>0.22685</v>
      </c>
      <c r="O4453" s="51"/>
      <c r="P4453" s="51"/>
      <c r="Q4453" s="51"/>
      <c r="R4453" s="51"/>
      <c r="S4453" s="51"/>
      <c r="T4453" s="51"/>
      <c r="U4453" s="51"/>
      <c r="V4453" s="51"/>
      <c r="W4453" s="51"/>
      <c r="X4453" s="51"/>
      <c r="Y4453" s="51"/>
      <c r="Z4453" s="51"/>
      <c r="AA4453" s="51"/>
      <c r="AB4453" s="51"/>
      <c r="AC4453" s="51"/>
      <c r="AD4453" s="51"/>
      <c r="AE4453" s="51"/>
      <c r="AF4453" s="51"/>
      <c r="AG4453" s="51"/>
      <c r="AH4453" s="51"/>
      <c r="AI4453" s="51"/>
      <c r="AJ4453" s="51"/>
      <c r="AK4453" s="51"/>
      <c r="AL4453" s="51"/>
      <c r="AM4453" s="51"/>
      <c r="AN4453" s="51"/>
      <c r="AO4453" s="51"/>
      <c r="AP4453" s="51"/>
      <c r="AQ4453" s="51"/>
      <c r="AR4453" s="51"/>
      <c r="AS4453" s="51"/>
      <c r="AT4453" s="51"/>
      <c r="AU4453" s="51"/>
      <c r="AV4453" s="51"/>
      <c r="AW4453" s="51"/>
      <c r="AX4453" s="51"/>
      <c r="AY4453" s="51"/>
      <c r="AZ4453" s="51"/>
      <c r="BA4453" s="51"/>
      <c r="BB4453" s="51"/>
      <c r="BC4453" s="51"/>
      <c r="BD4453" s="51"/>
      <c r="BE4453" s="51"/>
      <c r="BF4453" s="51"/>
      <c r="BG4453" s="51"/>
      <c r="BH4453" s="51"/>
      <c r="BI4453" s="51"/>
      <c r="BJ4453" s="51"/>
      <c r="BK4453" s="51"/>
      <c r="BL4453" s="51"/>
      <c r="BM4453" s="51"/>
      <c r="BN4453" s="51"/>
      <c r="BO4453" s="51"/>
      <c r="BP4453" s="51"/>
      <c r="BQ4453" s="51"/>
      <c r="BR4453" s="51"/>
      <c r="BS4453" s="51"/>
      <c r="BT4453" s="51"/>
      <c r="BU4453" s="51"/>
      <c r="BV4453" s="51"/>
      <c r="BW4453" s="51"/>
      <c r="BX4453" s="51"/>
      <c r="BY4453" s="51"/>
      <c r="BZ4453" s="51"/>
      <c r="CA4453" s="51"/>
      <c r="CB4453" s="51"/>
      <c r="CC4453" s="51"/>
      <c r="CD4453" s="51"/>
    </row>
    <row r="4454" spans="1:82" x14ac:dyDescent="0.35">
      <c r="A4454" s="49" t="s">
        <v>857</v>
      </c>
      <c r="B4454" s="50">
        <v>42337</v>
      </c>
      <c r="C4454" s="62"/>
      <c r="D4454" s="62"/>
      <c r="E4454" s="51" t="s">
        <v>855</v>
      </c>
      <c r="F4454" s="51"/>
      <c r="G4454" s="51">
        <v>450.23343750000004</v>
      </c>
      <c r="H4454" s="51">
        <v>0.16628124999999999</v>
      </c>
      <c r="I4454" s="51">
        <v>0.1983125</v>
      </c>
      <c r="J4454" s="51">
        <v>0.23561250000000003</v>
      </c>
      <c r="K4454" s="51">
        <v>0.23159375000000001</v>
      </c>
      <c r="L4454" s="51">
        <v>0.27614374999999997</v>
      </c>
      <c r="M4454" s="51">
        <v>0.34825</v>
      </c>
      <c r="N4454" s="51">
        <v>0.22688124999999998</v>
      </c>
      <c r="O4454" s="51"/>
      <c r="P4454" s="51"/>
      <c r="Q4454" s="51"/>
      <c r="R4454" s="51"/>
      <c r="S4454" s="51"/>
      <c r="T4454" s="51"/>
      <c r="U4454" s="51"/>
      <c r="V4454" s="51"/>
      <c r="W4454" s="51"/>
      <c r="X4454" s="51"/>
      <c r="Y4454" s="51"/>
      <c r="Z4454" s="51"/>
      <c r="AA4454" s="51"/>
      <c r="AB4454" s="51"/>
      <c r="AC4454" s="51"/>
      <c r="AD4454" s="51"/>
      <c r="AE4454" s="51"/>
      <c r="AF4454" s="51"/>
      <c r="AG4454" s="51"/>
      <c r="AH4454" s="51"/>
      <c r="AI4454" s="51"/>
      <c r="AJ4454" s="51"/>
      <c r="AK4454" s="51"/>
      <c r="AL4454" s="51"/>
      <c r="AM4454" s="51"/>
      <c r="AN4454" s="51"/>
      <c r="AO4454" s="51"/>
      <c r="AP4454" s="51"/>
      <c r="AQ4454" s="51"/>
      <c r="AR4454" s="51"/>
      <c r="AS4454" s="51"/>
      <c r="AT4454" s="51"/>
      <c r="AU4454" s="51"/>
      <c r="AV4454" s="51"/>
      <c r="AW4454" s="51"/>
      <c r="AX4454" s="51"/>
      <c r="AY4454" s="51"/>
      <c r="AZ4454" s="51"/>
      <c r="BA4454" s="51"/>
      <c r="BB4454" s="51"/>
      <c r="BC4454" s="51"/>
      <c r="BD4454" s="51"/>
      <c r="BE4454" s="51"/>
      <c r="BF4454" s="51"/>
      <c r="BG4454" s="51"/>
      <c r="BH4454" s="51"/>
      <c r="BI4454" s="51"/>
      <c r="BJ4454" s="51"/>
      <c r="BK4454" s="51"/>
      <c r="BL4454" s="51"/>
      <c r="BM4454" s="51"/>
      <c r="BN4454" s="51"/>
      <c r="BO4454" s="51"/>
      <c r="BP4454" s="51"/>
      <c r="BQ4454" s="51"/>
      <c r="BR4454" s="51"/>
      <c r="BS4454" s="51"/>
      <c r="BT4454" s="51"/>
      <c r="BU4454" s="51"/>
      <c r="BV4454" s="51"/>
      <c r="BW4454" s="51"/>
      <c r="BX4454" s="51"/>
      <c r="BY4454" s="51"/>
      <c r="BZ4454" s="51"/>
      <c r="CA4454" s="51"/>
      <c r="CB4454" s="51"/>
      <c r="CC4454" s="51"/>
      <c r="CD4454" s="51"/>
    </row>
    <row r="4455" spans="1:82" x14ac:dyDescent="0.35">
      <c r="A4455" s="49" t="s">
        <v>857</v>
      </c>
      <c r="B4455" s="50">
        <v>42338</v>
      </c>
      <c r="C4455" s="62"/>
      <c r="D4455" s="62"/>
      <c r="E4455" s="51" t="s">
        <v>855</v>
      </c>
      <c r="F4455" s="51"/>
      <c r="G4455" s="51">
        <v>446.59921874999998</v>
      </c>
      <c r="H4455" s="51">
        <v>0.15324062499999999</v>
      </c>
      <c r="I4455" s="51">
        <v>0.19368750000000001</v>
      </c>
      <c r="J4455" s="51">
        <v>0.23333124999999999</v>
      </c>
      <c r="K4455" s="51">
        <v>0.23058125000000002</v>
      </c>
      <c r="L4455" s="51">
        <v>0.2759875</v>
      </c>
      <c r="M4455" s="51">
        <v>0.348275</v>
      </c>
      <c r="N4455" s="51">
        <v>0.22702499999999998</v>
      </c>
      <c r="O4455" s="51"/>
      <c r="P4455" s="51"/>
      <c r="Q4455" s="51"/>
      <c r="R4455" s="51"/>
      <c r="S4455" s="51"/>
      <c r="T4455" s="51"/>
      <c r="U4455" s="51"/>
      <c r="V4455" s="51"/>
      <c r="W4455" s="51"/>
      <c r="X4455" s="51"/>
      <c r="Y4455" s="51"/>
      <c r="Z4455" s="51"/>
      <c r="AA4455" s="51"/>
      <c r="AB4455" s="51"/>
      <c r="AC4455" s="51"/>
      <c r="AD4455" s="51"/>
      <c r="AE4455" s="51">
        <v>0.81748887941301329</v>
      </c>
      <c r="AF4455" s="51">
        <v>0.86462852532633405</v>
      </c>
      <c r="AG4455" s="51"/>
      <c r="AH4455" s="51"/>
      <c r="AI4455" s="51"/>
      <c r="AJ4455" s="51"/>
      <c r="AK4455" s="51"/>
      <c r="AL4455" s="51"/>
      <c r="AM4455" s="51"/>
      <c r="AN4455" s="51"/>
      <c r="AO4455" s="51"/>
      <c r="AP4455" s="51"/>
      <c r="AQ4455" s="51"/>
      <c r="AR4455" s="51"/>
      <c r="AS4455" s="51"/>
      <c r="AT4455" s="51"/>
      <c r="AU4455" s="51"/>
      <c r="AV4455" s="51"/>
      <c r="AW4455" s="51"/>
      <c r="AX4455" s="51"/>
      <c r="AY4455" s="51"/>
      <c r="AZ4455" s="51"/>
      <c r="BA4455" s="51"/>
      <c r="BB4455" s="51"/>
      <c r="BC4455" s="51"/>
      <c r="BD4455" s="51"/>
      <c r="BE4455" s="51"/>
      <c r="BF4455" s="51"/>
      <c r="BG4455" s="51"/>
      <c r="BH4455" s="51"/>
      <c r="BI4455" s="51"/>
      <c r="BJ4455" s="51"/>
      <c r="BK4455" s="51"/>
      <c r="BL4455" s="51"/>
      <c r="BM4455" s="51"/>
      <c r="BN4455" s="51"/>
      <c r="BO4455" s="51"/>
      <c r="BP4455" s="51"/>
      <c r="BQ4455" s="51"/>
      <c r="BR4455" s="51"/>
      <c r="BS4455" s="51"/>
      <c r="BT4455" s="51"/>
      <c r="BU4455" s="51"/>
      <c r="BV4455" s="51"/>
      <c r="BW4455" s="51"/>
      <c r="BX4455" s="51"/>
      <c r="BY4455" s="51"/>
      <c r="BZ4455" s="51"/>
      <c r="CA4455" s="51"/>
      <c r="CB4455" s="51"/>
      <c r="CC4455" s="51"/>
      <c r="CD4455" s="51"/>
    </row>
    <row r="4456" spans="1:82" x14ac:dyDescent="0.35">
      <c r="A4456" s="49" t="s">
        <v>857</v>
      </c>
      <c r="B4456" s="50">
        <v>42339</v>
      </c>
      <c r="C4456" s="62"/>
      <c r="D4456" s="62"/>
      <c r="E4456" s="51" t="s">
        <v>855</v>
      </c>
      <c r="F4456" s="51"/>
      <c r="G4456" s="51">
        <v>442.69687499999998</v>
      </c>
      <c r="H4456" s="51">
        <v>0.14158124999999999</v>
      </c>
      <c r="I4456" s="51">
        <v>0.18834374999999998</v>
      </c>
      <c r="J4456" s="51">
        <v>0.23039375000000001</v>
      </c>
      <c r="K4456" s="51">
        <v>0.22918749999999999</v>
      </c>
      <c r="L4456" s="51">
        <v>0.27584375</v>
      </c>
      <c r="M4456" s="51">
        <v>0.34826249999999992</v>
      </c>
      <c r="N4456" s="51">
        <v>0.22700624999999997</v>
      </c>
      <c r="O4456" s="51"/>
      <c r="P4456" s="51"/>
      <c r="Q4456" s="51"/>
      <c r="R4456" s="51"/>
      <c r="S4456" s="51"/>
      <c r="T4456" s="51"/>
      <c r="U4456" s="51"/>
      <c r="V4456" s="51"/>
      <c r="W4456" s="51"/>
      <c r="X4456" s="51"/>
      <c r="Y4456" s="51"/>
      <c r="Z4456" s="51"/>
      <c r="AA4456" s="51"/>
      <c r="AB4456" s="51"/>
      <c r="AC4456" s="51"/>
      <c r="AD4456" s="51"/>
      <c r="AE4456" s="51"/>
      <c r="AF4456" s="51"/>
      <c r="AG4456" s="51"/>
      <c r="AH4456" s="51"/>
      <c r="AI4456" s="51"/>
      <c r="AJ4456" s="51"/>
      <c r="AK4456" s="51"/>
      <c r="AL4456" s="51"/>
      <c r="AM4456" s="51"/>
      <c r="AN4456" s="51"/>
      <c r="AO4456" s="51"/>
      <c r="AP4456" s="51"/>
      <c r="AQ4456" s="51"/>
      <c r="AR4456" s="51"/>
      <c r="AS4456" s="51"/>
      <c r="AT4456" s="51"/>
      <c r="AU4456" s="51"/>
      <c r="AV4456" s="51"/>
      <c r="AW4456" s="51"/>
      <c r="AX4456" s="51"/>
      <c r="AY4456" s="51"/>
      <c r="AZ4456" s="51"/>
      <c r="BA4456" s="51"/>
      <c r="BB4456" s="51"/>
      <c r="BC4456" s="51"/>
      <c r="BD4456" s="51"/>
      <c r="BE4456" s="51"/>
      <c r="BF4456" s="51"/>
      <c r="BG4456" s="51"/>
      <c r="BH4456" s="51"/>
      <c r="BI4456" s="51"/>
      <c r="BJ4456" s="51"/>
      <c r="BK4456" s="51"/>
      <c r="BL4456" s="51"/>
      <c r="BM4456" s="51"/>
      <c r="BN4456" s="51"/>
      <c r="BO4456" s="51"/>
      <c r="BP4456" s="51"/>
      <c r="BQ4456" s="51"/>
      <c r="BR4456" s="51"/>
      <c r="BS4456" s="51"/>
      <c r="BT4456" s="51"/>
      <c r="BU4456" s="51"/>
      <c r="BV4456" s="51"/>
      <c r="BW4456" s="51"/>
      <c r="BX4456" s="51"/>
      <c r="BY4456" s="51"/>
      <c r="BZ4456" s="51"/>
      <c r="CA4456" s="51"/>
      <c r="CB4456" s="51"/>
      <c r="CC4456" s="51"/>
      <c r="CD4456" s="51"/>
    </row>
    <row r="4457" spans="1:82" x14ac:dyDescent="0.35">
      <c r="A4457" s="49" t="s">
        <v>857</v>
      </c>
      <c r="B4457" s="50">
        <v>42340</v>
      </c>
      <c r="C4457" s="62"/>
      <c r="D4457" s="62"/>
      <c r="E4457" s="51" t="s">
        <v>855</v>
      </c>
      <c r="F4457" s="51"/>
      <c r="G4457" s="51">
        <v>435.30515625000004</v>
      </c>
      <c r="H4457" s="51">
        <v>0.12363437499999999</v>
      </c>
      <c r="I4457" s="51">
        <v>0.1774</v>
      </c>
      <c r="J4457" s="51">
        <v>0.22292500000000001</v>
      </c>
      <c r="K4457" s="51">
        <v>0.22689375000000001</v>
      </c>
      <c r="L4457" s="51">
        <v>0.2754375</v>
      </c>
      <c r="M4457" s="51">
        <v>0.34829374999999996</v>
      </c>
      <c r="N4457" s="51">
        <v>0.22694999999999999</v>
      </c>
      <c r="O4457" s="51"/>
      <c r="P4457" s="51"/>
      <c r="Q4457" s="51"/>
      <c r="R4457" s="51"/>
      <c r="S4457" s="51"/>
      <c r="T4457" s="51"/>
      <c r="U4457" s="51"/>
      <c r="V4457" s="51"/>
      <c r="W4457" s="51"/>
      <c r="X4457" s="51"/>
      <c r="Y4457" s="51"/>
      <c r="Z4457" s="51"/>
      <c r="AA4457" s="51"/>
      <c r="AB4457" s="51"/>
      <c r="AC4457" s="51"/>
      <c r="AD4457" s="51">
        <v>8.75</v>
      </c>
      <c r="AE4457" s="51"/>
      <c r="AF4457" s="51"/>
      <c r="AG4457" s="51"/>
      <c r="AH4457" s="51"/>
      <c r="AI4457" s="51"/>
      <c r="AJ4457" s="51">
        <v>0.95</v>
      </c>
      <c r="AK4457" s="51">
        <v>8.75</v>
      </c>
      <c r="AL4457" s="51"/>
      <c r="AM4457" s="51"/>
      <c r="AN4457" s="51"/>
      <c r="AO4457" s="51"/>
      <c r="AP4457" s="51"/>
      <c r="AQ4457" s="51"/>
      <c r="AR4457" s="51"/>
      <c r="AS4457" s="51"/>
      <c r="AT4457" s="51"/>
      <c r="AU4457" s="51"/>
      <c r="AV4457" s="51"/>
      <c r="AW4457" s="51"/>
      <c r="AX4457" s="51"/>
      <c r="AY4457" s="51"/>
      <c r="AZ4457" s="51"/>
      <c r="BA4457" s="51"/>
      <c r="BB4457" s="51"/>
      <c r="BC4457" s="51"/>
      <c r="BD4457" s="51"/>
      <c r="BE4457" s="51"/>
      <c r="BF4457" s="51"/>
      <c r="BG4457" s="51"/>
      <c r="BH4457" s="51"/>
      <c r="BI4457" s="51"/>
      <c r="BJ4457" s="51"/>
      <c r="BK4457" s="51"/>
      <c r="BL4457" s="51"/>
      <c r="BM4457" s="51"/>
      <c r="BN4457" s="51"/>
      <c r="BO4457" s="51"/>
      <c r="BP4457" s="51"/>
      <c r="BQ4457" s="51"/>
      <c r="BR4457" s="51"/>
      <c r="BS4457" s="51"/>
      <c r="BT4457" s="51"/>
      <c r="BU4457" s="51"/>
      <c r="BV4457" s="51"/>
      <c r="BW4457" s="51"/>
      <c r="BX4457" s="51"/>
      <c r="BY4457" s="51"/>
      <c r="BZ4457" s="51"/>
      <c r="CA4457" s="51"/>
      <c r="CB4457" s="51"/>
      <c r="CC4457" s="51"/>
      <c r="CD4457" s="51"/>
    </row>
    <row r="4458" spans="1:82" x14ac:dyDescent="0.35">
      <c r="A4458" s="49" t="s">
        <v>857</v>
      </c>
      <c r="B4458" s="50">
        <v>42341</v>
      </c>
      <c r="C4458" s="62"/>
      <c r="D4458" s="62"/>
      <c r="E4458" s="51" t="s">
        <v>855</v>
      </c>
      <c r="F4458" s="51"/>
      <c r="G4458" s="51">
        <v>466.83421874999999</v>
      </c>
      <c r="H4458" s="51">
        <v>0.262028125</v>
      </c>
      <c r="I4458" s="51">
        <v>0.20820000000000002</v>
      </c>
      <c r="J4458" s="51">
        <v>0.24466874999999999</v>
      </c>
      <c r="K4458" s="51">
        <v>0.22588750000000002</v>
      </c>
      <c r="L4458" s="51">
        <v>0.27523124999999998</v>
      </c>
      <c r="M4458" s="51">
        <v>0.34828124999999999</v>
      </c>
      <c r="N4458" s="51">
        <v>0.22693124999999997</v>
      </c>
      <c r="O4458" s="51"/>
      <c r="P4458" s="51"/>
      <c r="Q4458" s="51"/>
      <c r="R4458" s="51"/>
      <c r="S4458" s="51">
        <v>17.059922749999998</v>
      </c>
      <c r="T4458" s="51">
        <v>631.76824999999997</v>
      </c>
      <c r="U4458" s="51">
        <v>94.320000000000007</v>
      </c>
      <c r="V4458" s="51"/>
      <c r="W4458" s="51"/>
      <c r="X4458" s="51"/>
      <c r="Y4458" s="51"/>
      <c r="Z4458" s="51"/>
      <c r="AA4458" s="51"/>
      <c r="AB4458" s="51"/>
      <c r="AC4458" s="51">
        <v>0</v>
      </c>
      <c r="AD4458" s="51"/>
      <c r="AE4458" s="51"/>
      <c r="AF4458" s="51"/>
      <c r="AG4458" s="51"/>
      <c r="AH4458" s="51"/>
      <c r="AI4458" s="51">
        <v>2.5367500000000001</v>
      </c>
      <c r="AJ4458" s="51"/>
      <c r="AK4458" s="51"/>
      <c r="AL4458" s="51">
        <v>3.2725</v>
      </c>
      <c r="AM4458" s="51">
        <v>4.7133379903693227E-2</v>
      </c>
      <c r="AN4458" s="51">
        <v>8.5352894999999993</v>
      </c>
      <c r="AO4458" s="51">
        <v>181.08799999999999</v>
      </c>
      <c r="AP4458" s="51"/>
      <c r="AQ4458" s="51"/>
      <c r="AR4458" s="51"/>
      <c r="AS4458" s="51"/>
      <c r="AT4458" s="51"/>
      <c r="AU4458" s="51"/>
      <c r="AV4458" s="51"/>
      <c r="AW4458" s="51"/>
      <c r="AX4458" s="51"/>
      <c r="AY4458" s="51"/>
      <c r="AZ4458" s="51"/>
      <c r="BA4458" s="51"/>
      <c r="BB4458" s="51">
        <v>2.267945675</v>
      </c>
      <c r="BC4458" s="51"/>
      <c r="BD4458" s="51">
        <v>94.320000000000007</v>
      </c>
      <c r="BE4458" s="51">
        <v>2.4045225561916878E-2</v>
      </c>
      <c r="BF4458" s="51">
        <v>1.7683075247969682E-2</v>
      </c>
      <c r="BG4458" s="51">
        <v>6.2566875750000008</v>
      </c>
      <c r="BH4458" s="51"/>
      <c r="BI4458" s="51">
        <v>353.82349999999997</v>
      </c>
      <c r="BJ4458" s="51"/>
      <c r="BK4458" s="51"/>
      <c r="BL4458" s="51"/>
      <c r="BM4458" s="51"/>
      <c r="BN4458" s="51"/>
      <c r="BO4458" s="51"/>
      <c r="BP4458" s="51"/>
      <c r="BQ4458" s="51"/>
      <c r="BR4458" s="51"/>
      <c r="BS4458" s="51"/>
      <c r="BT4458" s="51"/>
      <c r="BU4458" s="51"/>
      <c r="BV4458" s="51"/>
      <c r="BW4458" s="51"/>
      <c r="BX4458" s="51"/>
      <c r="BY4458" s="51"/>
      <c r="BZ4458" s="51"/>
      <c r="CA4458" s="51"/>
      <c r="CB4458" s="51"/>
      <c r="CC4458" s="51"/>
      <c r="CD4458" s="51"/>
    </row>
    <row r="4459" spans="1:82" x14ac:dyDescent="0.35">
      <c r="A4459" s="49" t="s">
        <v>857</v>
      </c>
      <c r="B4459" s="50">
        <v>42342</v>
      </c>
      <c r="C4459" s="62"/>
      <c r="D4459" s="62"/>
      <c r="E4459" s="51" t="s">
        <v>855</v>
      </c>
      <c r="F4459" s="51"/>
      <c r="G4459" s="51">
        <v>461.17312500000003</v>
      </c>
      <c r="H4459" s="51">
        <v>0.23231250000000001</v>
      </c>
      <c r="I4459" s="51">
        <v>0.21132500000000004</v>
      </c>
      <c r="J4459" s="51">
        <v>0.23974375000000003</v>
      </c>
      <c r="K4459" s="51">
        <v>0.2252625</v>
      </c>
      <c r="L4459" s="51">
        <v>0.27512500000000001</v>
      </c>
      <c r="M4459" s="51">
        <v>0.348325</v>
      </c>
      <c r="N4459" s="51">
        <v>0.22696875</v>
      </c>
      <c r="O4459" s="51"/>
      <c r="P4459" s="51"/>
      <c r="Q4459" s="51"/>
      <c r="R4459" s="51"/>
      <c r="S4459" s="51"/>
      <c r="T4459" s="51"/>
      <c r="U4459" s="51"/>
      <c r="V4459" s="51"/>
      <c r="W4459" s="51"/>
      <c r="X4459" s="51"/>
      <c r="Y4459" s="51"/>
      <c r="Z4459" s="51"/>
      <c r="AA4459" s="51"/>
      <c r="AB4459" s="51"/>
      <c r="AC4459" s="51"/>
      <c r="AD4459" s="51"/>
      <c r="AE4459" s="51">
        <v>0.83587279404359172</v>
      </c>
      <c r="AF4459" s="51">
        <v>0.85920486872488733</v>
      </c>
      <c r="AG4459" s="51"/>
      <c r="AH4459" s="51"/>
      <c r="AI4459" s="51"/>
      <c r="AJ4459" s="51"/>
      <c r="AK4459" s="51"/>
      <c r="AL4459" s="51"/>
      <c r="AM4459" s="51"/>
      <c r="AN4459" s="51"/>
      <c r="AO4459" s="51"/>
      <c r="AP4459" s="51"/>
      <c r="AQ4459" s="51"/>
      <c r="AR4459" s="51"/>
      <c r="AS4459" s="51"/>
      <c r="AT4459" s="51"/>
      <c r="AU4459" s="51"/>
      <c r="AV4459" s="51"/>
      <c r="AW4459" s="51"/>
      <c r="AX4459" s="51"/>
      <c r="AY4459" s="51"/>
      <c r="AZ4459" s="51"/>
      <c r="BA4459" s="51"/>
      <c r="BB4459" s="51"/>
      <c r="BC4459" s="51"/>
      <c r="BD4459" s="51"/>
      <c r="BE4459" s="51"/>
      <c r="BF4459" s="51"/>
      <c r="BG4459" s="51"/>
      <c r="BH4459" s="51"/>
      <c r="BI4459" s="51"/>
      <c r="BJ4459" s="51"/>
      <c r="BK4459" s="51"/>
      <c r="BL4459" s="51"/>
      <c r="BM4459" s="51"/>
      <c r="BN4459" s="51"/>
      <c r="BO4459" s="51"/>
      <c r="BP4459" s="51"/>
      <c r="BQ4459" s="51"/>
      <c r="BR4459" s="51"/>
      <c r="BS4459" s="51"/>
      <c r="BT4459" s="51"/>
      <c r="BU4459" s="51"/>
      <c r="BV4459" s="51"/>
      <c r="BW4459" s="51"/>
      <c r="BX4459" s="51"/>
      <c r="BY4459" s="51"/>
      <c r="BZ4459" s="51"/>
      <c r="CA4459" s="51"/>
      <c r="CB4459" s="51"/>
      <c r="CC4459" s="51"/>
      <c r="CD4459" s="51"/>
    </row>
    <row r="4460" spans="1:82" x14ac:dyDescent="0.35">
      <c r="A4460" s="49" t="s">
        <v>857</v>
      </c>
      <c r="B4460" s="50">
        <v>42343</v>
      </c>
      <c r="C4460" s="62"/>
      <c r="D4460" s="62"/>
      <c r="E4460" s="51" t="s">
        <v>855</v>
      </c>
      <c r="F4460" s="51"/>
      <c r="G4460" s="51">
        <v>455.33906249999995</v>
      </c>
      <c r="H4460" s="51">
        <v>0.20558750000000001</v>
      </c>
      <c r="I4460" s="51">
        <v>0.20690625000000001</v>
      </c>
      <c r="J4460" s="51">
        <v>0.23649999999999999</v>
      </c>
      <c r="K4460" s="51">
        <v>0.22474374999999999</v>
      </c>
      <c r="L4460" s="51">
        <v>0.27502500000000002</v>
      </c>
      <c r="M4460" s="51">
        <v>0.34837499999999999</v>
      </c>
      <c r="N4460" s="51">
        <v>0.22690625</v>
      </c>
      <c r="O4460" s="51"/>
      <c r="P4460" s="51"/>
      <c r="Q4460" s="51"/>
      <c r="R4460" s="51"/>
      <c r="S4460" s="51"/>
      <c r="T4460" s="51"/>
      <c r="U4460" s="51"/>
      <c r="V4460" s="51"/>
      <c r="W4460" s="51"/>
      <c r="X4460" s="51"/>
      <c r="Y4460" s="51"/>
      <c r="Z4460" s="51"/>
      <c r="AA4460" s="51"/>
      <c r="AB4460" s="51"/>
      <c r="AC4460" s="51"/>
      <c r="AD4460" s="51"/>
      <c r="AE4460" s="51"/>
      <c r="AF4460" s="51"/>
      <c r="AG4460" s="51"/>
      <c r="AH4460" s="51"/>
      <c r="AI4460" s="51"/>
      <c r="AJ4460" s="51"/>
      <c r="AK4460" s="51"/>
      <c r="AL4460" s="51"/>
      <c r="AM4460" s="51"/>
      <c r="AN4460" s="51"/>
      <c r="AO4460" s="51"/>
      <c r="AP4460" s="51"/>
      <c r="AQ4460" s="51"/>
      <c r="AR4460" s="51"/>
      <c r="AS4460" s="51"/>
      <c r="AT4460" s="51"/>
      <c r="AU4460" s="51"/>
      <c r="AV4460" s="51"/>
      <c r="AW4460" s="51"/>
      <c r="AX4460" s="51"/>
      <c r="AY4460" s="51"/>
      <c r="AZ4460" s="51"/>
      <c r="BA4460" s="51"/>
      <c r="BB4460" s="51"/>
      <c r="BC4460" s="51"/>
      <c r="BD4460" s="51"/>
      <c r="BE4460" s="51"/>
      <c r="BF4460" s="51"/>
      <c r="BG4460" s="51"/>
      <c r="BH4460" s="51"/>
      <c r="BI4460" s="51"/>
      <c r="BJ4460" s="51"/>
      <c r="BK4460" s="51"/>
      <c r="BL4460" s="51"/>
      <c r="BM4460" s="51"/>
      <c r="BN4460" s="51"/>
      <c r="BO4460" s="51"/>
      <c r="BP4460" s="51"/>
      <c r="BQ4460" s="51"/>
      <c r="BR4460" s="51"/>
      <c r="BS4460" s="51"/>
      <c r="BT4460" s="51"/>
      <c r="BU4460" s="51"/>
      <c r="BV4460" s="51"/>
      <c r="BW4460" s="51"/>
      <c r="BX4460" s="51"/>
      <c r="BY4460" s="51"/>
      <c r="BZ4460" s="51"/>
      <c r="CA4460" s="51"/>
      <c r="CB4460" s="51"/>
      <c r="CC4460" s="51"/>
      <c r="CD4460" s="51"/>
    </row>
    <row r="4461" spans="1:82" x14ac:dyDescent="0.35">
      <c r="A4461" s="49" t="s">
        <v>857</v>
      </c>
      <c r="B4461" s="50">
        <v>42344</v>
      </c>
      <c r="C4461" s="62"/>
      <c r="D4461" s="62"/>
      <c r="E4461" s="51" t="s">
        <v>855</v>
      </c>
      <c r="F4461" s="51"/>
      <c r="G4461" s="51">
        <v>450.93937499999998</v>
      </c>
      <c r="H4461" s="51">
        <v>0.1865</v>
      </c>
      <c r="I4461" s="51">
        <v>0.20306249999999998</v>
      </c>
      <c r="J4461" s="51">
        <v>0.23403125</v>
      </c>
      <c r="K4461" s="51">
        <v>0.22411874999999998</v>
      </c>
      <c r="L4461" s="51">
        <v>0.27488750000000001</v>
      </c>
      <c r="M4461" s="51">
        <v>0.34841875</v>
      </c>
      <c r="N4461" s="51">
        <v>0.22689375000000001</v>
      </c>
      <c r="O4461" s="51"/>
      <c r="P4461" s="51"/>
      <c r="Q4461" s="51"/>
      <c r="R4461" s="51"/>
      <c r="S4461" s="51"/>
      <c r="T4461" s="51"/>
      <c r="U4461" s="51"/>
      <c r="V4461" s="51"/>
      <c r="W4461" s="51"/>
      <c r="X4461" s="51"/>
      <c r="Y4461" s="51"/>
      <c r="Z4461" s="51"/>
      <c r="AA4461" s="51"/>
      <c r="AB4461" s="51"/>
      <c r="AC4461" s="51"/>
      <c r="AD4461" s="51"/>
      <c r="AE4461" s="51"/>
      <c r="AF4461" s="51"/>
      <c r="AG4461" s="51"/>
      <c r="AH4461" s="51"/>
      <c r="AI4461" s="51"/>
      <c r="AJ4461" s="51"/>
      <c r="AK4461" s="51"/>
      <c r="AL4461" s="51"/>
      <c r="AM4461" s="51"/>
      <c r="AN4461" s="51"/>
      <c r="AO4461" s="51"/>
      <c r="AP4461" s="51"/>
      <c r="AQ4461" s="51"/>
      <c r="AR4461" s="51"/>
      <c r="AS4461" s="51"/>
      <c r="AT4461" s="51"/>
      <c r="AU4461" s="51"/>
      <c r="AV4461" s="51"/>
      <c r="AW4461" s="51"/>
      <c r="AX4461" s="51"/>
      <c r="AY4461" s="51"/>
      <c r="AZ4461" s="51"/>
      <c r="BA4461" s="51"/>
      <c r="BB4461" s="51"/>
      <c r="BC4461" s="51"/>
      <c r="BD4461" s="51"/>
      <c r="BE4461" s="51"/>
      <c r="BF4461" s="51"/>
      <c r="BG4461" s="51"/>
      <c r="BH4461" s="51"/>
      <c r="BI4461" s="51"/>
      <c r="BJ4461" s="51"/>
      <c r="BK4461" s="51"/>
      <c r="BL4461" s="51"/>
      <c r="BM4461" s="51"/>
      <c r="BN4461" s="51"/>
      <c r="BO4461" s="51"/>
      <c r="BP4461" s="51"/>
      <c r="BQ4461" s="51"/>
      <c r="BR4461" s="51"/>
      <c r="BS4461" s="51"/>
      <c r="BT4461" s="51"/>
      <c r="BU4461" s="51"/>
      <c r="BV4461" s="51"/>
      <c r="BW4461" s="51"/>
      <c r="BX4461" s="51"/>
      <c r="BY4461" s="51"/>
      <c r="BZ4461" s="51"/>
      <c r="CA4461" s="51"/>
      <c r="CB4461" s="51"/>
      <c r="CC4461" s="51"/>
      <c r="CD4461" s="51"/>
    </row>
    <row r="4462" spans="1:82" x14ac:dyDescent="0.35">
      <c r="A4462" s="49" t="s">
        <v>857</v>
      </c>
      <c r="B4462" s="50">
        <v>42345</v>
      </c>
      <c r="C4462" s="62"/>
      <c r="D4462" s="62"/>
      <c r="E4462" s="51" t="s">
        <v>855</v>
      </c>
      <c r="F4462" s="51"/>
      <c r="G4462" s="51">
        <v>445.89937499999996</v>
      </c>
      <c r="H4462" s="51">
        <v>0.16702500000000001</v>
      </c>
      <c r="I4462" s="51">
        <v>0.19717499999999999</v>
      </c>
      <c r="J4462" s="51">
        <v>0.23104999999999998</v>
      </c>
      <c r="K4462" s="51">
        <v>0.22329375000000001</v>
      </c>
      <c r="L4462" s="51">
        <v>0.27463124999999999</v>
      </c>
      <c r="M4462" s="51">
        <v>0.34839999999999999</v>
      </c>
      <c r="N4462" s="51">
        <v>0.22685624999999998</v>
      </c>
      <c r="O4462" s="51"/>
      <c r="P4462" s="51"/>
      <c r="Q4462" s="51"/>
      <c r="R4462" s="51"/>
      <c r="S4462" s="51"/>
      <c r="T4462" s="51"/>
      <c r="U4462" s="51"/>
      <c r="V4462" s="51"/>
      <c r="W4462" s="51"/>
      <c r="X4462" s="51"/>
      <c r="Y4462" s="51"/>
      <c r="Z4462" s="51"/>
      <c r="AA4462" s="51"/>
      <c r="AB4462" s="51"/>
      <c r="AC4462" s="51"/>
      <c r="AD4462" s="51"/>
      <c r="AE4462" s="51">
        <v>0.78647558426738506</v>
      </c>
      <c r="AF4462" s="51">
        <v>0.85586997196876413</v>
      </c>
      <c r="AG4462" s="51"/>
      <c r="AH4462" s="51"/>
      <c r="AI4462" s="51"/>
      <c r="AJ4462" s="51"/>
      <c r="AK4462" s="51"/>
      <c r="AL4462" s="51"/>
      <c r="AM4462" s="51"/>
      <c r="AN4462" s="51"/>
      <c r="AO4462" s="51"/>
      <c r="AP4462" s="51"/>
      <c r="AQ4462" s="51"/>
      <c r="AR4462" s="51"/>
      <c r="AS4462" s="51"/>
      <c r="AT4462" s="51"/>
      <c r="AU4462" s="51"/>
      <c r="AV4462" s="51"/>
      <c r="AW4462" s="51"/>
      <c r="AX4462" s="51"/>
      <c r="AY4462" s="51"/>
      <c r="AZ4462" s="51"/>
      <c r="BA4462" s="51"/>
      <c r="BB4462" s="51"/>
      <c r="BC4462" s="51"/>
      <c r="BD4462" s="51"/>
      <c r="BE4462" s="51"/>
      <c r="BF4462" s="51"/>
      <c r="BG4462" s="51"/>
      <c r="BH4462" s="51"/>
      <c r="BI4462" s="51"/>
      <c r="BJ4462" s="51"/>
      <c r="BK4462" s="51"/>
      <c r="BL4462" s="51"/>
      <c r="BM4462" s="51"/>
      <c r="BN4462" s="51"/>
      <c r="BO4462" s="51"/>
      <c r="BP4462" s="51"/>
      <c r="BQ4462" s="51"/>
      <c r="BR4462" s="51"/>
      <c r="BS4462" s="51"/>
      <c r="BT4462" s="51"/>
      <c r="BU4462" s="51"/>
      <c r="BV4462" s="51"/>
      <c r="BW4462" s="51"/>
      <c r="BX4462" s="51"/>
      <c r="BY4462" s="51"/>
      <c r="BZ4462" s="51"/>
      <c r="CA4462" s="51"/>
      <c r="CB4462" s="51"/>
      <c r="CC4462" s="51"/>
      <c r="CD4462" s="51"/>
    </row>
    <row r="4463" spans="1:82" x14ac:dyDescent="0.35">
      <c r="A4463" s="49" t="s">
        <v>857</v>
      </c>
      <c r="B4463" s="50">
        <v>42346</v>
      </c>
      <c r="C4463" s="62"/>
      <c r="D4463" s="62"/>
      <c r="E4463" s="51" t="s">
        <v>855</v>
      </c>
      <c r="F4463" s="51"/>
      <c r="G4463" s="51">
        <v>439.72406249999995</v>
      </c>
      <c r="H4463" s="51">
        <v>0.14628749999999996</v>
      </c>
      <c r="I4463" s="51">
        <v>0.18923124999999999</v>
      </c>
      <c r="J4463" s="51">
        <v>0.22665625</v>
      </c>
      <c r="K4463" s="51">
        <v>0.22183750000000002</v>
      </c>
      <c r="L4463" s="51">
        <v>0.27433750000000001</v>
      </c>
      <c r="M4463" s="51">
        <v>0.34837499999999999</v>
      </c>
      <c r="N4463" s="51">
        <v>0.22678124999999999</v>
      </c>
      <c r="O4463" s="51"/>
      <c r="P4463" s="51"/>
      <c r="Q4463" s="51"/>
      <c r="R4463" s="51"/>
      <c r="S4463" s="51"/>
      <c r="T4463" s="51"/>
      <c r="U4463" s="51"/>
      <c r="V4463" s="51"/>
      <c r="W4463" s="51"/>
      <c r="X4463" s="51"/>
      <c r="Y4463" s="51"/>
      <c r="Z4463" s="51"/>
      <c r="AA4463" s="51"/>
      <c r="AB4463" s="51"/>
      <c r="AC4463" s="51"/>
      <c r="AD4463" s="51">
        <v>8.75</v>
      </c>
      <c r="AE4463" s="51"/>
      <c r="AF4463" s="51"/>
      <c r="AG4463" s="51"/>
      <c r="AH4463" s="51"/>
      <c r="AI4463" s="51"/>
      <c r="AJ4463" s="51">
        <v>2.8</v>
      </c>
      <c r="AK4463" s="51">
        <v>8.75</v>
      </c>
      <c r="AL4463" s="51"/>
      <c r="AM4463" s="51"/>
      <c r="AN4463" s="51"/>
      <c r="AO4463" s="51"/>
      <c r="AP4463" s="51"/>
      <c r="AQ4463" s="51"/>
      <c r="AR4463" s="51"/>
      <c r="AS4463" s="51"/>
      <c r="AT4463" s="51"/>
      <c r="AU4463" s="51"/>
      <c r="AV4463" s="51"/>
      <c r="AW4463" s="51"/>
      <c r="AX4463" s="51"/>
      <c r="AY4463" s="51"/>
      <c r="AZ4463" s="51"/>
      <c r="BA4463" s="51"/>
      <c r="BB4463" s="51"/>
      <c r="BC4463" s="51"/>
      <c r="BD4463" s="51"/>
      <c r="BE4463" s="51"/>
      <c r="BF4463" s="51"/>
      <c r="BG4463" s="51"/>
      <c r="BH4463" s="51"/>
      <c r="BI4463" s="51"/>
      <c r="BJ4463" s="51"/>
      <c r="BK4463" s="51"/>
      <c r="BL4463" s="51"/>
      <c r="BM4463" s="51"/>
      <c r="BN4463" s="51"/>
      <c r="BO4463" s="51"/>
      <c r="BP4463" s="51"/>
      <c r="BQ4463" s="51"/>
      <c r="BR4463" s="51"/>
      <c r="BS4463" s="51"/>
      <c r="BT4463" s="51"/>
      <c r="BU4463" s="51"/>
      <c r="BV4463" s="51"/>
      <c r="BW4463" s="51"/>
      <c r="BX4463" s="51"/>
      <c r="BY4463" s="51"/>
      <c r="BZ4463" s="51"/>
      <c r="CA4463" s="51"/>
      <c r="CB4463" s="51"/>
      <c r="CC4463" s="51"/>
      <c r="CD4463" s="51"/>
    </row>
    <row r="4464" spans="1:82" x14ac:dyDescent="0.35">
      <c r="A4464" s="49" t="s">
        <v>857</v>
      </c>
      <c r="B4464" s="50">
        <v>42347</v>
      </c>
      <c r="C4464" s="62"/>
      <c r="D4464" s="62"/>
      <c r="E4464" s="51" t="s">
        <v>855</v>
      </c>
      <c r="F4464" s="51"/>
      <c r="G4464" s="51">
        <v>434.76046874999997</v>
      </c>
      <c r="H4464" s="51">
        <v>0.13297187500000002</v>
      </c>
      <c r="I4464" s="51">
        <v>0.18236875</v>
      </c>
      <c r="J4464" s="51">
        <v>0.22232499999999999</v>
      </c>
      <c r="K4464" s="51">
        <v>0.22026249999999997</v>
      </c>
      <c r="L4464" s="51">
        <v>0.27385000000000004</v>
      </c>
      <c r="M4464" s="51">
        <v>0.34839375</v>
      </c>
      <c r="N4464" s="51">
        <v>0.22670000000000001</v>
      </c>
      <c r="O4464" s="51"/>
      <c r="P4464" s="51"/>
      <c r="Q4464" s="51"/>
      <c r="R4464" s="51"/>
      <c r="S4464" s="51"/>
      <c r="T4464" s="51"/>
      <c r="U4464" s="51"/>
      <c r="V4464" s="51"/>
      <c r="W4464" s="51"/>
      <c r="X4464" s="51"/>
      <c r="Y4464" s="51"/>
      <c r="Z4464" s="51"/>
      <c r="AA4464" s="51"/>
      <c r="AB4464" s="51"/>
      <c r="AC4464" s="51"/>
      <c r="AD4464" s="51"/>
      <c r="AE4464" s="51"/>
      <c r="AF4464" s="51"/>
      <c r="AG4464" s="51"/>
      <c r="AH4464" s="51"/>
      <c r="AI4464" s="51"/>
      <c r="AJ4464" s="51"/>
      <c r="AK4464" s="51"/>
      <c r="AL4464" s="51"/>
      <c r="AM4464" s="51"/>
      <c r="AN4464" s="51"/>
      <c r="AO4464" s="51"/>
      <c r="AP4464" s="51"/>
      <c r="AQ4464" s="51"/>
      <c r="AR4464" s="51"/>
      <c r="AS4464" s="51"/>
      <c r="AT4464" s="51"/>
      <c r="AU4464" s="51"/>
      <c r="AV4464" s="51"/>
      <c r="AW4464" s="51"/>
      <c r="AX4464" s="51"/>
      <c r="AY4464" s="51"/>
      <c r="AZ4464" s="51"/>
      <c r="BA4464" s="51"/>
      <c r="BB4464" s="51"/>
      <c r="BC4464" s="51"/>
      <c r="BD4464" s="51"/>
      <c r="BE4464" s="51"/>
      <c r="BF4464" s="51"/>
      <c r="BG4464" s="51"/>
      <c r="BH4464" s="51"/>
      <c r="BI4464" s="51"/>
      <c r="BJ4464" s="51"/>
      <c r="BK4464" s="51"/>
      <c r="BL4464" s="51"/>
      <c r="BM4464" s="51"/>
      <c r="BN4464" s="51"/>
      <c r="BO4464" s="51"/>
      <c r="BP4464" s="51"/>
      <c r="BQ4464" s="51"/>
      <c r="BR4464" s="51"/>
      <c r="BS4464" s="51"/>
      <c r="BT4464" s="51"/>
      <c r="BU4464" s="51"/>
      <c r="BV4464" s="51"/>
      <c r="BW4464" s="51"/>
      <c r="BX4464" s="51"/>
      <c r="BY4464" s="51"/>
      <c r="BZ4464" s="51"/>
      <c r="CA4464" s="51"/>
      <c r="CB4464" s="51"/>
      <c r="CC4464" s="51"/>
      <c r="CD4464" s="51"/>
    </row>
    <row r="4465" spans="1:82" x14ac:dyDescent="0.35">
      <c r="A4465" s="49" t="s">
        <v>857</v>
      </c>
      <c r="B4465" s="50">
        <v>42348</v>
      </c>
      <c r="C4465" s="62"/>
      <c r="D4465" s="62"/>
      <c r="E4465" s="51" t="s">
        <v>855</v>
      </c>
      <c r="F4465" s="51"/>
      <c r="G4465" s="51">
        <v>461.33250000000004</v>
      </c>
      <c r="H4465" s="51">
        <v>0.25449374999999996</v>
      </c>
      <c r="I4465" s="51">
        <v>0.20760624999999999</v>
      </c>
      <c r="J4465" s="51">
        <v>0.24012500000000003</v>
      </c>
      <c r="K4465" s="51">
        <v>0.21807499999999999</v>
      </c>
      <c r="L4465" s="51">
        <v>0.27340625000000002</v>
      </c>
      <c r="M4465" s="51">
        <v>0.34834375000000001</v>
      </c>
      <c r="N4465" s="51">
        <v>0.226775</v>
      </c>
      <c r="O4465" s="51"/>
      <c r="P4465" s="51"/>
      <c r="Q4465" s="51"/>
      <c r="R4465" s="51"/>
      <c r="S4465" s="51"/>
      <c r="T4465" s="51"/>
      <c r="U4465" s="51"/>
      <c r="V4465" s="51"/>
      <c r="W4465" s="51"/>
      <c r="X4465" s="51"/>
      <c r="Y4465" s="51"/>
      <c r="Z4465" s="51"/>
      <c r="AA4465" s="51"/>
      <c r="AB4465" s="51"/>
      <c r="AC4465" s="51"/>
      <c r="AD4465" s="51"/>
      <c r="AE4465" s="51"/>
      <c r="AF4465" s="51"/>
      <c r="AG4465" s="51"/>
      <c r="AH4465" s="51"/>
      <c r="AI4465" s="51"/>
      <c r="AJ4465" s="51"/>
      <c r="AK4465" s="51"/>
      <c r="AL4465" s="51"/>
      <c r="AM4465" s="51"/>
      <c r="AN4465" s="51"/>
      <c r="AO4465" s="51"/>
      <c r="AP4465" s="51"/>
      <c r="AQ4465" s="51"/>
      <c r="AR4465" s="51"/>
      <c r="AS4465" s="51"/>
      <c r="AT4465" s="51"/>
      <c r="AU4465" s="51"/>
      <c r="AV4465" s="51"/>
      <c r="AW4465" s="51"/>
      <c r="AX4465" s="51"/>
      <c r="AY4465" s="51"/>
      <c r="AZ4465" s="51"/>
      <c r="BA4465" s="51"/>
      <c r="BB4465" s="51"/>
      <c r="BC4465" s="51"/>
      <c r="BD4465" s="51"/>
      <c r="BE4465" s="51"/>
      <c r="BF4465" s="51"/>
      <c r="BG4465" s="51"/>
      <c r="BH4465" s="51"/>
      <c r="BI4465" s="51"/>
      <c r="BJ4465" s="51"/>
      <c r="BK4465" s="51"/>
      <c r="BL4465" s="51"/>
      <c r="BM4465" s="51"/>
      <c r="BN4465" s="51"/>
      <c r="BO4465" s="51"/>
      <c r="BP4465" s="51"/>
      <c r="BQ4465" s="51"/>
      <c r="BR4465" s="51"/>
      <c r="BS4465" s="51"/>
      <c r="BT4465" s="51"/>
      <c r="BU4465" s="51"/>
      <c r="BV4465" s="51"/>
      <c r="BW4465" s="51"/>
      <c r="BX4465" s="51"/>
      <c r="BY4465" s="51"/>
      <c r="BZ4465" s="51"/>
      <c r="CA4465" s="51"/>
      <c r="CB4465" s="51"/>
      <c r="CC4465" s="51"/>
      <c r="CD4465" s="51"/>
    </row>
    <row r="4466" spans="1:82" x14ac:dyDescent="0.35">
      <c r="A4466" s="49" t="s">
        <v>857</v>
      </c>
      <c r="B4466" s="50">
        <v>42349</v>
      </c>
      <c r="C4466" s="62"/>
      <c r="D4466" s="62"/>
      <c r="E4466" s="51" t="s">
        <v>855</v>
      </c>
      <c r="F4466" s="51"/>
      <c r="G4466" s="51">
        <v>461.22843749999998</v>
      </c>
      <c r="H4466" s="51">
        <v>0.24781875</v>
      </c>
      <c r="I4466" s="51">
        <v>0.21633750000000002</v>
      </c>
      <c r="J4466" s="51">
        <v>0.2391375</v>
      </c>
      <c r="K4466" s="51">
        <v>0.21789375</v>
      </c>
      <c r="L4466" s="51">
        <v>0.27328750000000002</v>
      </c>
      <c r="M4466" s="51">
        <v>0.348325</v>
      </c>
      <c r="N4466" s="51">
        <v>0.22670625</v>
      </c>
      <c r="O4466" s="51"/>
      <c r="P4466" s="51"/>
      <c r="Q4466" s="51"/>
      <c r="R4466" s="51"/>
      <c r="S4466" s="51"/>
      <c r="T4466" s="51"/>
      <c r="U4466" s="51"/>
      <c r="V4466" s="51"/>
      <c r="W4466" s="51"/>
      <c r="X4466" s="51"/>
      <c r="Y4466" s="51"/>
      <c r="Z4466" s="51"/>
      <c r="AA4466" s="51"/>
      <c r="AB4466" s="51"/>
      <c r="AC4466" s="51"/>
      <c r="AD4466" s="51"/>
      <c r="AE4466" s="51">
        <v>0.95098403168875911</v>
      </c>
      <c r="AF4466" s="51">
        <v>0.8495654510637245</v>
      </c>
      <c r="AG4466" s="51"/>
      <c r="AH4466" s="51"/>
      <c r="AI4466" s="51"/>
      <c r="AJ4466" s="51"/>
      <c r="AK4466" s="51"/>
      <c r="AL4466" s="51"/>
      <c r="AM4466" s="51"/>
      <c r="AN4466" s="51"/>
      <c r="AO4466" s="51"/>
      <c r="AP4466" s="51"/>
      <c r="AQ4466" s="51"/>
      <c r="AR4466" s="51"/>
      <c r="AS4466" s="51"/>
      <c r="AT4466" s="51"/>
      <c r="AU4466" s="51"/>
      <c r="AV4466" s="51"/>
      <c r="AW4466" s="51"/>
      <c r="AX4466" s="51"/>
      <c r="AY4466" s="51"/>
      <c r="AZ4466" s="51"/>
      <c r="BA4466" s="51"/>
      <c r="BB4466" s="51"/>
      <c r="BC4466" s="51"/>
      <c r="BD4466" s="51"/>
      <c r="BE4466" s="51"/>
      <c r="BF4466" s="51"/>
      <c r="BG4466" s="51"/>
      <c r="BH4466" s="51"/>
      <c r="BI4466" s="51"/>
      <c r="BJ4466" s="51"/>
      <c r="BK4466" s="51"/>
      <c r="BL4466" s="51"/>
      <c r="BM4466" s="51"/>
      <c r="BN4466" s="51"/>
      <c r="BO4466" s="51"/>
      <c r="BP4466" s="51"/>
      <c r="BQ4466" s="51"/>
      <c r="BR4466" s="51"/>
      <c r="BS4466" s="51"/>
      <c r="BT4466" s="51"/>
      <c r="BU4466" s="51"/>
      <c r="BV4466" s="51"/>
      <c r="BW4466" s="51"/>
      <c r="BX4466" s="51"/>
      <c r="BY4466" s="51"/>
      <c r="BZ4466" s="51"/>
      <c r="CA4466" s="51"/>
      <c r="CB4466" s="51"/>
      <c r="CC4466" s="51"/>
      <c r="CD4466" s="51"/>
    </row>
    <row r="4467" spans="1:82" x14ac:dyDescent="0.35">
      <c r="A4467" s="49" t="s">
        <v>857</v>
      </c>
      <c r="B4467" s="50">
        <v>42350</v>
      </c>
      <c r="C4467" s="62"/>
      <c r="D4467" s="62"/>
      <c r="E4467" s="51" t="s">
        <v>855</v>
      </c>
      <c r="F4467" s="51"/>
      <c r="G4467" s="51">
        <v>455.94656250000003</v>
      </c>
      <c r="H4467" s="51">
        <v>0.22650624999999999</v>
      </c>
      <c r="I4467" s="51">
        <v>0.21216249999999998</v>
      </c>
      <c r="J4467" s="51">
        <v>0.23515625000000001</v>
      </c>
      <c r="K4467" s="51">
        <v>0.21738125</v>
      </c>
      <c r="L4467" s="51">
        <v>0.27302500000000002</v>
      </c>
      <c r="M4467" s="51">
        <v>0.34829375000000001</v>
      </c>
      <c r="N4467" s="51">
        <v>0.22663125000000001</v>
      </c>
      <c r="O4467" s="51"/>
      <c r="P4467" s="51"/>
      <c r="Q4467" s="51"/>
      <c r="R4467" s="51"/>
      <c r="S4467" s="51"/>
      <c r="T4467" s="51"/>
      <c r="U4467" s="51"/>
      <c r="V4467" s="51"/>
      <c r="W4467" s="51"/>
      <c r="X4467" s="51"/>
      <c r="Y4467" s="51"/>
      <c r="Z4467" s="51"/>
      <c r="AA4467" s="51"/>
      <c r="AB4467" s="51"/>
      <c r="AC4467" s="51"/>
      <c r="AD4467" s="51"/>
      <c r="AE4467" s="51"/>
      <c r="AF4467" s="51"/>
      <c r="AG4467" s="51"/>
      <c r="AH4467" s="51"/>
      <c r="AI4467" s="51"/>
      <c r="AJ4467" s="51"/>
      <c r="AK4467" s="51"/>
      <c r="AL4467" s="51"/>
      <c r="AM4467" s="51"/>
      <c r="AN4467" s="51"/>
      <c r="AO4467" s="51"/>
      <c r="AP4467" s="51"/>
      <c r="AQ4467" s="51"/>
      <c r="AR4467" s="51"/>
      <c r="AS4467" s="51"/>
      <c r="AT4467" s="51"/>
      <c r="AU4467" s="51"/>
      <c r="AV4467" s="51"/>
      <c r="AW4467" s="51"/>
      <c r="AX4467" s="51"/>
      <c r="AY4467" s="51"/>
      <c r="AZ4467" s="51"/>
      <c r="BA4467" s="51"/>
      <c r="BB4467" s="51"/>
      <c r="BC4467" s="51"/>
      <c r="BD4467" s="51"/>
      <c r="BE4467" s="51"/>
      <c r="BF4467" s="51"/>
      <c r="BG4467" s="51"/>
      <c r="BH4467" s="51"/>
      <c r="BI4467" s="51"/>
      <c r="BJ4467" s="51"/>
      <c r="BK4467" s="51"/>
      <c r="BL4467" s="51"/>
      <c r="BM4467" s="51"/>
      <c r="BN4467" s="51"/>
      <c r="BO4467" s="51"/>
      <c r="BP4467" s="51"/>
      <c r="BQ4467" s="51"/>
      <c r="BR4467" s="51"/>
      <c r="BS4467" s="51"/>
      <c r="BT4467" s="51"/>
      <c r="BU4467" s="51"/>
      <c r="BV4467" s="51"/>
      <c r="BW4467" s="51"/>
      <c r="BX4467" s="51"/>
      <c r="BY4467" s="51"/>
      <c r="BZ4467" s="51"/>
      <c r="CA4467" s="51"/>
      <c r="CB4467" s="51"/>
      <c r="CC4467" s="51"/>
      <c r="CD4467" s="51"/>
    </row>
    <row r="4468" spans="1:82" x14ac:dyDescent="0.35">
      <c r="A4468" s="49" t="s">
        <v>857</v>
      </c>
      <c r="B4468" s="50">
        <v>42351</v>
      </c>
      <c r="C4468" s="62"/>
      <c r="D4468" s="62"/>
      <c r="E4468" s="51" t="s">
        <v>855</v>
      </c>
      <c r="F4468" s="51"/>
      <c r="G4468" s="51">
        <v>452.01421875</v>
      </c>
      <c r="H4468" s="51">
        <v>0.20985937500000001</v>
      </c>
      <c r="I4468" s="51">
        <v>0.20890624999999999</v>
      </c>
      <c r="J4468" s="51">
        <v>0.23249999999999998</v>
      </c>
      <c r="K4468" s="51">
        <v>0.21703749999999999</v>
      </c>
      <c r="L4468" s="51">
        <v>0.27288750000000001</v>
      </c>
      <c r="M4468" s="51">
        <v>0.34826874999999996</v>
      </c>
      <c r="N4468" s="51">
        <v>0.22663749999999999</v>
      </c>
      <c r="O4468" s="51"/>
      <c r="P4468" s="51"/>
      <c r="Q4468" s="51"/>
      <c r="R4468" s="51"/>
      <c r="S4468" s="51"/>
      <c r="T4468" s="51"/>
      <c r="U4468" s="51"/>
      <c r="V4468" s="51"/>
      <c r="W4468" s="51"/>
      <c r="X4468" s="51"/>
      <c r="Y4468" s="51"/>
      <c r="Z4468" s="51"/>
      <c r="AA4468" s="51"/>
      <c r="AB4468" s="51"/>
      <c r="AC4468" s="51"/>
      <c r="AD4468" s="51"/>
      <c r="AE4468" s="51"/>
      <c r="AF4468" s="51"/>
      <c r="AG4468" s="51"/>
      <c r="AH4468" s="51"/>
      <c r="AI4468" s="51"/>
      <c r="AJ4468" s="51"/>
      <c r="AK4468" s="51"/>
      <c r="AL4468" s="51"/>
      <c r="AM4468" s="51"/>
      <c r="AN4468" s="51"/>
      <c r="AO4468" s="51"/>
      <c r="AP4468" s="51"/>
      <c r="AQ4468" s="51"/>
      <c r="AR4468" s="51"/>
      <c r="AS4468" s="51"/>
      <c r="AT4468" s="51"/>
      <c r="AU4468" s="51"/>
      <c r="AV4468" s="51"/>
      <c r="AW4468" s="51"/>
      <c r="AX4468" s="51"/>
      <c r="AY4468" s="51"/>
      <c r="AZ4468" s="51"/>
      <c r="BA4468" s="51"/>
      <c r="BB4468" s="51"/>
      <c r="BC4468" s="51"/>
      <c r="BD4468" s="51"/>
      <c r="BE4468" s="51"/>
      <c r="BF4468" s="51"/>
      <c r="BG4468" s="51"/>
      <c r="BH4468" s="51"/>
      <c r="BI4468" s="51"/>
      <c r="BJ4468" s="51"/>
      <c r="BK4468" s="51"/>
      <c r="BL4468" s="51"/>
      <c r="BM4468" s="51"/>
      <c r="BN4468" s="51"/>
      <c r="BO4468" s="51"/>
      <c r="BP4468" s="51"/>
      <c r="BQ4468" s="51"/>
      <c r="BR4468" s="51"/>
      <c r="BS4468" s="51"/>
      <c r="BT4468" s="51"/>
      <c r="BU4468" s="51"/>
      <c r="BV4468" s="51"/>
      <c r="BW4468" s="51"/>
      <c r="BX4468" s="51"/>
      <c r="BY4468" s="51"/>
      <c r="BZ4468" s="51"/>
      <c r="CA4468" s="51"/>
      <c r="CB4468" s="51"/>
      <c r="CC4468" s="51"/>
      <c r="CD4468" s="51"/>
    </row>
    <row r="4469" spans="1:82" x14ac:dyDescent="0.35">
      <c r="A4469" s="49" t="s">
        <v>857</v>
      </c>
      <c r="B4469" s="50">
        <v>42352</v>
      </c>
      <c r="C4469" s="62"/>
      <c r="D4469" s="62"/>
      <c r="E4469" s="51" t="s">
        <v>855</v>
      </c>
      <c r="F4469" s="51"/>
      <c r="G4469" s="51">
        <v>446.27812500000005</v>
      </c>
      <c r="H4469" s="51">
        <v>0.18717500000000001</v>
      </c>
      <c r="I4469" s="51">
        <v>0.20228750000000001</v>
      </c>
      <c r="J4469" s="51">
        <v>0.22917500000000002</v>
      </c>
      <c r="K4469" s="51">
        <v>0.21624374999999998</v>
      </c>
      <c r="L4469" s="51">
        <v>0.27259375000000002</v>
      </c>
      <c r="M4469" s="51">
        <v>0.34828124999999999</v>
      </c>
      <c r="N4469" s="51">
        <v>0.22656875000000001</v>
      </c>
      <c r="O4469" s="51"/>
      <c r="P4469" s="51"/>
      <c r="Q4469" s="51"/>
      <c r="R4469" s="51"/>
      <c r="S4469" s="51"/>
      <c r="T4469" s="51"/>
      <c r="U4469" s="51"/>
      <c r="V4469" s="51"/>
      <c r="W4469" s="51"/>
      <c r="X4469" s="51"/>
      <c r="Y4469" s="51"/>
      <c r="Z4469" s="51"/>
      <c r="AA4469" s="51"/>
      <c r="AB4469" s="51"/>
      <c r="AC4469" s="51"/>
      <c r="AD4469" s="51"/>
      <c r="AE4469" s="51">
        <v>0.84226381993127886</v>
      </c>
      <c r="AF4469" s="51">
        <v>0.82254632146409112</v>
      </c>
      <c r="AG4469" s="51"/>
      <c r="AH4469" s="51"/>
      <c r="AI4469" s="51"/>
      <c r="AJ4469" s="51"/>
      <c r="AK4469" s="51"/>
      <c r="AL4469" s="51"/>
      <c r="AM4469" s="51"/>
      <c r="AN4469" s="51"/>
      <c r="AO4469" s="51"/>
      <c r="AP4469" s="51"/>
      <c r="AQ4469" s="51"/>
      <c r="AR4469" s="51"/>
      <c r="AS4469" s="51"/>
      <c r="AT4469" s="51"/>
      <c r="AU4469" s="51"/>
      <c r="AV4469" s="51"/>
      <c r="AW4469" s="51"/>
      <c r="AX4469" s="51"/>
      <c r="AY4469" s="51"/>
      <c r="AZ4469" s="51"/>
      <c r="BA4469" s="51"/>
      <c r="BB4469" s="51"/>
      <c r="BC4469" s="51"/>
      <c r="BD4469" s="51"/>
      <c r="BE4469" s="51"/>
      <c r="BF4469" s="51"/>
      <c r="BG4469" s="51"/>
      <c r="BH4469" s="51"/>
      <c r="BI4469" s="51"/>
      <c r="BJ4469" s="51"/>
      <c r="BK4469" s="51"/>
      <c r="BL4469" s="51"/>
      <c r="BM4469" s="51"/>
      <c r="BN4469" s="51"/>
      <c r="BO4469" s="51"/>
      <c r="BP4469" s="51"/>
      <c r="BQ4469" s="51"/>
      <c r="BR4469" s="51"/>
      <c r="BS4469" s="51"/>
      <c r="BT4469" s="51"/>
      <c r="BU4469" s="51"/>
      <c r="BV4469" s="51"/>
      <c r="BW4469" s="51"/>
      <c r="BX4469" s="51"/>
      <c r="BY4469" s="51"/>
      <c r="BZ4469" s="51"/>
      <c r="CA4469" s="51"/>
      <c r="CB4469" s="51"/>
      <c r="CC4469" s="51"/>
      <c r="CD4469" s="51"/>
    </row>
    <row r="4470" spans="1:82" x14ac:dyDescent="0.35">
      <c r="A4470" s="49" t="s">
        <v>857</v>
      </c>
      <c r="B4470" s="50">
        <v>42353</v>
      </c>
      <c r="C4470" s="62"/>
      <c r="D4470" s="62"/>
      <c r="E4470" s="51" t="s">
        <v>855</v>
      </c>
      <c r="F4470" s="51"/>
      <c r="G4470" s="51">
        <v>441.67031250000002</v>
      </c>
      <c r="H4470" s="51">
        <v>0.16819999999999999</v>
      </c>
      <c r="I4470" s="51">
        <v>0.19714375000000001</v>
      </c>
      <c r="J4470" s="51">
        <v>0.22712500000000002</v>
      </c>
      <c r="K4470" s="51">
        <v>0.2154625</v>
      </c>
      <c r="L4470" s="51">
        <v>0.27223750000000002</v>
      </c>
      <c r="M4470" s="51">
        <v>0.34823750000000003</v>
      </c>
      <c r="N4470" s="51">
        <v>0.22649999999999998</v>
      </c>
      <c r="O4470" s="51"/>
      <c r="P4470" s="51"/>
      <c r="Q4470" s="51"/>
      <c r="R4470" s="51"/>
      <c r="S4470" s="51">
        <v>19.339032999999997</v>
      </c>
      <c r="T4470" s="51">
        <v>940.49349999999993</v>
      </c>
      <c r="U4470" s="51">
        <v>237.16499999999996</v>
      </c>
      <c r="V4470" s="51"/>
      <c r="W4470" s="51"/>
      <c r="X4470" s="51"/>
      <c r="Y4470" s="51"/>
      <c r="Z4470" s="51"/>
      <c r="AA4470" s="51"/>
      <c r="AB4470" s="51"/>
      <c r="AC4470" s="51">
        <v>0</v>
      </c>
      <c r="AD4470" s="51"/>
      <c r="AE4470" s="51"/>
      <c r="AF4470" s="51"/>
      <c r="AG4470" s="51"/>
      <c r="AH4470" s="51"/>
      <c r="AI4470" s="51">
        <v>5.6087499999999997</v>
      </c>
      <c r="AJ4470" s="51"/>
      <c r="AK4470" s="51"/>
      <c r="AL4470" s="51">
        <v>3.2625000000000002</v>
      </c>
      <c r="AM4470" s="51">
        <v>4.4265449269675537E-2</v>
      </c>
      <c r="AN4470" s="51">
        <v>7.7839243249999992</v>
      </c>
      <c r="AO4470" s="51">
        <v>175.84649999999999</v>
      </c>
      <c r="AP4470" s="51"/>
      <c r="AQ4470" s="51"/>
      <c r="AR4470" s="51"/>
      <c r="AS4470" s="51"/>
      <c r="AT4470" s="51"/>
      <c r="AU4470" s="51"/>
      <c r="AV4470" s="51"/>
      <c r="AW4470" s="51"/>
      <c r="AX4470" s="51"/>
      <c r="AY4470" s="51"/>
      <c r="AZ4470" s="51"/>
      <c r="BA4470" s="51"/>
      <c r="BB4470" s="51">
        <v>5.1810182999999999</v>
      </c>
      <c r="BC4470" s="51"/>
      <c r="BD4470" s="51">
        <v>237.16499999999996</v>
      </c>
      <c r="BE4470" s="51">
        <v>2.1845627727531469E-2</v>
      </c>
      <c r="BF4470" s="51">
        <v>1.2213866824942647E-2</v>
      </c>
      <c r="BG4470" s="51">
        <v>6.3740903750000006</v>
      </c>
      <c r="BH4470" s="51"/>
      <c r="BI4470" s="51">
        <v>521.87324999999998</v>
      </c>
      <c r="BJ4470" s="51"/>
      <c r="BK4470" s="51"/>
      <c r="BL4470" s="51"/>
      <c r="BM4470" s="51"/>
      <c r="BN4470" s="51"/>
      <c r="BO4470" s="51"/>
      <c r="BP4470" s="51"/>
      <c r="BQ4470" s="51"/>
      <c r="BR4470" s="51"/>
      <c r="BS4470" s="51"/>
      <c r="BT4470" s="51"/>
      <c r="BU4470" s="51"/>
      <c r="BV4470" s="51"/>
      <c r="BW4470" s="51"/>
      <c r="BX4470" s="51"/>
      <c r="BY4470" s="51"/>
      <c r="BZ4470" s="51"/>
      <c r="CA4470" s="51"/>
      <c r="CB4470" s="51"/>
      <c r="CC4470" s="51"/>
      <c r="CD4470" s="51"/>
    </row>
    <row r="4471" spans="1:82" x14ac:dyDescent="0.35">
      <c r="A4471" s="49" t="s">
        <v>857</v>
      </c>
      <c r="B4471" s="50">
        <v>42354</v>
      </c>
      <c r="C4471" s="62"/>
      <c r="D4471" s="62"/>
      <c r="E4471" s="51" t="s">
        <v>855</v>
      </c>
      <c r="F4471" s="51"/>
      <c r="G4471" s="51">
        <v>439.39546874999996</v>
      </c>
      <c r="H4471" s="51">
        <v>0.15974687500000001</v>
      </c>
      <c r="I4471" s="51">
        <v>0.19446875</v>
      </c>
      <c r="J4471" s="51">
        <v>0.22586875000000001</v>
      </c>
      <c r="K4471" s="51">
        <v>0.215225</v>
      </c>
      <c r="L4471" s="51">
        <v>0.27195625000000001</v>
      </c>
      <c r="M4471" s="51">
        <v>0.34811874999999998</v>
      </c>
      <c r="N4471" s="51">
        <v>0.22637499999999999</v>
      </c>
      <c r="O4471" s="51"/>
      <c r="P4471" s="51"/>
      <c r="Q4471" s="51"/>
      <c r="R4471" s="51"/>
      <c r="S4471" s="51"/>
      <c r="T4471" s="51"/>
      <c r="U4471" s="51"/>
      <c r="V4471" s="51"/>
      <c r="W4471" s="51"/>
      <c r="X4471" s="51"/>
      <c r="Y4471" s="51"/>
      <c r="Z4471" s="51"/>
      <c r="AA4471" s="51"/>
      <c r="AB4471" s="51"/>
      <c r="AC4471" s="51"/>
      <c r="AD4471" s="51">
        <v>8.75</v>
      </c>
      <c r="AE4471" s="51"/>
      <c r="AF4471" s="51"/>
      <c r="AG4471" s="51"/>
      <c r="AH4471" s="51"/>
      <c r="AI4471" s="51"/>
      <c r="AJ4471" s="51">
        <v>3.25</v>
      </c>
      <c r="AK4471" s="51">
        <v>8.75</v>
      </c>
      <c r="AL4471" s="51"/>
      <c r="AM4471" s="51"/>
      <c r="AN4471" s="51"/>
      <c r="AO4471" s="51"/>
      <c r="AP4471" s="51"/>
      <c r="AQ4471" s="51"/>
      <c r="AR4471" s="51"/>
      <c r="AS4471" s="51"/>
      <c r="AT4471" s="51"/>
      <c r="AU4471" s="51"/>
      <c r="AV4471" s="51"/>
      <c r="AW4471" s="51"/>
      <c r="AX4471" s="51"/>
      <c r="AY4471" s="51"/>
      <c r="AZ4471" s="51"/>
      <c r="BA4471" s="51"/>
      <c r="BB4471" s="51"/>
      <c r="BC4471" s="51"/>
      <c r="BD4471" s="51"/>
      <c r="BE4471" s="51"/>
      <c r="BF4471" s="51"/>
      <c r="BG4471" s="51"/>
      <c r="BH4471" s="51"/>
      <c r="BI4471" s="51"/>
      <c r="BJ4471" s="51"/>
      <c r="BK4471" s="51"/>
      <c r="BL4471" s="51"/>
      <c r="BM4471" s="51"/>
      <c r="BN4471" s="51"/>
      <c r="BO4471" s="51"/>
      <c r="BP4471" s="51"/>
      <c r="BQ4471" s="51"/>
      <c r="BR4471" s="51"/>
      <c r="BS4471" s="51"/>
      <c r="BT4471" s="51"/>
      <c r="BU4471" s="51"/>
      <c r="BV4471" s="51"/>
      <c r="BW4471" s="51"/>
      <c r="BX4471" s="51"/>
      <c r="BY4471" s="51"/>
      <c r="BZ4471" s="51"/>
      <c r="CA4471" s="51"/>
      <c r="CB4471" s="51"/>
      <c r="CC4471" s="51"/>
      <c r="CD4471" s="51"/>
    </row>
    <row r="4472" spans="1:82" x14ac:dyDescent="0.35">
      <c r="A4472" s="49" t="s">
        <v>857</v>
      </c>
      <c r="B4472" s="50">
        <v>42355</v>
      </c>
      <c r="C4472" s="62"/>
      <c r="D4472" s="62"/>
      <c r="E4472" s="51" t="s">
        <v>855</v>
      </c>
      <c r="F4472" s="51"/>
      <c r="G4472" s="51">
        <v>491.66578125000001</v>
      </c>
      <c r="H4472" s="51">
        <v>0.30777812500000001</v>
      </c>
      <c r="I4472" s="51">
        <v>0.30196875000000001</v>
      </c>
      <c r="J4472" s="51">
        <v>0.2591</v>
      </c>
      <c r="K4472" s="51">
        <v>0.22873750000000001</v>
      </c>
      <c r="L4472" s="51">
        <v>0.27166875000000001</v>
      </c>
      <c r="M4472" s="51">
        <v>0.34805000000000003</v>
      </c>
      <c r="N4472" s="51">
        <v>0.22645625000000003</v>
      </c>
      <c r="O4472" s="51"/>
      <c r="P4472" s="51"/>
      <c r="Q4472" s="51"/>
      <c r="R4472" s="51"/>
      <c r="S4472" s="51"/>
      <c r="T4472" s="51"/>
      <c r="U4472" s="51"/>
      <c r="V4472" s="51"/>
      <c r="W4472" s="51"/>
      <c r="X4472" s="51"/>
      <c r="Y4472" s="51"/>
      <c r="Z4472" s="51"/>
      <c r="AA4472" s="51"/>
      <c r="AB4472" s="51"/>
      <c r="AC4472" s="51"/>
      <c r="AD4472" s="51"/>
      <c r="AE4472" s="51"/>
      <c r="AF4472" s="51"/>
      <c r="AG4472" s="51"/>
      <c r="AH4472" s="51"/>
      <c r="AI4472" s="51"/>
      <c r="AJ4472" s="51"/>
      <c r="AK4472" s="51"/>
      <c r="AL4472" s="51"/>
      <c r="AM4472" s="51"/>
      <c r="AN4472" s="51"/>
      <c r="AO4472" s="51"/>
      <c r="AP4472" s="51"/>
      <c r="AQ4472" s="51"/>
      <c r="AR4472" s="51"/>
      <c r="AS4472" s="51"/>
      <c r="AT4472" s="51"/>
      <c r="AU4472" s="51"/>
      <c r="AV4472" s="51"/>
      <c r="AW4472" s="51"/>
      <c r="AX4472" s="51"/>
      <c r="AY4472" s="51"/>
      <c r="AZ4472" s="51"/>
      <c r="BA4472" s="51"/>
      <c r="BB4472" s="51"/>
      <c r="BC4472" s="51"/>
      <c r="BD4472" s="51"/>
      <c r="BE4472" s="51"/>
      <c r="BF4472" s="51"/>
      <c r="BG4472" s="51"/>
      <c r="BH4472" s="51"/>
      <c r="BI4472" s="51"/>
      <c r="BJ4472" s="51"/>
      <c r="BK4472" s="51"/>
      <c r="BL4472" s="51"/>
      <c r="BM4472" s="51"/>
      <c r="BN4472" s="51"/>
      <c r="BO4472" s="51"/>
      <c r="BP4472" s="51"/>
      <c r="BQ4472" s="51"/>
      <c r="BR4472" s="51"/>
      <c r="BS4472" s="51"/>
      <c r="BT4472" s="51"/>
      <c r="BU4472" s="51"/>
      <c r="BV4472" s="51"/>
      <c r="BW4472" s="51"/>
      <c r="BX4472" s="51"/>
      <c r="BY4472" s="51"/>
      <c r="BZ4472" s="51"/>
      <c r="CA4472" s="51"/>
      <c r="CB4472" s="51"/>
      <c r="CC4472" s="51"/>
      <c r="CD4472" s="51"/>
    </row>
    <row r="4473" spans="1:82" x14ac:dyDescent="0.35">
      <c r="A4473" s="49" t="s">
        <v>857</v>
      </c>
      <c r="B4473" s="50">
        <v>42356</v>
      </c>
      <c r="C4473" s="62"/>
      <c r="D4473" s="62"/>
      <c r="E4473" s="51" t="s">
        <v>855</v>
      </c>
      <c r="F4473" s="51"/>
      <c r="G4473" s="51">
        <v>485.37890625</v>
      </c>
      <c r="H4473" s="51">
        <v>0.28891562500000001</v>
      </c>
      <c r="I4473" s="51">
        <v>0.29523125</v>
      </c>
      <c r="J4473" s="51">
        <v>0.25808750000000003</v>
      </c>
      <c r="K4473" s="51">
        <v>0.22223124999999999</v>
      </c>
      <c r="L4473" s="51">
        <v>0.27130625000000003</v>
      </c>
      <c r="M4473" s="51">
        <v>0.34798125000000002</v>
      </c>
      <c r="N4473" s="51">
        <v>0.22625000000000001</v>
      </c>
      <c r="O4473" s="51"/>
      <c r="P4473" s="51"/>
      <c r="Q4473" s="51"/>
      <c r="R4473" s="51"/>
      <c r="S4473" s="51"/>
      <c r="T4473" s="51"/>
      <c r="U4473" s="51"/>
      <c r="V4473" s="51"/>
      <c r="W4473" s="51"/>
      <c r="X4473" s="51"/>
      <c r="Y4473" s="51"/>
      <c r="Z4473" s="51"/>
      <c r="AA4473" s="51"/>
      <c r="AB4473" s="51"/>
      <c r="AC4473" s="51"/>
      <c r="AD4473" s="51"/>
      <c r="AE4473" s="51"/>
      <c r="AF4473" s="51"/>
      <c r="AG4473" s="51"/>
      <c r="AH4473" s="51"/>
      <c r="AI4473" s="51"/>
      <c r="AJ4473" s="51"/>
      <c r="AK4473" s="51"/>
      <c r="AL4473" s="51"/>
      <c r="AM4473" s="51"/>
      <c r="AN4473" s="51"/>
      <c r="AO4473" s="51"/>
      <c r="AP4473" s="51"/>
      <c r="AQ4473" s="51"/>
      <c r="AR4473" s="51"/>
      <c r="AS4473" s="51"/>
      <c r="AT4473" s="51"/>
      <c r="AU4473" s="51"/>
      <c r="AV4473" s="51"/>
      <c r="AW4473" s="51"/>
      <c r="AX4473" s="51"/>
      <c r="AY4473" s="51"/>
      <c r="AZ4473" s="51"/>
      <c r="BA4473" s="51"/>
      <c r="BB4473" s="51"/>
      <c r="BC4473" s="51"/>
      <c r="BD4473" s="51"/>
      <c r="BE4473" s="51"/>
      <c r="BF4473" s="51"/>
      <c r="BG4473" s="51"/>
      <c r="BH4473" s="51"/>
      <c r="BI4473" s="51"/>
      <c r="BJ4473" s="51"/>
      <c r="BK4473" s="51"/>
      <c r="BL4473" s="51"/>
      <c r="BM4473" s="51"/>
      <c r="BN4473" s="51"/>
      <c r="BO4473" s="51"/>
      <c r="BP4473" s="51"/>
      <c r="BQ4473" s="51"/>
      <c r="BR4473" s="51"/>
      <c r="BS4473" s="51"/>
      <c r="BT4473" s="51"/>
      <c r="BU4473" s="51"/>
      <c r="BV4473" s="51"/>
      <c r="BW4473" s="51"/>
      <c r="BX4473" s="51"/>
      <c r="BY4473" s="51"/>
      <c r="BZ4473" s="51"/>
      <c r="CA4473" s="51"/>
      <c r="CB4473" s="51"/>
      <c r="CC4473" s="51"/>
      <c r="CD4473" s="51"/>
    </row>
    <row r="4474" spans="1:82" x14ac:dyDescent="0.35">
      <c r="A4474" s="49" t="s">
        <v>857</v>
      </c>
      <c r="B4474" s="50">
        <v>42357</v>
      </c>
      <c r="C4474" s="62"/>
      <c r="D4474" s="62"/>
      <c r="E4474" s="51" t="s">
        <v>855</v>
      </c>
      <c r="F4474" s="51"/>
      <c r="G4474" s="51">
        <v>481.42312500000003</v>
      </c>
      <c r="H4474" s="51">
        <v>0.27481250000000002</v>
      </c>
      <c r="I4474" s="51">
        <v>0.28788750000000002</v>
      </c>
      <c r="J4474" s="51">
        <v>0.25680000000000003</v>
      </c>
      <c r="K4474" s="51">
        <v>0.22125</v>
      </c>
      <c r="L4474" s="51">
        <v>0.27119375000000001</v>
      </c>
      <c r="M4474" s="51">
        <v>0.34794999999999998</v>
      </c>
      <c r="N4474" s="51">
        <v>0.22620000000000001</v>
      </c>
      <c r="O4474" s="51"/>
      <c r="P4474" s="51"/>
      <c r="Q4474" s="51"/>
      <c r="R4474" s="51"/>
      <c r="S4474" s="51"/>
      <c r="T4474" s="51"/>
      <c r="U4474" s="51"/>
      <c r="V4474" s="51"/>
      <c r="W4474" s="51"/>
      <c r="X4474" s="51"/>
      <c r="Y4474" s="51"/>
      <c r="Z4474" s="51"/>
      <c r="AA4474" s="51"/>
      <c r="AB4474" s="51"/>
      <c r="AC4474" s="51"/>
      <c r="AD4474" s="51"/>
      <c r="AE4474" s="51"/>
      <c r="AF4474" s="51"/>
      <c r="AG4474" s="51"/>
      <c r="AH4474" s="51"/>
      <c r="AI4474" s="51"/>
      <c r="AJ4474" s="51"/>
      <c r="AK4474" s="51"/>
      <c r="AL4474" s="51"/>
      <c r="AM4474" s="51"/>
      <c r="AN4474" s="51"/>
      <c r="AO4474" s="51"/>
      <c r="AP4474" s="51"/>
      <c r="AQ4474" s="51"/>
      <c r="AR4474" s="51"/>
      <c r="AS4474" s="51"/>
      <c r="AT4474" s="51"/>
      <c r="AU4474" s="51"/>
      <c r="AV4474" s="51"/>
      <c r="AW4474" s="51"/>
      <c r="AX4474" s="51"/>
      <c r="AY4474" s="51"/>
      <c r="AZ4474" s="51"/>
      <c r="BA4474" s="51"/>
      <c r="BB4474" s="51"/>
      <c r="BC4474" s="51"/>
      <c r="BD4474" s="51"/>
      <c r="BE4474" s="51"/>
      <c r="BF4474" s="51"/>
      <c r="BG4474" s="51"/>
      <c r="BH4474" s="51"/>
      <c r="BI4474" s="51"/>
      <c r="BJ4474" s="51"/>
      <c r="BK4474" s="51"/>
      <c r="BL4474" s="51"/>
      <c r="BM4474" s="51"/>
      <c r="BN4474" s="51"/>
      <c r="BO4474" s="51"/>
      <c r="BP4474" s="51"/>
      <c r="BQ4474" s="51"/>
      <c r="BR4474" s="51"/>
      <c r="BS4474" s="51"/>
      <c r="BT4474" s="51"/>
      <c r="BU4474" s="51"/>
      <c r="BV4474" s="51"/>
      <c r="BW4474" s="51"/>
      <c r="BX4474" s="51"/>
      <c r="BY4474" s="51"/>
      <c r="BZ4474" s="51"/>
      <c r="CA4474" s="51"/>
      <c r="CB4474" s="51"/>
      <c r="CC4474" s="51"/>
      <c r="CD4474" s="51"/>
    </row>
    <row r="4475" spans="1:82" x14ac:dyDescent="0.35">
      <c r="A4475" s="49" t="s">
        <v>857</v>
      </c>
      <c r="B4475" s="50">
        <v>42358</v>
      </c>
      <c r="C4475" s="62"/>
      <c r="D4475" s="62"/>
      <c r="E4475" s="51" t="s">
        <v>855</v>
      </c>
      <c r="F4475" s="51"/>
      <c r="G4475" s="51">
        <v>477.88312500000006</v>
      </c>
      <c r="H4475" s="51">
        <v>0.26226874999999999</v>
      </c>
      <c r="I4475" s="51">
        <v>0.28075625000000004</v>
      </c>
      <c r="J4475" s="51">
        <v>0.25523125000000002</v>
      </c>
      <c r="K4475" s="51">
        <v>0.22118749999999998</v>
      </c>
      <c r="L4475" s="51">
        <v>0.27092500000000003</v>
      </c>
      <c r="M4475" s="51">
        <v>0.34788125000000003</v>
      </c>
      <c r="N4475" s="51">
        <v>0.22620625</v>
      </c>
      <c r="O4475" s="51"/>
      <c r="P4475" s="51"/>
      <c r="Q4475" s="51"/>
      <c r="R4475" s="51"/>
      <c r="S4475" s="51"/>
      <c r="T4475" s="51"/>
      <c r="U4475" s="51"/>
      <c r="V4475" s="51"/>
      <c r="W4475" s="51"/>
      <c r="X4475" s="51"/>
      <c r="Y4475" s="51"/>
      <c r="Z4475" s="51"/>
      <c r="AA4475" s="51"/>
      <c r="AB4475" s="51"/>
      <c r="AC4475" s="51"/>
      <c r="AD4475" s="51"/>
      <c r="AE4475" s="51"/>
      <c r="AF4475" s="51"/>
      <c r="AG4475" s="51"/>
      <c r="AH4475" s="51"/>
      <c r="AI4475" s="51"/>
      <c r="AJ4475" s="51"/>
      <c r="AK4475" s="51"/>
      <c r="AL4475" s="51"/>
      <c r="AM4475" s="51"/>
      <c r="AN4475" s="51"/>
      <c r="AO4475" s="51"/>
      <c r="AP4475" s="51"/>
      <c r="AQ4475" s="51"/>
      <c r="AR4475" s="51"/>
      <c r="AS4475" s="51"/>
      <c r="AT4475" s="51"/>
      <c r="AU4475" s="51"/>
      <c r="AV4475" s="51"/>
      <c r="AW4475" s="51"/>
      <c r="AX4475" s="51"/>
      <c r="AY4475" s="51"/>
      <c r="AZ4475" s="51"/>
      <c r="BA4475" s="51"/>
      <c r="BB4475" s="51"/>
      <c r="BC4475" s="51"/>
      <c r="BD4475" s="51"/>
      <c r="BE4475" s="51"/>
      <c r="BF4475" s="51"/>
      <c r="BG4475" s="51"/>
      <c r="BH4475" s="51"/>
      <c r="BI4475" s="51"/>
      <c r="BJ4475" s="51"/>
      <c r="BK4475" s="51"/>
      <c r="BL4475" s="51"/>
      <c r="BM4475" s="51"/>
      <c r="BN4475" s="51"/>
      <c r="BO4475" s="51"/>
      <c r="BP4475" s="51"/>
      <c r="BQ4475" s="51"/>
      <c r="BR4475" s="51"/>
      <c r="BS4475" s="51"/>
      <c r="BT4475" s="51"/>
      <c r="BU4475" s="51"/>
      <c r="BV4475" s="51"/>
      <c r="BW4475" s="51"/>
      <c r="BX4475" s="51"/>
      <c r="BY4475" s="51"/>
      <c r="BZ4475" s="51"/>
      <c r="CA4475" s="51"/>
      <c r="CB4475" s="51"/>
      <c r="CC4475" s="51"/>
      <c r="CD4475" s="51"/>
    </row>
    <row r="4476" spans="1:82" x14ac:dyDescent="0.35">
      <c r="A4476" s="49" t="s">
        <v>857</v>
      </c>
      <c r="B4476" s="50">
        <v>42359</v>
      </c>
      <c r="C4476" s="62"/>
      <c r="D4476" s="62"/>
      <c r="E4476" s="51" t="s">
        <v>855</v>
      </c>
      <c r="F4476" s="51"/>
      <c r="G4476" s="51">
        <v>468.15562499999999</v>
      </c>
      <c r="H4476" s="51">
        <v>0.22596250000000001</v>
      </c>
      <c r="I4476" s="51">
        <v>0.26287499999999997</v>
      </c>
      <c r="J4476" s="51">
        <v>0.25096249999999998</v>
      </c>
      <c r="K4476" s="51">
        <v>0.22062500000000002</v>
      </c>
      <c r="L4476" s="51">
        <v>0.27053125</v>
      </c>
      <c r="M4476" s="51">
        <v>0.34791250000000007</v>
      </c>
      <c r="N4476" s="51">
        <v>0.22606875000000001</v>
      </c>
      <c r="O4476" s="51"/>
      <c r="P4476" s="51"/>
      <c r="Q4476" s="51"/>
      <c r="R4476" s="51"/>
      <c r="S4476" s="51"/>
      <c r="T4476" s="51"/>
      <c r="U4476" s="51"/>
      <c r="V4476" s="51"/>
      <c r="W4476" s="51"/>
      <c r="X4476" s="51"/>
      <c r="Y4476" s="51"/>
      <c r="Z4476" s="51"/>
      <c r="AA4476" s="51"/>
      <c r="AB4476" s="51"/>
      <c r="AC4476" s="51"/>
      <c r="AD4476" s="51"/>
      <c r="AE4476" s="51">
        <v>0.80759510203944529</v>
      </c>
      <c r="AF4476" s="51">
        <v>0.77898086501438679</v>
      </c>
      <c r="AG4476" s="51"/>
      <c r="AH4476" s="51"/>
      <c r="AI4476" s="51"/>
      <c r="AJ4476" s="51"/>
      <c r="AK4476" s="51"/>
      <c r="AL4476" s="51"/>
      <c r="AM4476" s="51"/>
      <c r="AN4476" s="51"/>
      <c r="AO4476" s="51"/>
      <c r="AP4476" s="51"/>
      <c r="AQ4476" s="51"/>
      <c r="AR4476" s="51"/>
      <c r="AS4476" s="51"/>
      <c r="AT4476" s="51"/>
      <c r="AU4476" s="51"/>
      <c r="AV4476" s="51"/>
      <c r="AW4476" s="51"/>
      <c r="AX4476" s="51"/>
      <c r="AY4476" s="51"/>
      <c r="AZ4476" s="51"/>
      <c r="BA4476" s="51"/>
      <c r="BB4476" s="51"/>
      <c r="BC4476" s="51"/>
      <c r="BD4476" s="51"/>
      <c r="BE4476" s="51"/>
      <c r="BF4476" s="51"/>
      <c r="BG4476" s="51"/>
      <c r="BH4476" s="51"/>
      <c r="BI4476" s="51"/>
      <c r="BJ4476" s="51"/>
      <c r="BK4476" s="51"/>
      <c r="BL4476" s="51"/>
      <c r="BM4476" s="51"/>
      <c r="BN4476" s="51"/>
      <c r="BO4476" s="51"/>
      <c r="BP4476" s="51"/>
      <c r="BQ4476" s="51"/>
      <c r="BR4476" s="51"/>
      <c r="BS4476" s="51"/>
      <c r="BT4476" s="51"/>
      <c r="BU4476" s="51"/>
      <c r="BV4476" s="51"/>
      <c r="BW4476" s="51"/>
      <c r="BX4476" s="51"/>
      <c r="BY4476" s="51"/>
      <c r="BZ4476" s="51"/>
      <c r="CA4476" s="51"/>
      <c r="CB4476" s="51"/>
      <c r="CC4476" s="51"/>
      <c r="CD4476" s="51"/>
    </row>
    <row r="4477" spans="1:82" x14ac:dyDescent="0.35">
      <c r="A4477" s="49" t="s">
        <v>857</v>
      </c>
      <c r="B4477" s="50">
        <v>42360</v>
      </c>
      <c r="C4477" s="62"/>
      <c r="D4477" s="62"/>
      <c r="E4477" s="51" t="s">
        <v>855</v>
      </c>
      <c r="F4477" s="51"/>
      <c r="G4477" s="51">
        <v>466.14046874999997</v>
      </c>
      <c r="H4477" s="51">
        <v>0.21698437499999998</v>
      </c>
      <c r="I4477" s="51">
        <v>0.25804375000000002</v>
      </c>
      <c r="J4477" s="51">
        <v>0.25048124999999999</v>
      </c>
      <c r="K4477" s="51">
        <v>0.22149374999999999</v>
      </c>
      <c r="L4477" s="51">
        <v>0.27048749999999999</v>
      </c>
      <c r="M4477" s="51">
        <v>0.34775624999999999</v>
      </c>
      <c r="N4477" s="51">
        <v>0.22606875000000001</v>
      </c>
      <c r="O4477" s="51"/>
      <c r="P4477" s="51"/>
      <c r="Q4477" s="51"/>
      <c r="R4477" s="51"/>
      <c r="S4477" s="51"/>
      <c r="T4477" s="51"/>
      <c r="U4477" s="51"/>
      <c r="V4477" s="51"/>
      <c r="W4477" s="51"/>
      <c r="X4477" s="51"/>
      <c r="Y4477" s="51"/>
      <c r="Z4477" s="51"/>
      <c r="AA4477" s="51"/>
      <c r="AB4477" s="51"/>
      <c r="AC4477" s="51"/>
      <c r="AD4477" s="51">
        <v>8.75</v>
      </c>
      <c r="AE4477" s="51"/>
      <c r="AF4477" s="51"/>
      <c r="AG4477" s="51"/>
      <c r="AH4477" s="51"/>
      <c r="AI4477" s="51"/>
      <c r="AJ4477" s="51">
        <v>3.25</v>
      </c>
      <c r="AK4477" s="51">
        <v>8.75</v>
      </c>
      <c r="AL4477" s="51"/>
      <c r="AM4477" s="51"/>
      <c r="AN4477" s="51"/>
      <c r="AO4477" s="51"/>
      <c r="AP4477" s="51"/>
      <c r="AQ4477" s="51"/>
      <c r="AR4477" s="51"/>
      <c r="AS4477" s="51"/>
      <c r="AT4477" s="51"/>
      <c r="AU4477" s="51"/>
      <c r="AV4477" s="51"/>
      <c r="AW4477" s="51"/>
      <c r="AX4477" s="51"/>
      <c r="AY4477" s="51"/>
      <c r="AZ4477" s="51"/>
      <c r="BA4477" s="51"/>
      <c r="BB4477" s="51"/>
      <c r="BC4477" s="51"/>
      <c r="BD4477" s="51"/>
      <c r="BE4477" s="51"/>
      <c r="BF4477" s="51"/>
      <c r="BG4477" s="51"/>
      <c r="BH4477" s="51"/>
      <c r="BI4477" s="51"/>
      <c r="BJ4477" s="51"/>
      <c r="BK4477" s="51"/>
      <c r="BL4477" s="51"/>
      <c r="BM4477" s="51"/>
      <c r="BN4477" s="51"/>
      <c r="BO4477" s="51"/>
      <c r="BP4477" s="51"/>
      <c r="BQ4477" s="51"/>
      <c r="BR4477" s="51"/>
      <c r="BS4477" s="51"/>
      <c r="BT4477" s="51"/>
      <c r="BU4477" s="51"/>
      <c r="BV4477" s="51"/>
      <c r="BW4477" s="51"/>
      <c r="BX4477" s="51"/>
      <c r="BY4477" s="51"/>
      <c r="BZ4477" s="51"/>
      <c r="CA4477" s="51"/>
      <c r="CB4477" s="51"/>
      <c r="CC4477" s="51"/>
      <c r="CD4477" s="51"/>
    </row>
    <row r="4478" spans="1:82" x14ac:dyDescent="0.35">
      <c r="A4478" s="49" t="s">
        <v>857</v>
      </c>
      <c r="B4478" s="50">
        <v>42361</v>
      </c>
      <c r="C4478" s="62"/>
      <c r="D4478" s="62"/>
      <c r="E4478" s="51" t="s">
        <v>855</v>
      </c>
      <c r="F4478" s="51"/>
      <c r="G4478" s="51">
        <v>461.06203125000002</v>
      </c>
      <c r="H4478" s="51">
        <v>0.19967812499999998</v>
      </c>
      <c r="I4478" s="51">
        <v>0.24830625000000001</v>
      </c>
      <c r="J4478" s="51">
        <v>0.24727500000000002</v>
      </c>
      <c r="K4478" s="51">
        <v>0.22163125</v>
      </c>
      <c r="L4478" s="51">
        <v>0.27025624999999998</v>
      </c>
      <c r="M4478" s="51">
        <v>0.34770000000000001</v>
      </c>
      <c r="N4478" s="51">
        <v>0.22601875000000002</v>
      </c>
      <c r="O4478" s="51"/>
      <c r="P4478" s="51"/>
      <c r="Q4478" s="51"/>
      <c r="R4478" s="51"/>
      <c r="S4478" s="51"/>
      <c r="T4478" s="51"/>
      <c r="U4478" s="51"/>
      <c r="V4478" s="51"/>
      <c r="W4478" s="51"/>
      <c r="X4478" s="51"/>
      <c r="Y4478" s="51"/>
      <c r="Z4478" s="51"/>
      <c r="AA4478" s="51"/>
      <c r="AB4478" s="51"/>
      <c r="AC4478" s="51"/>
      <c r="AD4478" s="51"/>
      <c r="AE4478" s="51"/>
      <c r="AF4478" s="51"/>
      <c r="AG4478" s="51"/>
      <c r="AH4478" s="51"/>
      <c r="AI4478" s="51"/>
      <c r="AJ4478" s="51"/>
      <c r="AK4478" s="51"/>
      <c r="AL4478" s="51"/>
      <c r="AM4478" s="51"/>
      <c r="AN4478" s="51"/>
      <c r="AO4478" s="51"/>
      <c r="AP4478" s="51"/>
      <c r="AQ4478" s="51"/>
      <c r="AR4478" s="51"/>
      <c r="AS4478" s="51"/>
      <c r="AT4478" s="51"/>
      <c r="AU4478" s="51"/>
      <c r="AV4478" s="51"/>
      <c r="AW4478" s="51"/>
      <c r="AX4478" s="51"/>
      <c r="AY4478" s="51"/>
      <c r="AZ4478" s="51"/>
      <c r="BA4478" s="51"/>
      <c r="BB4478" s="51"/>
      <c r="BC4478" s="51"/>
      <c r="BD4478" s="51"/>
      <c r="BE4478" s="51"/>
      <c r="BF4478" s="51"/>
      <c r="BG4478" s="51"/>
      <c r="BH4478" s="51"/>
      <c r="BI4478" s="51"/>
      <c r="BJ4478" s="51"/>
      <c r="BK4478" s="51"/>
      <c r="BL4478" s="51"/>
      <c r="BM4478" s="51"/>
      <c r="BN4478" s="51"/>
      <c r="BO4478" s="51"/>
      <c r="BP4478" s="51"/>
      <c r="BQ4478" s="51"/>
      <c r="BR4478" s="51"/>
      <c r="BS4478" s="51"/>
      <c r="BT4478" s="51"/>
      <c r="BU4478" s="51"/>
      <c r="BV4478" s="51"/>
      <c r="BW4478" s="51"/>
      <c r="BX4478" s="51"/>
      <c r="BY4478" s="51"/>
      <c r="BZ4478" s="51"/>
      <c r="CA4478" s="51"/>
      <c r="CB4478" s="51"/>
      <c r="CC4478" s="51"/>
      <c r="CD4478" s="51"/>
    </row>
    <row r="4479" spans="1:82" x14ac:dyDescent="0.35">
      <c r="A4479" s="49" t="s">
        <v>857</v>
      </c>
      <c r="B4479" s="50">
        <v>42362</v>
      </c>
      <c r="C4479" s="62"/>
      <c r="D4479" s="62"/>
      <c r="E4479" s="51" t="s">
        <v>855</v>
      </c>
      <c r="F4479" s="51"/>
      <c r="G4479" s="51">
        <v>500.31703125000001</v>
      </c>
      <c r="H4479" s="51">
        <v>0.31324687499999998</v>
      </c>
      <c r="I4479" s="51">
        <v>0.31516250000000001</v>
      </c>
      <c r="J4479" s="51">
        <v>0.28026249999999997</v>
      </c>
      <c r="K4479" s="51">
        <v>0.22974375</v>
      </c>
      <c r="L4479" s="51">
        <v>0.26995000000000002</v>
      </c>
      <c r="M4479" s="51">
        <v>0.34761249999999999</v>
      </c>
      <c r="N4479" s="51">
        <v>0.22595000000000001</v>
      </c>
      <c r="O4479" s="51"/>
      <c r="P4479" s="51"/>
      <c r="Q4479" s="51"/>
      <c r="R4479" s="51"/>
      <c r="S4479" s="51"/>
      <c r="T4479" s="51"/>
      <c r="U4479" s="51"/>
      <c r="V4479" s="51"/>
      <c r="W4479" s="51"/>
      <c r="X4479" s="51"/>
      <c r="Y4479" s="51"/>
      <c r="Z4479" s="51"/>
      <c r="AA4479" s="51"/>
      <c r="AB4479" s="51"/>
      <c r="AC4479" s="51"/>
      <c r="AD4479" s="51"/>
      <c r="AE4479" s="51"/>
      <c r="AF4479" s="51"/>
      <c r="AG4479" s="51"/>
      <c r="AH4479" s="51"/>
      <c r="AI4479" s="51"/>
      <c r="AJ4479" s="51"/>
      <c r="AK4479" s="51"/>
      <c r="AL4479" s="51"/>
      <c r="AM4479" s="51"/>
      <c r="AN4479" s="51"/>
      <c r="AO4479" s="51"/>
      <c r="AP4479" s="51"/>
      <c r="AQ4479" s="51"/>
      <c r="AR4479" s="51"/>
      <c r="AS4479" s="51"/>
      <c r="AT4479" s="51"/>
      <c r="AU4479" s="51"/>
      <c r="AV4479" s="51"/>
      <c r="AW4479" s="51"/>
      <c r="AX4479" s="51"/>
      <c r="AY4479" s="51"/>
      <c r="AZ4479" s="51"/>
      <c r="BA4479" s="51"/>
      <c r="BB4479" s="51"/>
      <c r="BC4479" s="51"/>
      <c r="BD4479" s="51"/>
      <c r="BE4479" s="51"/>
      <c r="BF4479" s="51"/>
      <c r="BG4479" s="51"/>
      <c r="BH4479" s="51"/>
      <c r="BI4479" s="51"/>
      <c r="BJ4479" s="51"/>
      <c r="BK4479" s="51"/>
      <c r="BL4479" s="51"/>
      <c r="BM4479" s="51"/>
      <c r="BN4479" s="51"/>
      <c r="BO4479" s="51"/>
      <c r="BP4479" s="51"/>
      <c r="BQ4479" s="51"/>
      <c r="BR4479" s="51"/>
      <c r="BS4479" s="51"/>
      <c r="BT4479" s="51"/>
      <c r="BU4479" s="51"/>
      <c r="BV4479" s="51"/>
      <c r="BW4479" s="51"/>
      <c r="BX4479" s="51"/>
      <c r="BY4479" s="51"/>
      <c r="BZ4479" s="51"/>
      <c r="CA4479" s="51"/>
      <c r="CB4479" s="51"/>
      <c r="CC4479" s="51"/>
      <c r="CD4479" s="51"/>
    </row>
    <row r="4480" spans="1:82" x14ac:dyDescent="0.35">
      <c r="A4480" s="49" t="s">
        <v>857</v>
      </c>
      <c r="B4480" s="50">
        <v>42363</v>
      </c>
      <c r="C4480" s="62"/>
      <c r="D4480" s="62"/>
      <c r="E4480" s="51" t="s">
        <v>855</v>
      </c>
      <c r="F4480" s="51"/>
      <c r="G4480" s="51">
        <v>492.38343750000001</v>
      </c>
      <c r="H4480" s="51">
        <v>0.28759374999999998</v>
      </c>
      <c r="I4480" s="51">
        <v>0.3047125</v>
      </c>
      <c r="J4480" s="51">
        <v>0.2752</v>
      </c>
      <c r="K4480" s="51">
        <v>0.2265875</v>
      </c>
      <c r="L4480" s="51">
        <v>0.26985625000000002</v>
      </c>
      <c r="M4480" s="51">
        <v>0.3475125</v>
      </c>
      <c r="N4480" s="51">
        <v>0.22596875</v>
      </c>
      <c r="O4480" s="51"/>
      <c r="P4480" s="51"/>
      <c r="Q4480" s="51"/>
      <c r="R4480" s="51"/>
      <c r="S4480" s="51"/>
      <c r="T4480" s="51"/>
      <c r="U4480" s="51"/>
      <c r="V4480" s="51"/>
      <c r="W4480" s="51"/>
      <c r="X4480" s="51"/>
      <c r="Y4480" s="51"/>
      <c r="Z4480" s="51"/>
      <c r="AA4480" s="51"/>
      <c r="AB4480" s="51"/>
      <c r="AC4480" s="51"/>
      <c r="AD4480" s="51"/>
      <c r="AE4480" s="51"/>
      <c r="AF4480" s="51"/>
      <c r="AG4480" s="51"/>
      <c r="AH4480" s="51"/>
      <c r="AI4480" s="51"/>
      <c r="AJ4480" s="51"/>
      <c r="AK4480" s="51"/>
      <c r="AL4480" s="51"/>
      <c r="AM4480" s="51"/>
      <c r="AN4480" s="51"/>
      <c r="AO4480" s="51"/>
      <c r="AP4480" s="51"/>
      <c r="AQ4480" s="51"/>
      <c r="AR4480" s="51"/>
      <c r="AS4480" s="51"/>
      <c r="AT4480" s="51"/>
      <c r="AU4480" s="51"/>
      <c r="AV4480" s="51"/>
      <c r="AW4480" s="51"/>
      <c r="AX4480" s="51"/>
      <c r="AY4480" s="51"/>
      <c r="AZ4480" s="51"/>
      <c r="BA4480" s="51"/>
      <c r="BB4480" s="51"/>
      <c r="BC4480" s="51"/>
      <c r="BD4480" s="51"/>
      <c r="BE4480" s="51"/>
      <c r="BF4480" s="51"/>
      <c r="BG4480" s="51"/>
      <c r="BH4480" s="51"/>
      <c r="BI4480" s="51"/>
      <c r="BJ4480" s="51"/>
      <c r="BK4480" s="51"/>
      <c r="BL4480" s="51"/>
      <c r="BM4480" s="51"/>
      <c r="BN4480" s="51"/>
      <c r="BO4480" s="51"/>
      <c r="BP4480" s="51"/>
      <c r="BQ4480" s="51"/>
      <c r="BR4480" s="51"/>
      <c r="BS4480" s="51"/>
      <c r="BT4480" s="51"/>
      <c r="BU4480" s="51"/>
      <c r="BV4480" s="51"/>
      <c r="BW4480" s="51"/>
      <c r="BX4480" s="51"/>
      <c r="BY4480" s="51"/>
      <c r="BZ4480" s="51"/>
      <c r="CA4480" s="51"/>
      <c r="CB4480" s="51"/>
      <c r="CC4480" s="51"/>
      <c r="CD4480" s="51"/>
    </row>
    <row r="4481" spans="1:82" x14ac:dyDescent="0.35">
      <c r="A4481" s="49" t="s">
        <v>857</v>
      </c>
      <c r="B4481" s="50">
        <v>42364</v>
      </c>
      <c r="C4481" s="62"/>
      <c r="D4481" s="62"/>
      <c r="E4481" s="51" t="s">
        <v>855</v>
      </c>
      <c r="F4481" s="51"/>
      <c r="G4481" s="51">
        <v>485.68921875000001</v>
      </c>
      <c r="H4481" s="51">
        <v>0.26444062499999998</v>
      </c>
      <c r="I4481" s="51">
        <v>0.29251250000000001</v>
      </c>
      <c r="J4481" s="51">
        <v>0.27111249999999998</v>
      </c>
      <c r="K4481" s="51">
        <v>0.2265375</v>
      </c>
      <c r="L4481" s="51">
        <v>0.26959375000000002</v>
      </c>
      <c r="M4481" s="51">
        <v>0.34753124999999996</v>
      </c>
      <c r="N4481" s="51">
        <v>0.22571250000000004</v>
      </c>
      <c r="O4481" s="51"/>
      <c r="P4481" s="51"/>
      <c r="Q4481" s="51"/>
      <c r="R4481" s="51"/>
      <c r="S4481" s="51"/>
      <c r="T4481" s="51"/>
      <c r="U4481" s="51"/>
      <c r="V4481" s="51"/>
      <c r="W4481" s="51"/>
      <c r="X4481" s="51"/>
      <c r="Y4481" s="51"/>
      <c r="Z4481" s="51"/>
      <c r="AA4481" s="51"/>
      <c r="AB4481" s="51"/>
      <c r="AC4481" s="51"/>
      <c r="AD4481" s="51"/>
      <c r="AE4481" s="51"/>
      <c r="AF4481" s="51"/>
      <c r="AG4481" s="51"/>
      <c r="AH4481" s="51"/>
      <c r="AI4481" s="51"/>
      <c r="AJ4481" s="51"/>
      <c r="AK4481" s="51"/>
      <c r="AL4481" s="51"/>
      <c r="AM4481" s="51"/>
      <c r="AN4481" s="51"/>
      <c r="AO4481" s="51"/>
      <c r="AP4481" s="51"/>
      <c r="AQ4481" s="51"/>
      <c r="AR4481" s="51"/>
      <c r="AS4481" s="51"/>
      <c r="AT4481" s="51"/>
      <c r="AU4481" s="51"/>
      <c r="AV4481" s="51"/>
      <c r="AW4481" s="51"/>
      <c r="AX4481" s="51"/>
      <c r="AY4481" s="51"/>
      <c r="AZ4481" s="51"/>
      <c r="BA4481" s="51"/>
      <c r="BB4481" s="51"/>
      <c r="BC4481" s="51"/>
      <c r="BD4481" s="51"/>
      <c r="BE4481" s="51"/>
      <c r="BF4481" s="51"/>
      <c r="BG4481" s="51"/>
      <c r="BH4481" s="51"/>
      <c r="BI4481" s="51"/>
      <c r="BJ4481" s="51"/>
      <c r="BK4481" s="51"/>
      <c r="BL4481" s="51"/>
      <c r="BM4481" s="51"/>
      <c r="BN4481" s="51"/>
      <c r="BO4481" s="51"/>
      <c r="BP4481" s="51"/>
      <c r="BQ4481" s="51"/>
      <c r="BR4481" s="51"/>
      <c r="BS4481" s="51"/>
      <c r="BT4481" s="51"/>
      <c r="BU4481" s="51"/>
      <c r="BV4481" s="51"/>
      <c r="BW4481" s="51"/>
      <c r="BX4481" s="51"/>
      <c r="BY4481" s="51"/>
      <c r="BZ4481" s="51"/>
      <c r="CA4481" s="51"/>
      <c r="CB4481" s="51"/>
      <c r="CC4481" s="51"/>
      <c r="CD4481" s="51"/>
    </row>
    <row r="4482" spans="1:82" x14ac:dyDescent="0.35">
      <c r="A4482" s="49" t="s">
        <v>857</v>
      </c>
      <c r="B4482" s="50">
        <v>42365</v>
      </c>
      <c r="C4482" s="62"/>
      <c r="D4482" s="62"/>
      <c r="E4482" s="51" t="s">
        <v>855</v>
      </c>
      <c r="F4482" s="51"/>
      <c r="G4482" s="51">
        <v>478.34812500000004</v>
      </c>
      <c r="H4482" s="51">
        <v>0.23867500000000003</v>
      </c>
      <c r="I4482" s="51">
        <v>0.27849999999999997</v>
      </c>
      <c r="J4482" s="51">
        <v>0.26660624999999999</v>
      </c>
      <c r="K4482" s="51">
        <v>0.22675624999999999</v>
      </c>
      <c r="L4482" s="51">
        <v>0.2694375</v>
      </c>
      <c r="M4482" s="51">
        <v>0.34739999999999999</v>
      </c>
      <c r="N4482" s="51">
        <v>0.22570625</v>
      </c>
      <c r="O4482" s="51"/>
      <c r="P4482" s="51"/>
      <c r="Q4482" s="51"/>
      <c r="R4482" s="51"/>
      <c r="S4482" s="51"/>
      <c r="T4482" s="51"/>
      <c r="U4482" s="51"/>
      <c r="V4482" s="51"/>
      <c r="W4482" s="51"/>
      <c r="X4482" s="51"/>
      <c r="Y4482" s="51"/>
      <c r="Z4482" s="51"/>
      <c r="AA4482" s="51"/>
      <c r="AB4482" s="51"/>
      <c r="AC4482" s="51"/>
      <c r="AD4482" s="51"/>
      <c r="AE4482" s="51"/>
      <c r="AF4482" s="51"/>
      <c r="AG4482" s="51"/>
      <c r="AH4482" s="51"/>
      <c r="AI4482" s="51"/>
      <c r="AJ4482" s="51"/>
      <c r="AK4482" s="51"/>
      <c r="AL4482" s="51"/>
      <c r="AM4482" s="51"/>
      <c r="AN4482" s="51"/>
      <c r="AO4482" s="51"/>
      <c r="AP4482" s="51"/>
      <c r="AQ4482" s="51"/>
      <c r="AR4482" s="51"/>
      <c r="AS4482" s="51"/>
      <c r="AT4482" s="51"/>
      <c r="AU4482" s="51"/>
      <c r="AV4482" s="51"/>
      <c r="AW4482" s="51"/>
      <c r="AX4482" s="51"/>
      <c r="AY4482" s="51"/>
      <c r="AZ4482" s="51"/>
      <c r="BA4482" s="51"/>
      <c r="BB4482" s="51"/>
      <c r="BC4482" s="51"/>
      <c r="BD4482" s="51"/>
      <c r="BE4482" s="51"/>
      <c r="BF4482" s="51"/>
      <c r="BG4482" s="51"/>
      <c r="BH4482" s="51"/>
      <c r="BI4482" s="51"/>
      <c r="BJ4482" s="51"/>
      <c r="BK4482" s="51"/>
      <c r="BL4482" s="51"/>
      <c r="BM4482" s="51"/>
      <c r="BN4482" s="51"/>
      <c r="BO4482" s="51"/>
      <c r="BP4482" s="51"/>
      <c r="BQ4482" s="51"/>
      <c r="BR4482" s="51"/>
      <c r="BS4482" s="51"/>
      <c r="BT4482" s="51"/>
      <c r="BU4482" s="51"/>
      <c r="BV4482" s="51"/>
      <c r="BW4482" s="51"/>
      <c r="BX4482" s="51"/>
      <c r="BY4482" s="51"/>
      <c r="BZ4482" s="51"/>
      <c r="CA4482" s="51"/>
      <c r="CB4482" s="51"/>
      <c r="CC4482" s="51"/>
      <c r="CD4482" s="51"/>
    </row>
    <row r="4483" spans="1:82" x14ac:dyDescent="0.35">
      <c r="A4483" s="49" t="s">
        <v>857</v>
      </c>
      <c r="B4483" s="50">
        <v>42366</v>
      </c>
      <c r="C4483" s="62"/>
      <c r="D4483" s="62"/>
      <c r="E4483" s="51" t="s">
        <v>855</v>
      </c>
      <c r="F4483" s="51"/>
      <c r="G4483" s="51">
        <v>470.74265624999998</v>
      </c>
      <c r="H4483" s="51">
        <v>0.21259687499999999</v>
      </c>
      <c r="I4483" s="51">
        <v>0.26403750000000004</v>
      </c>
      <c r="J4483" s="51">
        <v>0.26161250000000003</v>
      </c>
      <c r="K4483" s="51">
        <v>0.22690625</v>
      </c>
      <c r="L4483" s="51">
        <v>0.26931875</v>
      </c>
      <c r="M4483" s="51">
        <v>0.34734374999999995</v>
      </c>
      <c r="N4483" s="51">
        <v>0.22564375</v>
      </c>
      <c r="O4483" s="51"/>
      <c r="P4483" s="51"/>
      <c r="Q4483" s="51"/>
      <c r="R4483" s="51"/>
      <c r="S4483" s="51"/>
      <c r="T4483" s="51"/>
      <c r="U4483" s="51"/>
      <c r="V4483" s="51"/>
      <c r="W4483" s="51"/>
      <c r="X4483" s="51"/>
      <c r="Y4483" s="51"/>
      <c r="Z4483" s="51"/>
      <c r="AA4483" s="51"/>
      <c r="AB4483" s="51"/>
      <c r="AC4483" s="51"/>
      <c r="AD4483" s="51"/>
      <c r="AE4483" s="51"/>
      <c r="AF4483" s="51"/>
      <c r="AG4483" s="51"/>
      <c r="AH4483" s="51"/>
      <c r="AI4483" s="51"/>
      <c r="AJ4483" s="51"/>
      <c r="AK4483" s="51"/>
      <c r="AL4483" s="51"/>
      <c r="AM4483" s="51"/>
      <c r="AN4483" s="51"/>
      <c r="AO4483" s="51"/>
      <c r="AP4483" s="51"/>
      <c r="AQ4483" s="51"/>
      <c r="AR4483" s="51"/>
      <c r="AS4483" s="51"/>
      <c r="AT4483" s="51"/>
      <c r="AU4483" s="51"/>
      <c r="AV4483" s="51"/>
      <c r="AW4483" s="51"/>
      <c r="AX4483" s="51"/>
      <c r="AY4483" s="51"/>
      <c r="AZ4483" s="51"/>
      <c r="BA4483" s="51"/>
      <c r="BB4483" s="51"/>
      <c r="BC4483" s="51"/>
      <c r="BD4483" s="51"/>
      <c r="BE4483" s="51"/>
      <c r="BF4483" s="51"/>
      <c r="BG4483" s="51"/>
      <c r="BH4483" s="51"/>
      <c r="BI4483" s="51"/>
      <c r="BJ4483" s="51"/>
      <c r="BK4483" s="51"/>
      <c r="BL4483" s="51"/>
      <c r="BM4483" s="51"/>
      <c r="BN4483" s="51"/>
      <c r="BO4483" s="51"/>
      <c r="BP4483" s="51"/>
      <c r="BQ4483" s="51"/>
      <c r="BR4483" s="51"/>
      <c r="BS4483" s="51"/>
      <c r="BT4483" s="51"/>
      <c r="BU4483" s="51"/>
      <c r="BV4483" s="51"/>
      <c r="BW4483" s="51"/>
      <c r="BX4483" s="51"/>
      <c r="BY4483" s="51"/>
      <c r="BZ4483" s="51"/>
      <c r="CA4483" s="51"/>
      <c r="CB4483" s="51"/>
      <c r="CC4483" s="51"/>
      <c r="CD4483" s="51"/>
    </row>
    <row r="4484" spans="1:82" x14ac:dyDescent="0.35">
      <c r="A4484" s="49" t="s">
        <v>857</v>
      </c>
      <c r="B4484" s="50">
        <v>42367</v>
      </c>
      <c r="C4484" s="62"/>
      <c r="D4484" s="62"/>
      <c r="E4484" s="51" t="s">
        <v>855</v>
      </c>
      <c r="F4484" s="51"/>
      <c r="G4484" s="51">
        <v>463.1953125</v>
      </c>
      <c r="H4484" s="51">
        <v>0.18798124999999999</v>
      </c>
      <c r="I4484" s="51">
        <v>0.24986249999999999</v>
      </c>
      <c r="J4484" s="51">
        <v>0.25634374999999998</v>
      </c>
      <c r="K4484" s="51">
        <v>0.22673750000000001</v>
      </c>
      <c r="L4484" s="51">
        <v>0.26911875000000002</v>
      </c>
      <c r="M4484" s="51">
        <v>0.34726875000000001</v>
      </c>
      <c r="N4484" s="51">
        <v>0.22559375000000001</v>
      </c>
      <c r="O4484" s="51"/>
      <c r="P4484" s="51"/>
      <c r="Q4484" s="51"/>
      <c r="R4484" s="51"/>
      <c r="S4484" s="51"/>
      <c r="T4484" s="51"/>
      <c r="U4484" s="51"/>
      <c r="V4484" s="51"/>
      <c r="W4484" s="51"/>
      <c r="X4484" s="51"/>
      <c r="Y4484" s="51"/>
      <c r="Z4484" s="51"/>
      <c r="AA4484" s="51"/>
      <c r="AB4484" s="51"/>
      <c r="AC4484" s="51"/>
      <c r="AD4484" s="51"/>
      <c r="AE4484" s="51"/>
      <c r="AF4484" s="51"/>
      <c r="AG4484" s="51"/>
      <c r="AH4484" s="51"/>
      <c r="AI4484" s="51"/>
      <c r="AJ4484" s="51"/>
      <c r="AK4484" s="51"/>
      <c r="AL4484" s="51"/>
      <c r="AM4484" s="51"/>
      <c r="AN4484" s="51"/>
      <c r="AO4484" s="51"/>
      <c r="AP4484" s="51"/>
      <c r="AQ4484" s="51"/>
      <c r="AR4484" s="51"/>
      <c r="AS4484" s="51"/>
      <c r="AT4484" s="51"/>
      <c r="AU4484" s="51"/>
      <c r="AV4484" s="51"/>
      <c r="AW4484" s="51"/>
      <c r="AX4484" s="51"/>
      <c r="AY4484" s="51"/>
      <c r="AZ4484" s="51"/>
      <c r="BA4484" s="51"/>
      <c r="BB4484" s="51"/>
      <c r="BC4484" s="51"/>
      <c r="BD4484" s="51"/>
      <c r="BE4484" s="51"/>
      <c r="BF4484" s="51"/>
      <c r="BG4484" s="51"/>
      <c r="BH4484" s="51"/>
      <c r="BI4484" s="51"/>
      <c r="BJ4484" s="51"/>
      <c r="BK4484" s="51"/>
      <c r="BL4484" s="51"/>
      <c r="BM4484" s="51"/>
      <c r="BN4484" s="51"/>
      <c r="BO4484" s="51"/>
      <c r="BP4484" s="51"/>
      <c r="BQ4484" s="51"/>
      <c r="BR4484" s="51"/>
      <c r="BS4484" s="51"/>
      <c r="BT4484" s="51"/>
      <c r="BU4484" s="51"/>
      <c r="BV4484" s="51"/>
      <c r="BW4484" s="51"/>
      <c r="BX4484" s="51"/>
      <c r="BY4484" s="51"/>
      <c r="BZ4484" s="51"/>
      <c r="CA4484" s="51"/>
      <c r="CB4484" s="51"/>
      <c r="CC4484" s="51"/>
      <c r="CD4484" s="51"/>
    </row>
    <row r="4485" spans="1:82" x14ac:dyDescent="0.35">
      <c r="A4485" s="49" t="s">
        <v>857</v>
      </c>
      <c r="B4485" s="50">
        <v>42368</v>
      </c>
      <c r="C4485" s="62"/>
      <c r="D4485" s="62"/>
      <c r="E4485" s="51" t="s">
        <v>855</v>
      </c>
      <c r="F4485" s="51"/>
      <c r="G4485" s="51">
        <v>459.20062500000006</v>
      </c>
      <c r="H4485" s="51">
        <v>0.17708125000000002</v>
      </c>
      <c r="I4485" s="51">
        <v>0.24104375</v>
      </c>
      <c r="J4485" s="51">
        <v>0.25280625000000001</v>
      </c>
      <c r="K4485" s="51">
        <v>0.22691250000000002</v>
      </c>
      <c r="L4485" s="51">
        <v>0.26909375000000002</v>
      </c>
      <c r="M4485" s="51">
        <v>0.34728124999999999</v>
      </c>
      <c r="N4485" s="51">
        <v>0.2255125</v>
      </c>
      <c r="O4485" s="51"/>
      <c r="P4485" s="51"/>
      <c r="Q4485" s="51"/>
      <c r="R4485" s="51"/>
      <c r="S4485" s="51"/>
      <c r="T4485" s="51"/>
      <c r="U4485" s="51"/>
      <c r="V4485" s="51"/>
      <c r="W4485" s="51"/>
      <c r="X4485" s="51"/>
      <c r="Y4485" s="51"/>
      <c r="Z4485" s="51"/>
      <c r="AA4485" s="51"/>
      <c r="AB4485" s="51"/>
      <c r="AC4485" s="51"/>
      <c r="AD4485" s="51">
        <v>8.75</v>
      </c>
      <c r="AE4485" s="51">
        <v>0.91486160449588372</v>
      </c>
      <c r="AF4485" s="51">
        <v>0.78350209419039962</v>
      </c>
      <c r="AG4485" s="51"/>
      <c r="AH4485" s="51"/>
      <c r="AI4485" s="51"/>
      <c r="AJ4485" s="51">
        <v>3.8</v>
      </c>
      <c r="AK4485" s="51">
        <v>8.75</v>
      </c>
      <c r="AL4485" s="51"/>
      <c r="AM4485" s="51"/>
      <c r="AN4485" s="51"/>
      <c r="AO4485" s="51"/>
      <c r="AP4485" s="51"/>
      <c r="AQ4485" s="51"/>
      <c r="AR4485" s="51"/>
      <c r="AS4485" s="51"/>
      <c r="AT4485" s="51"/>
      <c r="AU4485" s="51"/>
      <c r="AV4485" s="51"/>
      <c r="AW4485" s="51"/>
      <c r="AX4485" s="51"/>
      <c r="AY4485" s="51"/>
      <c r="AZ4485" s="51"/>
      <c r="BA4485" s="51"/>
      <c r="BB4485" s="51"/>
      <c r="BC4485" s="51"/>
      <c r="BD4485" s="51"/>
      <c r="BE4485" s="51"/>
      <c r="BF4485" s="51"/>
      <c r="BG4485" s="51"/>
      <c r="BH4485" s="51"/>
      <c r="BI4485" s="51"/>
      <c r="BJ4485" s="51"/>
      <c r="BK4485" s="51"/>
      <c r="BL4485" s="51"/>
      <c r="BM4485" s="51"/>
      <c r="BN4485" s="51"/>
      <c r="BO4485" s="51"/>
      <c r="BP4485" s="51"/>
      <c r="BQ4485" s="51"/>
      <c r="BR4485" s="51"/>
      <c r="BS4485" s="51"/>
      <c r="BT4485" s="51"/>
      <c r="BU4485" s="51"/>
      <c r="BV4485" s="51"/>
      <c r="BW4485" s="51"/>
      <c r="BX4485" s="51"/>
      <c r="BY4485" s="51"/>
      <c r="BZ4485" s="51"/>
      <c r="CA4485" s="51"/>
      <c r="CB4485" s="51"/>
      <c r="CC4485" s="51"/>
      <c r="CD4485" s="51"/>
    </row>
    <row r="4486" spans="1:82" x14ac:dyDescent="0.35">
      <c r="A4486" s="49" t="s">
        <v>857</v>
      </c>
      <c r="B4486" s="50">
        <v>42369</v>
      </c>
      <c r="C4486" s="62"/>
      <c r="D4486" s="62"/>
      <c r="E4486" s="51" t="s">
        <v>855</v>
      </c>
      <c r="F4486" s="51"/>
      <c r="G4486" s="51">
        <v>486.85921875000003</v>
      </c>
      <c r="H4486" s="51">
        <v>0.284559375</v>
      </c>
      <c r="I4486" s="51">
        <v>0.28075624999999998</v>
      </c>
      <c r="J4486" s="51">
        <v>0.27056875000000002</v>
      </c>
      <c r="K4486" s="51">
        <v>0.22807499999999997</v>
      </c>
      <c r="L4486" s="51">
        <v>0.26883125000000002</v>
      </c>
      <c r="M4486" s="51">
        <v>0.34727499999999994</v>
      </c>
      <c r="N4486" s="51">
        <v>0.22545625000000002</v>
      </c>
      <c r="O4486" s="51"/>
      <c r="P4486" s="51"/>
      <c r="Q4486" s="51"/>
      <c r="R4486" s="51"/>
      <c r="S4486" s="51"/>
      <c r="T4486" s="51"/>
      <c r="U4486" s="51"/>
      <c r="V4486" s="51"/>
      <c r="W4486" s="51"/>
      <c r="X4486" s="51"/>
      <c r="Y4486" s="51"/>
      <c r="Z4486" s="51"/>
      <c r="AA4486" s="51"/>
      <c r="AB4486" s="51"/>
      <c r="AC4486" s="51"/>
      <c r="AD4486" s="51"/>
      <c r="AE4486" s="51"/>
      <c r="AF4486" s="51"/>
      <c r="AG4486" s="51"/>
      <c r="AH4486" s="51"/>
      <c r="AI4486" s="51"/>
      <c r="AJ4486" s="51"/>
      <c r="AK4486" s="51"/>
      <c r="AL4486" s="51"/>
      <c r="AM4486" s="51"/>
      <c r="AN4486" s="51"/>
      <c r="AO4486" s="51"/>
      <c r="AP4486" s="51"/>
      <c r="AQ4486" s="51"/>
      <c r="AR4486" s="51"/>
      <c r="AS4486" s="51"/>
      <c r="AT4486" s="51"/>
      <c r="AU4486" s="51"/>
      <c r="AV4486" s="51"/>
      <c r="AW4486" s="51"/>
      <c r="AX4486" s="51"/>
      <c r="AY4486" s="51"/>
      <c r="AZ4486" s="51"/>
      <c r="BA4486" s="51"/>
      <c r="BB4486" s="51"/>
      <c r="BC4486" s="51"/>
      <c r="BD4486" s="51"/>
      <c r="BE4486" s="51"/>
      <c r="BF4486" s="51"/>
      <c r="BG4486" s="51"/>
      <c r="BH4486" s="51"/>
      <c r="BI4486" s="51"/>
      <c r="BJ4486" s="51"/>
      <c r="BK4486" s="51"/>
      <c r="BL4486" s="51"/>
      <c r="BM4486" s="51"/>
      <c r="BN4486" s="51"/>
      <c r="BO4486" s="51"/>
      <c r="BP4486" s="51"/>
      <c r="BQ4486" s="51"/>
      <c r="BR4486" s="51"/>
      <c r="BS4486" s="51"/>
      <c r="BT4486" s="51"/>
      <c r="BU4486" s="51"/>
      <c r="BV4486" s="51"/>
      <c r="BW4486" s="51"/>
      <c r="BX4486" s="51"/>
      <c r="BY4486" s="51"/>
      <c r="BZ4486" s="51"/>
      <c r="CA4486" s="51"/>
      <c r="CB4486" s="51"/>
      <c r="CC4486" s="51"/>
      <c r="CD4486" s="51"/>
    </row>
    <row r="4487" spans="1:82" x14ac:dyDescent="0.35">
      <c r="A4487" s="49" t="s">
        <v>857</v>
      </c>
      <c r="B4487" s="50">
        <v>42370</v>
      </c>
      <c r="C4487" s="62"/>
      <c r="D4487" s="62"/>
      <c r="E4487" s="51" t="s">
        <v>855</v>
      </c>
      <c r="F4487" s="51"/>
      <c r="G4487" s="51">
        <v>479.73140624999996</v>
      </c>
      <c r="H4487" s="51">
        <v>0.25734062499999999</v>
      </c>
      <c r="I4487" s="51">
        <v>0.27295625000000001</v>
      </c>
      <c r="J4487" s="51">
        <v>0.26574375</v>
      </c>
      <c r="K4487" s="51">
        <v>0.22709374999999998</v>
      </c>
      <c r="L4487" s="51">
        <v>0.268625</v>
      </c>
      <c r="M4487" s="51">
        <v>0.34709999999999996</v>
      </c>
      <c r="N4487" s="51">
        <v>0.22539375</v>
      </c>
      <c r="O4487" s="51"/>
      <c r="P4487" s="51"/>
      <c r="Q4487" s="51"/>
      <c r="R4487" s="51"/>
      <c r="S4487" s="51"/>
      <c r="T4487" s="51"/>
      <c r="U4487" s="51"/>
      <c r="V4487" s="51"/>
      <c r="W4487" s="51"/>
      <c r="X4487" s="51"/>
      <c r="Y4487" s="51"/>
      <c r="Z4487" s="51"/>
      <c r="AA4487" s="51"/>
      <c r="AB4487" s="51"/>
      <c r="AC4487" s="51"/>
      <c r="AD4487" s="51"/>
      <c r="AE4487" s="51"/>
      <c r="AF4487" s="51"/>
      <c r="AG4487" s="51"/>
      <c r="AH4487" s="51"/>
      <c r="AI4487" s="51"/>
      <c r="AJ4487" s="51"/>
      <c r="AK4487" s="51"/>
      <c r="AL4487" s="51"/>
      <c r="AM4487" s="51"/>
      <c r="AN4487" s="51"/>
      <c r="AO4487" s="51"/>
      <c r="AP4487" s="51"/>
      <c r="AQ4487" s="51"/>
      <c r="AR4487" s="51"/>
      <c r="AS4487" s="51"/>
      <c r="AT4487" s="51"/>
      <c r="AU4487" s="51"/>
      <c r="AV4487" s="51"/>
      <c r="AW4487" s="51"/>
      <c r="AX4487" s="51"/>
      <c r="AY4487" s="51"/>
      <c r="AZ4487" s="51"/>
      <c r="BA4487" s="51"/>
      <c r="BB4487" s="51"/>
      <c r="BC4487" s="51"/>
      <c r="BD4487" s="51"/>
      <c r="BE4487" s="51"/>
      <c r="BF4487" s="51"/>
      <c r="BG4487" s="51"/>
      <c r="BH4487" s="51"/>
      <c r="BI4487" s="51"/>
      <c r="BJ4487" s="51"/>
      <c r="BK4487" s="51"/>
      <c r="BL4487" s="51"/>
      <c r="BM4487" s="51"/>
      <c r="BN4487" s="51"/>
      <c r="BO4487" s="51"/>
      <c r="BP4487" s="51"/>
      <c r="BQ4487" s="51"/>
      <c r="BR4487" s="51"/>
      <c r="BS4487" s="51"/>
      <c r="BT4487" s="51"/>
      <c r="BU4487" s="51"/>
      <c r="BV4487" s="51"/>
      <c r="BW4487" s="51"/>
      <c r="BX4487" s="51"/>
      <c r="BY4487" s="51"/>
      <c r="BZ4487" s="51"/>
      <c r="CA4487" s="51"/>
      <c r="CB4487" s="51"/>
      <c r="CC4487" s="51"/>
      <c r="CD4487" s="51"/>
    </row>
    <row r="4488" spans="1:82" x14ac:dyDescent="0.35">
      <c r="A4488" s="49" t="s">
        <v>857</v>
      </c>
      <c r="B4488" s="50">
        <v>42371</v>
      </c>
      <c r="C4488" s="62"/>
      <c r="D4488" s="62"/>
      <c r="E4488" s="51" t="s">
        <v>855</v>
      </c>
      <c r="F4488" s="51"/>
      <c r="G4488" s="51">
        <v>477.96187500000002</v>
      </c>
      <c r="H4488" s="51">
        <v>0.25031875000000003</v>
      </c>
      <c r="I4488" s="51">
        <v>0.27078124999999997</v>
      </c>
      <c r="J4488" s="51">
        <v>0.26421250000000002</v>
      </c>
      <c r="K4488" s="51">
        <v>0.2275875</v>
      </c>
      <c r="L4488" s="51">
        <v>0.26848749999999999</v>
      </c>
      <c r="M4488" s="51">
        <v>0.34711250000000005</v>
      </c>
      <c r="N4488" s="51">
        <v>0.22525624999999999</v>
      </c>
      <c r="O4488" s="51"/>
      <c r="P4488" s="51"/>
      <c r="Q4488" s="51"/>
      <c r="R4488" s="51"/>
      <c r="S4488" s="51"/>
      <c r="T4488" s="51"/>
      <c r="U4488" s="51"/>
      <c r="V4488" s="51"/>
      <c r="W4488" s="51"/>
      <c r="X4488" s="51"/>
      <c r="Y4488" s="51"/>
      <c r="Z4488" s="51"/>
      <c r="AA4488" s="51"/>
      <c r="AB4488" s="51"/>
      <c r="AC4488" s="51"/>
      <c r="AD4488" s="51"/>
      <c r="AE4488" s="51"/>
      <c r="AF4488" s="51"/>
      <c r="AG4488" s="51"/>
      <c r="AH4488" s="51"/>
      <c r="AI4488" s="51"/>
      <c r="AJ4488" s="51"/>
      <c r="AK4488" s="51"/>
      <c r="AL4488" s="51"/>
      <c r="AM4488" s="51"/>
      <c r="AN4488" s="51"/>
      <c r="AO4488" s="51"/>
      <c r="AP4488" s="51"/>
      <c r="AQ4488" s="51"/>
      <c r="AR4488" s="51"/>
      <c r="AS4488" s="51"/>
      <c r="AT4488" s="51"/>
      <c r="AU4488" s="51"/>
      <c r="AV4488" s="51"/>
      <c r="AW4488" s="51"/>
      <c r="AX4488" s="51"/>
      <c r="AY4488" s="51"/>
      <c r="AZ4488" s="51"/>
      <c r="BA4488" s="51"/>
      <c r="BB4488" s="51"/>
      <c r="BC4488" s="51"/>
      <c r="BD4488" s="51"/>
      <c r="BE4488" s="51"/>
      <c r="BF4488" s="51"/>
      <c r="BG4488" s="51"/>
      <c r="BH4488" s="51"/>
      <c r="BI4488" s="51"/>
      <c r="BJ4488" s="51"/>
      <c r="BK4488" s="51"/>
      <c r="BL4488" s="51"/>
      <c r="BM4488" s="51"/>
      <c r="BN4488" s="51"/>
      <c r="BO4488" s="51"/>
      <c r="BP4488" s="51"/>
      <c r="BQ4488" s="51"/>
      <c r="BR4488" s="51"/>
      <c r="BS4488" s="51"/>
      <c r="BT4488" s="51"/>
      <c r="BU4488" s="51"/>
      <c r="BV4488" s="51"/>
      <c r="BW4488" s="51"/>
      <c r="BX4488" s="51"/>
      <c r="BY4488" s="51"/>
      <c r="BZ4488" s="51"/>
      <c r="CA4488" s="51"/>
      <c r="CB4488" s="51"/>
      <c r="CC4488" s="51"/>
      <c r="CD4488" s="51"/>
    </row>
    <row r="4489" spans="1:82" x14ac:dyDescent="0.35">
      <c r="A4489" s="49" t="s">
        <v>857</v>
      </c>
      <c r="B4489" s="50">
        <v>42372</v>
      </c>
      <c r="C4489" s="62"/>
      <c r="D4489" s="62"/>
      <c r="E4489" s="51" t="s">
        <v>855</v>
      </c>
      <c r="F4489" s="51"/>
      <c r="G4489" s="51">
        <v>476.36156249999999</v>
      </c>
      <c r="H4489" s="51">
        <v>0.24403749999999999</v>
      </c>
      <c r="I4489" s="51">
        <v>0.26870624999999998</v>
      </c>
      <c r="J4489" s="51">
        <v>0.26266250000000002</v>
      </c>
      <c r="K4489" s="51">
        <v>0.22798124999999997</v>
      </c>
      <c r="L4489" s="51">
        <v>0.26851875000000003</v>
      </c>
      <c r="M4489" s="51">
        <v>0.34708125000000001</v>
      </c>
      <c r="N4489" s="51">
        <v>0.22525624999999999</v>
      </c>
      <c r="O4489" s="51"/>
      <c r="P4489" s="51"/>
      <c r="Q4489" s="51"/>
      <c r="R4489" s="51"/>
      <c r="S4489" s="51"/>
      <c r="T4489" s="51"/>
      <c r="U4489" s="51"/>
      <c r="V4489" s="51"/>
      <c r="W4489" s="51"/>
      <c r="X4489" s="51"/>
      <c r="Y4489" s="51"/>
      <c r="Z4489" s="51"/>
      <c r="AA4489" s="51"/>
      <c r="AB4489" s="51"/>
      <c r="AC4489" s="51"/>
      <c r="AD4489" s="51"/>
      <c r="AE4489" s="51"/>
      <c r="AF4489" s="51"/>
      <c r="AG4489" s="51"/>
      <c r="AH4489" s="51"/>
      <c r="AI4489" s="51"/>
      <c r="AJ4489" s="51"/>
      <c r="AK4489" s="51"/>
      <c r="AL4489" s="51"/>
      <c r="AM4489" s="51"/>
      <c r="AN4489" s="51"/>
      <c r="AO4489" s="51"/>
      <c r="AP4489" s="51"/>
      <c r="AQ4489" s="51"/>
      <c r="AR4489" s="51"/>
      <c r="AS4489" s="51"/>
      <c r="AT4489" s="51"/>
      <c r="AU4489" s="51"/>
      <c r="AV4489" s="51"/>
      <c r="AW4489" s="51"/>
      <c r="AX4489" s="51"/>
      <c r="AY4489" s="51"/>
      <c r="AZ4489" s="51"/>
      <c r="BA4489" s="51"/>
      <c r="BB4489" s="51"/>
      <c r="BC4489" s="51"/>
      <c r="BD4489" s="51"/>
      <c r="BE4489" s="51"/>
      <c r="BF4489" s="51"/>
      <c r="BG4489" s="51"/>
      <c r="BH4489" s="51"/>
      <c r="BI4489" s="51"/>
      <c r="BJ4489" s="51"/>
      <c r="BK4489" s="51"/>
      <c r="BL4489" s="51"/>
      <c r="BM4489" s="51"/>
      <c r="BN4489" s="51"/>
      <c r="BO4489" s="51"/>
      <c r="BP4489" s="51"/>
      <c r="BQ4489" s="51"/>
      <c r="BR4489" s="51"/>
      <c r="BS4489" s="51"/>
      <c r="BT4489" s="51"/>
      <c r="BU4489" s="51"/>
      <c r="BV4489" s="51"/>
      <c r="BW4489" s="51"/>
      <c r="BX4489" s="51"/>
      <c r="BY4489" s="51"/>
      <c r="BZ4489" s="51"/>
      <c r="CA4489" s="51"/>
      <c r="CB4489" s="51"/>
      <c r="CC4489" s="51"/>
      <c r="CD4489" s="51"/>
    </row>
    <row r="4490" spans="1:82" x14ac:dyDescent="0.35">
      <c r="A4490" s="49" t="s">
        <v>857</v>
      </c>
      <c r="B4490" s="50">
        <v>42373</v>
      </c>
      <c r="C4490" s="62"/>
      <c r="D4490" s="62"/>
      <c r="E4490" s="51" t="s">
        <v>855</v>
      </c>
      <c r="F4490" s="51"/>
      <c r="G4490" s="51">
        <v>471.24328125</v>
      </c>
      <c r="H4490" s="51">
        <v>0.22637812499999999</v>
      </c>
      <c r="I4490" s="51">
        <v>0.26113125000000004</v>
      </c>
      <c r="J4490" s="51">
        <v>0.25891874999999998</v>
      </c>
      <c r="K4490" s="51">
        <v>0.22763124999999998</v>
      </c>
      <c r="L4490" s="51">
        <v>0.26836874999999999</v>
      </c>
      <c r="M4490" s="51">
        <v>0.34700624999999996</v>
      </c>
      <c r="N4490" s="51">
        <v>0.22513125</v>
      </c>
      <c r="O4490" s="51"/>
      <c r="P4490" s="51"/>
      <c r="Q4490" s="51"/>
      <c r="R4490" s="51"/>
      <c r="S4490" s="51"/>
      <c r="T4490" s="51"/>
      <c r="U4490" s="51"/>
      <c r="V4490" s="51"/>
      <c r="W4490" s="51"/>
      <c r="X4490" s="51"/>
      <c r="Y4490" s="51"/>
      <c r="Z4490" s="51"/>
      <c r="AA4490" s="51"/>
      <c r="AB4490" s="51"/>
      <c r="AC4490" s="51"/>
      <c r="AD4490" s="51"/>
      <c r="AE4490" s="51"/>
      <c r="AF4490" s="51"/>
      <c r="AG4490" s="51"/>
      <c r="AH4490" s="51"/>
      <c r="AI4490" s="51"/>
      <c r="AJ4490" s="51"/>
      <c r="AK4490" s="51"/>
      <c r="AL4490" s="51"/>
      <c r="AM4490" s="51"/>
      <c r="AN4490" s="51"/>
      <c r="AO4490" s="51"/>
      <c r="AP4490" s="51"/>
      <c r="AQ4490" s="51"/>
      <c r="AR4490" s="51"/>
      <c r="AS4490" s="51"/>
      <c r="AT4490" s="51"/>
      <c r="AU4490" s="51"/>
      <c r="AV4490" s="51"/>
      <c r="AW4490" s="51"/>
      <c r="AX4490" s="51"/>
      <c r="AY4490" s="51"/>
      <c r="AZ4490" s="51"/>
      <c r="BA4490" s="51"/>
      <c r="BB4490" s="51"/>
      <c r="BC4490" s="51"/>
      <c r="BD4490" s="51"/>
      <c r="BE4490" s="51"/>
      <c r="BF4490" s="51"/>
      <c r="BG4490" s="51"/>
      <c r="BH4490" s="51"/>
      <c r="BI4490" s="51"/>
      <c r="BJ4490" s="51"/>
      <c r="BK4490" s="51"/>
      <c r="BL4490" s="51"/>
      <c r="BM4490" s="51"/>
      <c r="BN4490" s="51"/>
      <c r="BO4490" s="51"/>
      <c r="BP4490" s="51"/>
      <c r="BQ4490" s="51"/>
      <c r="BR4490" s="51"/>
      <c r="BS4490" s="51"/>
      <c r="BT4490" s="51"/>
      <c r="BU4490" s="51"/>
      <c r="BV4490" s="51"/>
      <c r="BW4490" s="51"/>
      <c r="BX4490" s="51"/>
      <c r="BY4490" s="51"/>
      <c r="BZ4490" s="51"/>
      <c r="CA4490" s="51"/>
      <c r="CB4490" s="51"/>
      <c r="CC4490" s="51"/>
      <c r="CD4490" s="51"/>
    </row>
    <row r="4491" spans="1:82" x14ac:dyDescent="0.35">
      <c r="A4491" s="49" t="s">
        <v>857</v>
      </c>
      <c r="B4491" s="50">
        <v>42374</v>
      </c>
      <c r="C4491" s="62"/>
      <c r="D4491" s="62"/>
      <c r="E4491" s="51" t="s">
        <v>855</v>
      </c>
      <c r="F4491" s="51"/>
      <c r="G4491" s="51">
        <v>465.17953124999997</v>
      </c>
      <c r="H4491" s="51">
        <v>0.20478437500000002</v>
      </c>
      <c r="I4491" s="51">
        <v>0.25163750000000001</v>
      </c>
      <c r="J4491" s="51">
        <v>0.25500624999999999</v>
      </c>
      <c r="K4491" s="51">
        <v>0.22723749999999998</v>
      </c>
      <c r="L4491" s="51">
        <v>0.26818750000000002</v>
      </c>
      <c r="M4491" s="51">
        <v>0.34697500000000003</v>
      </c>
      <c r="N4491" s="51">
        <v>0.22498124999999999</v>
      </c>
      <c r="O4491" s="51"/>
      <c r="P4491" s="51"/>
      <c r="Q4491" s="51"/>
      <c r="R4491" s="51"/>
      <c r="S4491" s="51"/>
      <c r="T4491" s="51"/>
      <c r="U4491" s="51"/>
      <c r="V4491" s="51"/>
      <c r="W4491" s="51"/>
      <c r="X4491" s="51"/>
      <c r="Y4491" s="51"/>
      <c r="Z4491" s="51"/>
      <c r="AA4491" s="51"/>
      <c r="AB4491" s="51"/>
      <c r="AC4491" s="51"/>
      <c r="AD4491" s="51"/>
      <c r="AE4491" s="51"/>
      <c r="AF4491" s="51">
        <v>0.71804195124701264</v>
      </c>
      <c r="AG4491" s="51"/>
      <c r="AH4491" s="51"/>
      <c r="AI4491" s="51"/>
      <c r="AJ4491" s="51"/>
      <c r="AK4491" s="51"/>
      <c r="AL4491" s="51"/>
      <c r="AM4491" s="51"/>
      <c r="AN4491" s="51"/>
      <c r="AO4491" s="51"/>
      <c r="AP4491" s="51"/>
      <c r="AQ4491" s="51"/>
      <c r="AR4491" s="51"/>
      <c r="AS4491" s="51"/>
      <c r="AT4491" s="51"/>
      <c r="AU4491" s="51"/>
      <c r="AV4491" s="51"/>
      <c r="AW4491" s="51"/>
      <c r="AX4491" s="51"/>
      <c r="AY4491" s="51"/>
      <c r="AZ4491" s="51"/>
      <c r="BA4491" s="51"/>
      <c r="BB4491" s="51"/>
      <c r="BC4491" s="51"/>
      <c r="BD4491" s="51"/>
      <c r="BE4491" s="51"/>
      <c r="BF4491" s="51"/>
      <c r="BG4491" s="51"/>
      <c r="BH4491" s="51"/>
      <c r="BI4491" s="51"/>
      <c r="BJ4491" s="51"/>
      <c r="BK4491" s="51"/>
      <c r="BL4491" s="51"/>
      <c r="BM4491" s="51"/>
      <c r="BN4491" s="51"/>
      <c r="BO4491" s="51"/>
      <c r="BP4491" s="51"/>
      <c r="BQ4491" s="51"/>
      <c r="BR4491" s="51"/>
      <c r="BS4491" s="51"/>
      <c r="BT4491" s="51"/>
      <c r="BU4491" s="51"/>
      <c r="BV4491" s="51"/>
      <c r="BW4491" s="51"/>
      <c r="BX4491" s="51"/>
      <c r="BY4491" s="51"/>
      <c r="BZ4491" s="51"/>
      <c r="CA4491" s="51"/>
      <c r="CB4491" s="51"/>
      <c r="CC4491" s="51"/>
      <c r="CD4491" s="51"/>
    </row>
    <row r="4492" spans="1:82" x14ac:dyDescent="0.35">
      <c r="A4492" s="49" t="s">
        <v>857</v>
      </c>
      <c r="B4492" s="50">
        <v>42375</v>
      </c>
      <c r="C4492" s="62"/>
      <c r="D4492" s="62"/>
      <c r="E4492" s="51" t="s">
        <v>855</v>
      </c>
      <c r="F4492" s="51"/>
      <c r="G4492" s="51">
        <v>459.08156250000002</v>
      </c>
      <c r="H4492" s="51">
        <v>0.18385000000000001</v>
      </c>
      <c r="I4492" s="51">
        <v>0.24121874999999998</v>
      </c>
      <c r="J4492" s="51">
        <v>0.25105625000000004</v>
      </c>
      <c r="K4492" s="51">
        <v>0.22683125000000001</v>
      </c>
      <c r="L4492" s="51">
        <v>0.26802500000000001</v>
      </c>
      <c r="M4492" s="51">
        <v>0.34682499999999994</v>
      </c>
      <c r="N4492" s="51">
        <v>0.22499999999999998</v>
      </c>
      <c r="O4492" s="51"/>
      <c r="P4492" s="51"/>
      <c r="Q4492" s="51"/>
      <c r="R4492" s="51"/>
      <c r="S4492" s="51">
        <v>26.381934125000004</v>
      </c>
      <c r="T4492" s="51">
        <v>1553.8807499999998</v>
      </c>
      <c r="U4492" s="51">
        <v>831.24499999999989</v>
      </c>
      <c r="V4492" s="51"/>
      <c r="W4492" s="51">
        <v>15.946351100000001</v>
      </c>
      <c r="X4492" s="51">
        <v>2.1512007993275239E-2</v>
      </c>
      <c r="Y4492" s="51"/>
      <c r="Z4492" s="51">
        <v>13.058009350000001</v>
      </c>
      <c r="AA4492" s="51"/>
      <c r="AB4492" s="51"/>
      <c r="AC4492" s="51">
        <v>607.01024999999993</v>
      </c>
      <c r="AD4492" s="51">
        <v>8.75</v>
      </c>
      <c r="AE4492" s="51">
        <v>0.85983975217848707</v>
      </c>
      <c r="AF4492" s="51"/>
      <c r="AG4492" s="51"/>
      <c r="AH4492" s="51"/>
      <c r="AI4492" s="51">
        <v>5.9042499999999993</v>
      </c>
      <c r="AJ4492" s="51">
        <v>4.45</v>
      </c>
      <c r="AK4492" s="51">
        <v>8.75</v>
      </c>
      <c r="AL4492" s="51">
        <v>2.9074999999999998</v>
      </c>
      <c r="AM4492" s="51">
        <v>3.3427292194360171E-2</v>
      </c>
      <c r="AN4492" s="51">
        <v>5.5064861999999994</v>
      </c>
      <c r="AO4492" s="51">
        <v>164.73024999999998</v>
      </c>
      <c r="AP4492" s="51"/>
      <c r="AQ4492" s="51"/>
      <c r="AR4492" s="51"/>
      <c r="AS4492" s="51"/>
      <c r="AT4492" s="51"/>
      <c r="AU4492" s="51"/>
      <c r="AV4492" s="51"/>
      <c r="AW4492" s="51"/>
      <c r="AX4492" s="51"/>
      <c r="AY4492" s="51"/>
      <c r="AZ4492" s="51"/>
      <c r="BA4492" s="51"/>
      <c r="BB4492" s="51">
        <v>2.8883417499999999</v>
      </c>
      <c r="BC4492" s="51"/>
      <c r="BD4492" s="51">
        <v>224.23474999999999</v>
      </c>
      <c r="BE4492" s="51">
        <v>1.2880883761326021E-2</v>
      </c>
      <c r="BF4492" s="51">
        <v>8.9295030129007864E-3</v>
      </c>
      <c r="BG4492" s="51">
        <v>4.9290968250000002</v>
      </c>
      <c r="BH4492" s="51"/>
      <c r="BI4492" s="51">
        <v>552.00125000000003</v>
      </c>
      <c r="BJ4492" s="51"/>
      <c r="BK4492" s="51"/>
      <c r="BL4492" s="51"/>
      <c r="BM4492" s="51"/>
      <c r="BN4492" s="51"/>
      <c r="BO4492" s="51"/>
      <c r="BP4492" s="51"/>
      <c r="BQ4492" s="51"/>
      <c r="BR4492" s="51"/>
      <c r="BS4492" s="51"/>
      <c r="BT4492" s="51"/>
      <c r="BU4492" s="51"/>
      <c r="BV4492" s="51"/>
      <c r="BW4492" s="51"/>
      <c r="BX4492" s="51"/>
      <c r="BY4492" s="51"/>
      <c r="BZ4492" s="51"/>
      <c r="CA4492" s="51"/>
      <c r="CB4492" s="51"/>
      <c r="CC4492" s="51"/>
      <c r="CD4492" s="51"/>
    </row>
    <row r="4493" spans="1:82" x14ac:dyDescent="0.35">
      <c r="A4493" s="49" t="s">
        <v>857</v>
      </c>
      <c r="B4493" s="50">
        <v>42376</v>
      </c>
      <c r="C4493" s="62"/>
      <c r="D4493" s="62"/>
      <c r="E4493" s="51" t="s">
        <v>855</v>
      </c>
      <c r="F4493" s="51"/>
      <c r="G4493" s="51">
        <v>486.54093749999993</v>
      </c>
      <c r="H4493" s="51">
        <v>0.30098749999999996</v>
      </c>
      <c r="I4493" s="51">
        <v>0.27053125</v>
      </c>
      <c r="J4493" s="51">
        <v>0.26577499999999998</v>
      </c>
      <c r="K4493" s="51">
        <v>0.23097499999999999</v>
      </c>
      <c r="L4493" s="51">
        <v>0.26765624999999998</v>
      </c>
      <c r="M4493" s="51">
        <v>0.34676874999999996</v>
      </c>
      <c r="N4493" s="51">
        <v>0.22486874999999998</v>
      </c>
      <c r="O4493" s="51"/>
      <c r="P4493" s="51"/>
      <c r="Q4493" s="51"/>
      <c r="R4493" s="51"/>
      <c r="S4493" s="51"/>
      <c r="T4493" s="51"/>
      <c r="U4493" s="51"/>
      <c r="V4493" s="51"/>
      <c r="W4493" s="51"/>
      <c r="X4493" s="51"/>
      <c r="Y4493" s="51"/>
      <c r="Z4493" s="51"/>
      <c r="AA4493" s="51"/>
      <c r="AB4493" s="51"/>
      <c r="AC4493" s="51"/>
      <c r="AD4493" s="51"/>
      <c r="AE4493" s="51"/>
      <c r="AF4493" s="51"/>
      <c r="AG4493" s="51"/>
      <c r="AH4493" s="51"/>
      <c r="AI4493" s="51"/>
      <c r="AJ4493" s="51"/>
      <c r="AK4493" s="51"/>
      <c r="AL4493" s="51"/>
      <c r="AM4493" s="51"/>
      <c r="AN4493" s="51"/>
      <c r="AO4493" s="51"/>
      <c r="AP4493" s="51"/>
      <c r="AQ4493" s="51"/>
      <c r="AR4493" s="51"/>
      <c r="AS4493" s="51"/>
      <c r="AT4493" s="51"/>
      <c r="AU4493" s="51"/>
      <c r="AV4493" s="51"/>
      <c r="AW4493" s="51"/>
      <c r="AX4493" s="51"/>
      <c r="AY4493" s="51"/>
      <c r="AZ4493" s="51"/>
      <c r="BA4493" s="51"/>
      <c r="BB4493" s="51"/>
      <c r="BC4493" s="51"/>
      <c r="BD4493" s="51"/>
      <c r="BE4493" s="51"/>
      <c r="BF4493" s="51"/>
      <c r="BG4493" s="51"/>
      <c r="BH4493" s="51"/>
      <c r="BI4493" s="51"/>
      <c r="BJ4493" s="51"/>
      <c r="BK4493" s="51"/>
      <c r="BL4493" s="51"/>
      <c r="BM4493" s="51"/>
      <c r="BN4493" s="51"/>
      <c r="BO4493" s="51"/>
      <c r="BP4493" s="51"/>
      <c r="BQ4493" s="51"/>
      <c r="BR4493" s="51"/>
      <c r="BS4493" s="51"/>
      <c r="BT4493" s="51"/>
      <c r="BU4493" s="51"/>
      <c r="BV4493" s="51"/>
      <c r="BW4493" s="51"/>
      <c r="BX4493" s="51"/>
      <c r="BY4493" s="51"/>
      <c r="BZ4493" s="51"/>
      <c r="CA4493" s="51"/>
      <c r="CB4493" s="51"/>
      <c r="CC4493" s="51"/>
      <c r="CD4493" s="51"/>
    </row>
    <row r="4494" spans="1:82" x14ac:dyDescent="0.35">
      <c r="A4494" s="49" t="s">
        <v>857</v>
      </c>
      <c r="B4494" s="50">
        <v>42377</v>
      </c>
      <c r="C4494" s="62"/>
      <c r="D4494" s="62"/>
      <c r="E4494" s="51" t="s">
        <v>855</v>
      </c>
      <c r="F4494" s="51"/>
      <c r="G4494" s="51">
        <v>482.42296875</v>
      </c>
      <c r="H4494" s="51">
        <v>0.27726562500000002</v>
      </c>
      <c r="I4494" s="51">
        <v>0.2744625</v>
      </c>
      <c r="J4494" s="51">
        <v>0.26490625000000001</v>
      </c>
      <c r="K4494" s="51">
        <v>0.22850000000000004</v>
      </c>
      <c r="L4494" s="51">
        <v>0.26747500000000002</v>
      </c>
      <c r="M4494" s="51">
        <v>0.34659374999999998</v>
      </c>
      <c r="N4494" s="51">
        <v>0.22473750000000001</v>
      </c>
      <c r="O4494" s="51"/>
      <c r="P4494" s="51"/>
      <c r="Q4494" s="51"/>
      <c r="R4494" s="51"/>
      <c r="S4494" s="51"/>
      <c r="T4494" s="51"/>
      <c r="U4494" s="51"/>
      <c r="V4494" s="51"/>
      <c r="W4494" s="51"/>
      <c r="X4494" s="51"/>
      <c r="Y4494" s="51"/>
      <c r="Z4494" s="51"/>
      <c r="AA4494" s="51"/>
      <c r="AB4494" s="51"/>
      <c r="AC4494" s="51"/>
      <c r="AD4494" s="51"/>
      <c r="AE4494" s="51"/>
      <c r="AF4494" s="51"/>
      <c r="AG4494" s="51"/>
      <c r="AH4494" s="51"/>
      <c r="AI4494" s="51"/>
      <c r="AJ4494" s="51"/>
      <c r="AK4494" s="51"/>
      <c r="AL4494" s="51"/>
      <c r="AM4494" s="51"/>
      <c r="AN4494" s="51"/>
      <c r="AO4494" s="51"/>
      <c r="AP4494" s="51"/>
      <c r="AQ4494" s="51"/>
      <c r="AR4494" s="51"/>
      <c r="AS4494" s="51"/>
      <c r="AT4494" s="51"/>
      <c r="AU4494" s="51"/>
      <c r="AV4494" s="51"/>
      <c r="AW4494" s="51"/>
      <c r="AX4494" s="51"/>
      <c r="AY4494" s="51"/>
      <c r="AZ4494" s="51"/>
      <c r="BA4494" s="51"/>
      <c r="BB4494" s="51"/>
      <c r="BC4494" s="51"/>
      <c r="BD4494" s="51"/>
      <c r="BE4494" s="51"/>
      <c r="BF4494" s="51"/>
      <c r="BG4494" s="51"/>
      <c r="BH4494" s="51"/>
      <c r="BI4494" s="51"/>
      <c r="BJ4494" s="51"/>
      <c r="BK4494" s="51"/>
      <c r="BL4494" s="51"/>
      <c r="BM4494" s="51"/>
      <c r="BN4494" s="51"/>
      <c r="BO4494" s="51"/>
      <c r="BP4494" s="51"/>
      <c r="BQ4494" s="51"/>
      <c r="BR4494" s="51"/>
      <c r="BS4494" s="51"/>
      <c r="BT4494" s="51"/>
      <c r="BU4494" s="51"/>
      <c r="BV4494" s="51"/>
      <c r="BW4494" s="51"/>
      <c r="BX4494" s="51"/>
      <c r="BY4494" s="51"/>
      <c r="BZ4494" s="51"/>
      <c r="CA4494" s="51"/>
      <c r="CB4494" s="51"/>
      <c r="CC4494" s="51"/>
      <c r="CD4494" s="51"/>
    </row>
    <row r="4495" spans="1:82" x14ac:dyDescent="0.35">
      <c r="A4495" s="49" t="s">
        <v>857</v>
      </c>
      <c r="B4495" s="50">
        <v>42378</v>
      </c>
      <c r="C4495" s="62"/>
      <c r="D4495" s="62"/>
      <c r="E4495" s="51" t="s">
        <v>855</v>
      </c>
      <c r="F4495" s="51"/>
      <c r="G4495" s="51">
        <v>477.02906250000001</v>
      </c>
      <c r="H4495" s="51">
        <v>0.25459375000000001</v>
      </c>
      <c r="I4495" s="51">
        <v>0.26851250000000004</v>
      </c>
      <c r="J4495" s="51">
        <v>0.26201874999999997</v>
      </c>
      <c r="K4495" s="51">
        <v>0.22798125</v>
      </c>
      <c r="L4495" s="51">
        <v>0.26733125000000002</v>
      </c>
      <c r="M4495" s="51">
        <v>0.3465375</v>
      </c>
      <c r="N4495" s="51">
        <v>0.22467500000000001</v>
      </c>
      <c r="O4495" s="51"/>
      <c r="P4495" s="51"/>
      <c r="Q4495" s="51"/>
      <c r="R4495" s="51"/>
      <c r="S4495" s="51"/>
      <c r="T4495" s="51"/>
      <c r="U4495" s="51"/>
      <c r="V4495" s="51"/>
      <c r="W4495" s="51"/>
      <c r="X4495" s="51"/>
      <c r="Y4495" s="51"/>
      <c r="Z4495" s="51"/>
      <c r="AA4495" s="51"/>
      <c r="AB4495" s="51"/>
      <c r="AC4495" s="51"/>
      <c r="AD4495" s="51"/>
      <c r="AE4495" s="51"/>
      <c r="AF4495" s="51"/>
      <c r="AG4495" s="51"/>
      <c r="AH4495" s="51"/>
      <c r="AI4495" s="51"/>
      <c r="AJ4495" s="51"/>
      <c r="AK4495" s="51"/>
      <c r="AL4495" s="51"/>
      <c r="AM4495" s="51"/>
      <c r="AN4495" s="51"/>
      <c r="AO4495" s="51"/>
      <c r="AP4495" s="51"/>
      <c r="AQ4495" s="51"/>
      <c r="AR4495" s="51"/>
      <c r="AS4495" s="51"/>
      <c r="AT4495" s="51"/>
      <c r="AU4495" s="51"/>
      <c r="AV4495" s="51"/>
      <c r="AW4495" s="51"/>
      <c r="AX4495" s="51"/>
      <c r="AY4495" s="51"/>
      <c r="AZ4495" s="51"/>
      <c r="BA4495" s="51"/>
      <c r="BB4495" s="51"/>
      <c r="BC4495" s="51"/>
      <c r="BD4495" s="51"/>
      <c r="BE4495" s="51"/>
      <c r="BF4495" s="51"/>
      <c r="BG4495" s="51"/>
      <c r="BH4495" s="51"/>
      <c r="BI4495" s="51"/>
      <c r="BJ4495" s="51"/>
      <c r="BK4495" s="51"/>
      <c r="BL4495" s="51"/>
      <c r="BM4495" s="51"/>
      <c r="BN4495" s="51"/>
      <c r="BO4495" s="51"/>
      <c r="BP4495" s="51"/>
      <c r="BQ4495" s="51"/>
      <c r="BR4495" s="51"/>
      <c r="BS4495" s="51"/>
      <c r="BT4495" s="51"/>
      <c r="BU4495" s="51"/>
      <c r="BV4495" s="51"/>
      <c r="BW4495" s="51"/>
      <c r="BX4495" s="51"/>
      <c r="BY4495" s="51"/>
      <c r="BZ4495" s="51"/>
      <c r="CA4495" s="51"/>
      <c r="CB4495" s="51"/>
      <c r="CC4495" s="51"/>
      <c r="CD4495" s="51"/>
    </row>
    <row r="4496" spans="1:82" x14ac:dyDescent="0.35">
      <c r="A4496" s="49" t="s">
        <v>857</v>
      </c>
      <c r="B4496" s="50">
        <v>42379</v>
      </c>
      <c r="C4496" s="62"/>
      <c r="D4496" s="62"/>
      <c r="E4496" s="51" t="s">
        <v>855</v>
      </c>
      <c r="F4496" s="51"/>
      <c r="G4496" s="51">
        <v>470.72859375000002</v>
      </c>
      <c r="H4496" s="51">
        <v>0.23059062499999999</v>
      </c>
      <c r="I4496" s="51">
        <v>0.25987499999999997</v>
      </c>
      <c r="J4496" s="51">
        <v>0.25820624999999997</v>
      </c>
      <c r="K4496" s="51">
        <v>0.22747500000000001</v>
      </c>
      <c r="L4496" s="51">
        <v>0.267175</v>
      </c>
      <c r="M4496" s="51">
        <v>0.34643124999999997</v>
      </c>
      <c r="N4496" s="51">
        <v>0.22457500000000002</v>
      </c>
      <c r="O4496" s="51"/>
      <c r="P4496" s="51"/>
      <c r="Q4496" s="51"/>
      <c r="R4496" s="51"/>
      <c r="S4496" s="51"/>
      <c r="T4496" s="51"/>
      <c r="U4496" s="51"/>
      <c r="V4496" s="51"/>
      <c r="W4496" s="51"/>
      <c r="X4496" s="51"/>
      <c r="Y4496" s="51"/>
      <c r="Z4496" s="51"/>
      <c r="AA4496" s="51"/>
      <c r="AB4496" s="51"/>
      <c r="AC4496" s="51"/>
      <c r="AD4496" s="51"/>
      <c r="AE4496" s="51"/>
      <c r="AF4496" s="51"/>
      <c r="AG4496" s="51"/>
      <c r="AH4496" s="51"/>
      <c r="AI4496" s="51"/>
      <c r="AJ4496" s="51"/>
      <c r="AK4496" s="51"/>
      <c r="AL4496" s="51"/>
      <c r="AM4496" s="51"/>
      <c r="AN4496" s="51"/>
      <c r="AO4496" s="51"/>
      <c r="AP4496" s="51"/>
      <c r="AQ4496" s="51"/>
      <c r="AR4496" s="51"/>
      <c r="AS4496" s="51"/>
      <c r="AT4496" s="51"/>
      <c r="AU4496" s="51"/>
      <c r="AV4496" s="51"/>
      <c r="AW4496" s="51"/>
      <c r="AX4496" s="51"/>
      <c r="AY4496" s="51"/>
      <c r="AZ4496" s="51"/>
      <c r="BA4496" s="51"/>
      <c r="BB4496" s="51"/>
      <c r="BC4496" s="51"/>
      <c r="BD4496" s="51"/>
      <c r="BE4496" s="51"/>
      <c r="BF4496" s="51"/>
      <c r="BG4496" s="51"/>
      <c r="BH4496" s="51"/>
      <c r="BI4496" s="51"/>
      <c r="BJ4496" s="51"/>
      <c r="BK4496" s="51"/>
      <c r="BL4496" s="51"/>
      <c r="BM4496" s="51"/>
      <c r="BN4496" s="51"/>
      <c r="BO4496" s="51"/>
      <c r="BP4496" s="51"/>
      <c r="BQ4496" s="51"/>
      <c r="BR4496" s="51"/>
      <c r="BS4496" s="51"/>
      <c r="BT4496" s="51"/>
      <c r="BU4496" s="51"/>
      <c r="BV4496" s="51"/>
      <c r="BW4496" s="51"/>
      <c r="BX4496" s="51"/>
      <c r="BY4496" s="51"/>
      <c r="BZ4496" s="51"/>
      <c r="CA4496" s="51"/>
      <c r="CB4496" s="51"/>
      <c r="CC4496" s="51"/>
      <c r="CD4496" s="51"/>
    </row>
    <row r="4497" spans="1:82" x14ac:dyDescent="0.35">
      <c r="A4497" s="49" t="s">
        <v>857</v>
      </c>
      <c r="B4497" s="50">
        <v>42380</v>
      </c>
      <c r="C4497" s="62"/>
      <c r="D4497" s="62"/>
      <c r="E4497" s="51" t="s">
        <v>855</v>
      </c>
      <c r="F4497" s="51"/>
      <c r="G4497" s="51">
        <v>464.5284375</v>
      </c>
      <c r="H4497" s="51">
        <v>0.2079125</v>
      </c>
      <c r="I4497" s="51">
        <v>0.25105625000000004</v>
      </c>
      <c r="J4497" s="51">
        <v>0.25430625000000001</v>
      </c>
      <c r="K4497" s="51">
        <v>0.22694999999999999</v>
      </c>
      <c r="L4497" s="51">
        <v>0.26691874999999998</v>
      </c>
      <c r="M4497" s="51">
        <v>0.34631875000000001</v>
      </c>
      <c r="N4497" s="51">
        <v>0.22445000000000004</v>
      </c>
      <c r="O4497" s="51"/>
      <c r="P4497" s="51"/>
      <c r="Q4497" s="51"/>
      <c r="R4497" s="51"/>
      <c r="S4497" s="51"/>
      <c r="T4497" s="51"/>
      <c r="U4497" s="51"/>
      <c r="V4497" s="51"/>
      <c r="W4497" s="51"/>
      <c r="X4497" s="51"/>
      <c r="Y4497" s="51"/>
      <c r="Z4497" s="51"/>
      <c r="AA4497" s="51"/>
      <c r="AB4497" s="51"/>
      <c r="AC4497" s="51"/>
      <c r="AD4497" s="51"/>
      <c r="AE4497" s="51">
        <v>0.89377874606564234</v>
      </c>
      <c r="AF4497" s="51">
        <v>0.65982725476298798</v>
      </c>
      <c r="AG4497" s="51"/>
      <c r="AH4497" s="51"/>
      <c r="AI4497" s="51"/>
      <c r="AJ4497" s="51"/>
      <c r="AK4497" s="51"/>
      <c r="AL4497" s="51"/>
      <c r="AM4497" s="51"/>
      <c r="AN4497" s="51"/>
      <c r="AO4497" s="51"/>
      <c r="AP4497" s="51"/>
      <c r="AQ4497" s="51"/>
      <c r="AR4497" s="51"/>
      <c r="AS4497" s="51"/>
      <c r="AT4497" s="51"/>
      <c r="AU4497" s="51"/>
      <c r="AV4497" s="51"/>
      <c r="AW4497" s="51"/>
      <c r="AX4497" s="51"/>
      <c r="AY4497" s="51"/>
      <c r="AZ4497" s="51"/>
      <c r="BA4497" s="51"/>
      <c r="BB4497" s="51"/>
      <c r="BC4497" s="51"/>
      <c r="BD4497" s="51"/>
      <c r="BE4497" s="51"/>
      <c r="BF4497" s="51"/>
      <c r="BG4497" s="51"/>
      <c r="BH4497" s="51"/>
      <c r="BI4497" s="51"/>
      <c r="BJ4497" s="51"/>
      <c r="BK4497" s="51"/>
      <c r="BL4497" s="51"/>
      <c r="BM4497" s="51"/>
      <c r="BN4497" s="51"/>
      <c r="BO4497" s="51"/>
      <c r="BP4497" s="51"/>
      <c r="BQ4497" s="51"/>
      <c r="BR4497" s="51"/>
      <c r="BS4497" s="51"/>
      <c r="BT4497" s="51"/>
      <c r="BU4497" s="51"/>
      <c r="BV4497" s="51"/>
      <c r="BW4497" s="51"/>
      <c r="BX4497" s="51"/>
      <c r="BY4497" s="51"/>
      <c r="BZ4497" s="51"/>
      <c r="CA4497" s="51"/>
      <c r="CB4497" s="51"/>
      <c r="CC4497" s="51"/>
      <c r="CD4497" s="51"/>
    </row>
    <row r="4498" spans="1:82" x14ac:dyDescent="0.35">
      <c r="A4498" s="49" t="s">
        <v>857</v>
      </c>
      <c r="B4498" s="50">
        <v>42381</v>
      </c>
      <c r="C4498" s="62"/>
      <c r="D4498" s="62"/>
      <c r="E4498" s="51" t="s">
        <v>855</v>
      </c>
      <c r="F4498" s="51"/>
      <c r="G4498" s="51">
        <v>457.80796874999999</v>
      </c>
      <c r="H4498" s="51">
        <v>0.184628125</v>
      </c>
      <c r="I4498" s="51">
        <v>0.24027499999999999</v>
      </c>
      <c r="J4498" s="51">
        <v>0.250025</v>
      </c>
      <c r="K4498" s="51">
        <v>0.22633750000000002</v>
      </c>
      <c r="L4498" s="51">
        <v>0.26665625000000004</v>
      </c>
      <c r="M4498" s="51">
        <v>0.34616875000000003</v>
      </c>
      <c r="N4498" s="51">
        <v>0.22438750000000002</v>
      </c>
      <c r="O4498" s="51"/>
      <c r="P4498" s="51"/>
      <c r="Q4498" s="51"/>
      <c r="R4498" s="51"/>
      <c r="S4498" s="51"/>
      <c r="T4498" s="51"/>
      <c r="U4498" s="51"/>
      <c r="V4498" s="51"/>
      <c r="W4498" s="51"/>
      <c r="X4498" s="51"/>
      <c r="Y4498" s="51"/>
      <c r="Z4498" s="51"/>
      <c r="AA4498" s="51"/>
      <c r="AB4498" s="51"/>
      <c r="AC4498" s="51"/>
      <c r="AD4498" s="51"/>
      <c r="AE4498" s="51"/>
      <c r="AF4498" s="51"/>
      <c r="AG4498" s="51"/>
      <c r="AH4498" s="51"/>
      <c r="AI4498" s="51"/>
      <c r="AJ4498" s="51"/>
      <c r="AK4498" s="51"/>
      <c r="AL4498" s="51"/>
      <c r="AM4498" s="51"/>
      <c r="AN4498" s="51"/>
      <c r="AO4498" s="51"/>
      <c r="AP4498" s="51"/>
      <c r="AQ4498" s="51"/>
      <c r="AR4498" s="51"/>
      <c r="AS4498" s="51"/>
      <c r="AT4498" s="51"/>
      <c r="AU4498" s="51"/>
      <c r="AV4498" s="51"/>
      <c r="AW4498" s="51"/>
      <c r="AX4498" s="51"/>
      <c r="AY4498" s="51"/>
      <c r="AZ4498" s="51"/>
      <c r="BA4498" s="51"/>
      <c r="BB4498" s="51"/>
      <c r="BC4498" s="51"/>
      <c r="BD4498" s="51"/>
      <c r="BE4498" s="51"/>
      <c r="BF4498" s="51"/>
      <c r="BG4498" s="51"/>
      <c r="BH4498" s="51"/>
      <c r="BI4498" s="51"/>
      <c r="BJ4498" s="51"/>
      <c r="BK4498" s="51"/>
      <c r="BL4498" s="51"/>
      <c r="BM4498" s="51"/>
      <c r="BN4498" s="51"/>
      <c r="BO4498" s="51"/>
      <c r="BP4498" s="51"/>
      <c r="BQ4498" s="51"/>
      <c r="BR4498" s="51"/>
      <c r="BS4498" s="51"/>
      <c r="BT4498" s="51"/>
      <c r="BU4498" s="51"/>
      <c r="BV4498" s="51"/>
      <c r="BW4498" s="51"/>
      <c r="BX4498" s="51"/>
      <c r="BY4498" s="51"/>
      <c r="BZ4498" s="51"/>
      <c r="CA4498" s="51"/>
      <c r="CB4498" s="51"/>
      <c r="CC4498" s="51"/>
      <c r="CD4498" s="51"/>
    </row>
    <row r="4499" spans="1:82" x14ac:dyDescent="0.35">
      <c r="A4499" s="49" t="s">
        <v>857</v>
      </c>
      <c r="B4499" s="50">
        <v>42382</v>
      </c>
      <c r="C4499" s="62"/>
      <c r="D4499" s="62"/>
      <c r="E4499" s="51" t="s">
        <v>855</v>
      </c>
      <c r="F4499" s="51"/>
      <c r="G4499" s="51">
        <v>454.00218749999999</v>
      </c>
      <c r="H4499" s="51">
        <v>0.17276874999999997</v>
      </c>
      <c r="I4499" s="51">
        <v>0.2333375</v>
      </c>
      <c r="J4499" s="51">
        <v>0.24756875</v>
      </c>
      <c r="K4499" s="51">
        <v>0.22606875000000001</v>
      </c>
      <c r="L4499" s="51">
        <v>0.26639999999999997</v>
      </c>
      <c r="M4499" s="51">
        <v>0.34608749999999999</v>
      </c>
      <c r="N4499" s="51">
        <v>0.22416249999999999</v>
      </c>
      <c r="O4499" s="51"/>
      <c r="P4499" s="51"/>
      <c r="Q4499" s="51"/>
      <c r="R4499" s="51"/>
      <c r="S4499" s="51"/>
      <c r="T4499" s="51"/>
      <c r="U4499" s="51"/>
      <c r="V4499" s="51"/>
      <c r="W4499" s="51"/>
      <c r="X4499" s="51"/>
      <c r="Y4499" s="51"/>
      <c r="Z4499" s="51"/>
      <c r="AA4499" s="51"/>
      <c r="AB4499" s="51"/>
      <c r="AC4499" s="51"/>
      <c r="AD4499" s="51">
        <v>8.75</v>
      </c>
      <c r="AE4499" s="51"/>
      <c r="AF4499" s="51"/>
      <c r="AG4499" s="51"/>
      <c r="AH4499" s="51"/>
      <c r="AI4499" s="51"/>
      <c r="AJ4499" s="51">
        <v>5.65</v>
      </c>
      <c r="AK4499" s="51">
        <v>8.75</v>
      </c>
      <c r="AL4499" s="51"/>
      <c r="AM4499" s="51"/>
      <c r="AN4499" s="51"/>
      <c r="AO4499" s="51"/>
      <c r="AP4499" s="51"/>
      <c r="AQ4499" s="51"/>
      <c r="AR4499" s="51"/>
      <c r="AS4499" s="51"/>
      <c r="AT4499" s="51"/>
      <c r="AU4499" s="51"/>
      <c r="AV4499" s="51"/>
      <c r="AW4499" s="51"/>
      <c r="AX4499" s="51"/>
      <c r="AY4499" s="51"/>
      <c r="AZ4499" s="51"/>
      <c r="BA4499" s="51"/>
      <c r="BB4499" s="51"/>
      <c r="BC4499" s="51"/>
      <c r="BD4499" s="51"/>
      <c r="BE4499" s="51"/>
      <c r="BF4499" s="51"/>
      <c r="BG4499" s="51"/>
      <c r="BH4499" s="51"/>
      <c r="BI4499" s="51"/>
      <c r="BJ4499" s="51"/>
      <c r="BK4499" s="51"/>
      <c r="BL4499" s="51"/>
      <c r="BM4499" s="51"/>
      <c r="BN4499" s="51"/>
      <c r="BO4499" s="51"/>
      <c r="BP4499" s="51"/>
      <c r="BQ4499" s="51"/>
      <c r="BR4499" s="51"/>
      <c r="BS4499" s="51"/>
      <c r="BT4499" s="51"/>
      <c r="BU4499" s="51"/>
      <c r="BV4499" s="51"/>
      <c r="BW4499" s="51"/>
      <c r="BX4499" s="51"/>
      <c r="BY4499" s="51"/>
      <c r="BZ4499" s="51"/>
      <c r="CA4499" s="51"/>
      <c r="CB4499" s="51"/>
      <c r="CC4499" s="51"/>
      <c r="CD4499" s="51"/>
    </row>
    <row r="4500" spans="1:82" x14ac:dyDescent="0.35">
      <c r="A4500" s="49" t="s">
        <v>857</v>
      </c>
      <c r="B4500" s="50">
        <v>42383</v>
      </c>
      <c r="C4500" s="62"/>
      <c r="D4500" s="62"/>
      <c r="E4500" s="51" t="s">
        <v>855</v>
      </c>
      <c r="F4500" s="51"/>
      <c r="G4500" s="51">
        <v>481.66031250000003</v>
      </c>
      <c r="H4500" s="51">
        <v>0.28075624999999998</v>
      </c>
      <c r="I4500" s="51">
        <v>0.26478749999999995</v>
      </c>
      <c r="J4500" s="51">
        <v>0.26778125000000003</v>
      </c>
      <c r="K4500" s="51">
        <v>0.22894375</v>
      </c>
      <c r="L4500" s="51">
        <v>0.26608750000000003</v>
      </c>
      <c r="M4500" s="51">
        <v>0.34584375000000001</v>
      </c>
      <c r="N4500" s="51">
        <v>0.22410625000000001</v>
      </c>
      <c r="O4500" s="51"/>
      <c r="P4500" s="51"/>
      <c r="Q4500" s="51"/>
      <c r="R4500" s="51"/>
      <c r="S4500" s="51"/>
      <c r="T4500" s="51"/>
      <c r="U4500" s="51"/>
      <c r="V4500" s="51"/>
      <c r="W4500" s="51"/>
      <c r="X4500" s="51"/>
      <c r="Y4500" s="51"/>
      <c r="Z4500" s="51"/>
      <c r="AA4500" s="51"/>
      <c r="AB4500" s="51"/>
      <c r="AC4500" s="51"/>
      <c r="AD4500" s="51"/>
      <c r="AE4500" s="51">
        <v>0.93143635420469839</v>
      </c>
      <c r="AF4500" s="51">
        <v>0.62299766966072456</v>
      </c>
      <c r="AG4500" s="51"/>
      <c r="AH4500" s="51"/>
      <c r="AI4500" s="51"/>
      <c r="AJ4500" s="51"/>
      <c r="AK4500" s="51"/>
      <c r="AL4500" s="51"/>
      <c r="AM4500" s="51"/>
      <c r="AN4500" s="51"/>
      <c r="AO4500" s="51"/>
      <c r="AP4500" s="51"/>
      <c r="AQ4500" s="51"/>
      <c r="AR4500" s="51"/>
      <c r="AS4500" s="51"/>
      <c r="AT4500" s="51"/>
      <c r="AU4500" s="51"/>
      <c r="AV4500" s="51"/>
      <c r="AW4500" s="51"/>
      <c r="AX4500" s="51"/>
      <c r="AY4500" s="51"/>
      <c r="AZ4500" s="51"/>
      <c r="BA4500" s="51"/>
      <c r="BB4500" s="51"/>
      <c r="BC4500" s="51"/>
      <c r="BD4500" s="51"/>
      <c r="BE4500" s="51"/>
      <c r="BF4500" s="51"/>
      <c r="BG4500" s="51"/>
      <c r="BH4500" s="51"/>
      <c r="BI4500" s="51"/>
      <c r="BJ4500" s="51"/>
      <c r="BK4500" s="51"/>
      <c r="BL4500" s="51"/>
      <c r="BM4500" s="51"/>
      <c r="BN4500" s="51"/>
      <c r="BO4500" s="51"/>
      <c r="BP4500" s="51"/>
      <c r="BQ4500" s="51"/>
      <c r="BR4500" s="51"/>
      <c r="BS4500" s="51"/>
      <c r="BT4500" s="51"/>
      <c r="BU4500" s="51"/>
      <c r="BV4500" s="51"/>
      <c r="BW4500" s="51"/>
      <c r="BX4500" s="51"/>
      <c r="BY4500" s="51"/>
      <c r="BZ4500" s="51"/>
      <c r="CA4500" s="51"/>
      <c r="CB4500" s="51"/>
      <c r="CC4500" s="51"/>
      <c r="CD4500" s="51"/>
    </row>
    <row r="4501" spans="1:82" x14ac:dyDescent="0.35">
      <c r="A4501" s="49" t="s">
        <v>857</v>
      </c>
      <c r="B4501" s="50">
        <v>42384</v>
      </c>
      <c r="C4501" s="62"/>
      <c r="D4501" s="62"/>
      <c r="E4501" s="51" t="s">
        <v>855</v>
      </c>
      <c r="F4501" s="51"/>
      <c r="G4501" s="51">
        <v>475.5675</v>
      </c>
      <c r="H4501" s="51">
        <v>0.25745625</v>
      </c>
      <c r="I4501" s="51">
        <v>0.26255624999999999</v>
      </c>
      <c r="J4501" s="51">
        <v>0.26229374999999999</v>
      </c>
      <c r="K4501" s="51">
        <v>0.22718750000000001</v>
      </c>
      <c r="L4501" s="51">
        <v>0.26589375000000004</v>
      </c>
      <c r="M4501" s="51">
        <v>0.34584375000000001</v>
      </c>
      <c r="N4501" s="51">
        <v>0.22400000000000003</v>
      </c>
      <c r="O4501" s="51"/>
      <c r="P4501" s="51"/>
      <c r="Q4501" s="51"/>
      <c r="R4501" s="51"/>
      <c r="S4501" s="51"/>
      <c r="T4501" s="51"/>
      <c r="U4501" s="51"/>
      <c r="V4501" s="51"/>
      <c r="W4501" s="51"/>
      <c r="X4501" s="51"/>
      <c r="Y4501" s="51"/>
      <c r="Z4501" s="51"/>
      <c r="AA4501" s="51"/>
      <c r="AB4501" s="51"/>
      <c r="AC4501" s="51"/>
      <c r="AD4501" s="51"/>
      <c r="AE4501" s="51"/>
      <c r="AF4501" s="51"/>
      <c r="AG4501" s="51"/>
      <c r="AH4501" s="51"/>
      <c r="AI4501" s="51"/>
      <c r="AJ4501" s="51"/>
      <c r="AK4501" s="51"/>
      <c r="AL4501" s="51"/>
      <c r="AM4501" s="51"/>
      <c r="AN4501" s="51"/>
      <c r="AO4501" s="51"/>
      <c r="AP4501" s="51"/>
      <c r="AQ4501" s="51"/>
      <c r="AR4501" s="51"/>
      <c r="AS4501" s="51"/>
      <c r="AT4501" s="51"/>
      <c r="AU4501" s="51"/>
      <c r="AV4501" s="51"/>
      <c r="AW4501" s="51"/>
      <c r="AX4501" s="51"/>
      <c r="AY4501" s="51"/>
      <c r="AZ4501" s="51"/>
      <c r="BA4501" s="51"/>
      <c r="BB4501" s="51"/>
      <c r="BC4501" s="51"/>
      <c r="BD4501" s="51"/>
      <c r="BE4501" s="51"/>
      <c r="BF4501" s="51"/>
      <c r="BG4501" s="51"/>
      <c r="BH4501" s="51"/>
      <c r="BI4501" s="51"/>
      <c r="BJ4501" s="51"/>
      <c r="BK4501" s="51"/>
      <c r="BL4501" s="51"/>
      <c r="BM4501" s="51"/>
      <c r="BN4501" s="51"/>
      <c r="BO4501" s="51"/>
      <c r="BP4501" s="51"/>
      <c r="BQ4501" s="51"/>
      <c r="BR4501" s="51"/>
      <c r="BS4501" s="51"/>
      <c r="BT4501" s="51"/>
      <c r="BU4501" s="51"/>
      <c r="BV4501" s="51"/>
      <c r="BW4501" s="51"/>
      <c r="BX4501" s="51"/>
      <c r="BY4501" s="51"/>
      <c r="BZ4501" s="51"/>
      <c r="CA4501" s="51"/>
      <c r="CB4501" s="51"/>
      <c r="CC4501" s="51"/>
      <c r="CD4501" s="51"/>
    </row>
    <row r="4502" spans="1:82" x14ac:dyDescent="0.35">
      <c r="A4502" s="49" t="s">
        <v>857</v>
      </c>
      <c r="B4502" s="50">
        <v>42385</v>
      </c>
      <c r="C4502" s="62"/>
      <c r="D4502" s="62"/>
      <c r="E4502" s="51" t="s">
        <v>855</v>
      </c>
      <c r="F4502" s="51"/>
      <c r="G4502" s="51">
        <v>473.01046874999997</v>
      </c>
      <c r="H4502" s="51">
        <v>0.24837812499999998</v>
      </c>
      <c r="I4502" s="51">
        <v>0.26067499999999999</v>
      </c>
      <c r="J4502" s="51">
        <v>0.25981874999999999</v>
      </c>
      <c r="K4502" s="51">
        <v>0.22701250000000001</v>
      </c>
      <c r="L4502" s="51">
        <v>0.26569999999999999</v>
      </c>
      <c r="M4502" s="51">
        <v>0.34573124999999999</v>
      </c>
      <c r="N4502" s="51">
        <v>0.22391250000000001</v>
      </c>
      <c r="O4502" s="51"/>
      <c r="P4502" s="51"/>
      <c r="Q4502" s="51"/>
      <c r="R4502" s="51"/>
      <c r="S4502" s="51"/>
      <c r="T4502" s="51"/>
      <c r="U4502" s="51"/>
      <c r="V4502" s="51"/>
      <c r="W4502" s="51"/>
      <c r="X4502" s="51"/>
      <c r="Y4502" s="51"/>
      <c r="Z4502" s="51"/>
      <c r="AA4502" s="51"/>
      <c r="AB4502" s="51"/>
      <c r="AC4502" s="51"/>
      <c r="AD4502" s="51"/>
      <c r="AE4502" s="51"/>
      <c r="AF4502" s="51"/>
      <c r="AG4502" s="51"/>
      <c r="AH4502" s="51"/>
      <c r="AI4502" s="51"/>
      <c r="AJ4502" s="51"/>
      <c r="AK4502" s="51"/>
      <c r="AL4502" s="51"/>
      <c r="AM4502" s="51"/>
      <c r="AN4502" s="51"/>
      <c r="AO4502" s="51"/>
      <c r="AP4502" s="51"/>
      <c r="AQ4502" s="51"/>
      <c r="AR4502" s="51"/>
      <c r="AS4502" s="51"/>
      <c r="AT4502" s="51"/>
      <c r="AU4502" s="51"/>
      <c r="AV4502" s="51"/>
      <c r="AW4502" s="51"/>
      <c r="AX4502" s="51"/>
      <c r="AY4502" s="51"/>
      <c r="AZ4502" s="51"/>
      <c r="BA4502" s="51"/>
      <c r="BB4502" s="51"/>
      <c r="BC4502" s="51"/>
      <c r="BD4502" s="51"/>
      <c r="BE4502" s="51"/>
      <c r="BF4502" s="51"/>
      <c r="BG4502" s="51"/>
      <c r="BH4502" s="51"/>
      <c r="BI4502" s="51"/>
      <c r="BJ4502" s="51"/>
      <c r="BK4502" s="51"/>
      <c r="BL4502" s="51"/>
      <c r="BM4502" s="51"/>
      <c r="BN4502" s="51"/>
      <c r="BO4502" s="51"/>
      <c r="BP4502" s="51"/>
      <c r="BQ4502" s="51"/>
      <c r="BR4502" s="51"/>
      <c r="BS4502" s="51"/>
      <c r="BT4502" s="51"/>
      <c r="BU4502" s="51"/>
      <c r="BV4502" s="51"/>
      <c r="BW4502" s="51"/>
      <c r="BX4502" s="51"/>
      <c r="BY4502" s="51"/>
      <c r="BZ4502" s="51"/>
      <c r="CA4502" s="51"/>
      <c r="CB4502" s="51"/>
      <c r="CC4502" s="51"/>
      <c r="CD4502" s="51"/>
    </row>
    <row r="4503" spans="1:82" x14ac:dyDescent="0.35">
      <c r="A4503" s="49" t="s">
        <v>857</v>
      </c>
      <c r="B4503" s="50">
        <v>42386</v>
      </c>
      <c r="C4503" s="62"/>
      <c r="D4503" s="62"/>
      <c r="E4503" s="51" t="s">
        <v>855</v>
      </c>
      <c r="F4503" s="51"/>
      <c r="G4503" s="51">
        <v>471.4954687500001</v>
      </c>
      <c r="H4503" s="51">
        <v>0.24284062500000003</v>
      </c>
      <c r="I4503" s="51">
        <v>0.25947500000000001</v>
      </c>
      <c r="J4503" s="51">
        <v>0.25825625000000002</v>
      </c>
      <c r="K4503" s="51">
        <v>0.22721874999999997</v>
      </c>
      <c r="L4503" s="51">
        <v>0.26565625000000004</v>
      </c>
      <c r="M4503" s="51">
        <v>0.34561249999999999</v>
      </c>
      <c r="N4503" s="51">
        <v>0.22375</v>
      </c>
      <c r="O4503" s="51"/>
      <c r="P4503" s="51"/>
      <c r="Q4503" s="51"/>
      <c r="R4503" s="51"/>
      <c r="S4503" s="51"/>
      <c r="T4503" s="51"/>
      <c r="U4503" s="51"/>
      <c r="V4503" s="51"/>
      <c r="W4503" s="51"/>
      <c r="X4503" s="51"/>
      <c r="Y4503" s="51"/>
      <c r="Z4503" s="51"/>
      <c r="AA4503" s="51"/>
      <c r="AB4503" s="51"/>
      <c r="AC4503" s="51"/>
      <c r="AD4503" s="51"/>
      <c r="AE4503" s="51"/>
      <c r="AF4503" s="51"/>
      <c r="AG4503" s="51"/>
      <c r="AH4503" s="51"/>
      <c r="AI4503" s="51"/>
      <c r="AJ4503" s="51"/>
      <c r="AK4503" s="51"/>
      <c r="AL4503" s="51"/>
      <c r="AM4503" s="51"/>
      <c r="AN4503" s="51"/>
      <c r="AO4503" s="51"/>
      <c r="AP4503" s="51"/>
      <c r="AQ4503" s="51"/>
      <c r="AR4503" s="51"/>
      <c r="AS4503" s="51"/>
      <c r="AT4503" s="51"/>
      <c r="AU4503" s="51"/>
      <c r="AV4503" s="51"/>
      <c r="AW4503" s="51"/>
      <c r="AX4503" s="51"/>
      <c r="AY4503" s="51"/>
      <c r="AZ4503" s="51"/>
      <c r="BA4503" s="51"/>
      <c r="BB4503" s="51"/>
      <c r="BC4503" s="51"/>
      <c r="BD4503" s="51"/>
      <c r="BE4503" s="51"/>
      <c r="BF4503" s="51"/>
      <c r="BG4503" s="51"/>
      <c r="BH4503" s="51"/>
      <c r="BI4503" s="51"/>
      <c r="BJ4503" s="51"/>
      <c r="BK4503" s="51"/>
      <c r="BL4503" s="51"/>
      <c r="BM4503" s="51"/>
      <c r="BN4503" s="51"/>
      <c r="BO4503" s="51"/>
      <c r="BP4503" s="51"/>
      <c r="BQ4503" s="51"/>
      <c r="BR4503" s="51"/>
      <c r="BS4503" s="51"/>
      <c r="BT4503" s="51"/>
      <c r="BU4503" s="51"/>
      <c r="BV4503" s="51"/>
      <c r="BW4503" s="51"/>
      <c r="BX4503" s="51"/>
      <c r="BY4503" s="51"/>
      <c r="BZ4503" s="51"/>
      <c r="CA4503" s="51"/>
      <c r="CB4503" s="51"/>
      <c r="CC4503" s="51"/>
      <c r="CD4503" s="51"/>
    </row>
    <row r="4504" spans="1:82" x14ac:dyDescent="0.35">
      <c r="A4504" s="49" t="s">
        <v>857</v>
      </c>
      <c r="B4504" s="50">
        <v>42387</v>
      </c>
      <c r="C4504" s="62"/>
      <c r="D4504" s="62"/>
      <c r="E4504" s="51" t="s">
        <v>855</v>
      </c>
      <c r="F4504" s="51"/>
      <c r="G4504" s="51">
        <v>470.46656250000007</v>
      </c>
      <c r="H4504" s="51">
        <v>0.23876249999999999</v>
      </c>
      <c r="I4504" s="51">
        <v>0.25851875000000002</v>
      </c>
      <c r="J4504" s="51">
        <v>0.25732500000000003</v>
      </c>
      <c r="K4504" s="51">
        <v>0.22766249999999999</v>
      </c>
      <c r="L4504" s="51">
        <v>0.26542500000000002</v>
      </c>
      <c r="M4504" s="51">
        <v>0.34554375000000004</v>
      </c>
      <c r="N4504" s="51">
        <v>0.22362500000000002</v>
      </c>
      <c r="O4504" s="51"/>
      <c r="P4504" s="51"/>
      <c r="Q4504" s="51"/>
      <c r="R4504" s="51"/>
      <c r="S4504" s="51"/>
      <c r="T4504" s="51"/>
      <c r="U4504" s="51"/>
      <c r="V4504" s="51"/>
      <c r="W4504" s="51"/>
      <c r="X4504" s="51"/>
      <c r="Y4504" s="51"/>
      <c r="Z4504" s="51"/>
      <c r="AA4504" s="51"/>
      <c r="AB4504" s="51"/>
      <c r="AC4504" s="51"/>
      <c r="AD4504" s="51"/>
      <c r="AE4504" s="51"/>
      <c r="AF4504" s="51"/>
      <c r="AG4504" s="51"/>
      <c r="AH4504" s="51"/>
      <c r="AI4504" s="51"/>
      <c r="AJ4504" s="51"/>
      <c r="AK4504" s="51"/>
      <c r="AL4504" s="51"/>
      <c r="AM4504" s="51"/>
      <c r="AN4504" s="51"/>
      <c r="AO4504" s="51"/>
      <c r="AP4504" s="51"/>
      <c r="AQ4504" s="51"/>
      <c r="AR4504" s="51"/>
      <c r="AS4504" s="51"/>
      <c r="AT4504" s="51"/>
      <c r="AU4504" s="51"/>
      <c r="AV4504" s="51"/>
      <c r="AW4504" s="51"/>
      <c r="AX4504" s="51"/>
      <c r="AY4504" s="51"/>
      <c r="AZ4504" s="51"/>
      <c r="BA4504" s="51"/>
      <c r="BB4504" s="51"/>
      <c r="BC4504" s="51"/>
      <c r="BD4504" s="51"/>
      <c r="BE4504" s="51"/>
      <c r="BF4504" s="51"/>
      <c r="BG4504" s="51"/>
      <c r="BH4504" s="51"/>
      <c r="BI4504" s="51"/>
      <c r="BJ4504" s="51"/>
      <c r="BK4504" s="51"/>
      <c r="BL4504" s="51"/>
      <c r="BM4504" s="51"/>
      <c r="BN4504" s="51"/>
      <c r="BO4504" s="51"/>
      <c r="BP4504" s="51"/>
      <c r="BQ4504" s="51"/>
      <c r="BR4504" s="51"/>
      <c r="BS4504" s="51"/>
      <c r="BT4504" s="51"/>
      <c r="BU4504" s="51"/>
      <c r="BV4504" s="51"/>
      <c r="BW4504" s="51"/>
      <c r="BX4504" s="51"/>
      <c r="BY4504" s="51"/>
      <c r="BZ4504" s="51"/>
      <c r="CA4504" s="51"/>
      <c r="CB4504" s="51"/>
      <c r="CC4504" s="51"/>
      <c r="CD4504" s="51"/>
    </row>
    <row r="4505" spans="1:82" x14ac:dyDescent="0.35">
      <c r="A4505" s="49" t="s">
        <v>857</v>
      </c>
      <c r="B4505" s="50">
        <v>42388</v>
      </c>
      <c r="C4505" s="62"/>
      <c r="D4505" s="62"/>
      <c r="E4505" s="51" t="s">
        <v>855</v>
      </c>
      <c r="F4505" s="51"/>
      <c r="G4505" s="51">
        <v>468.64640624999998</v>
      </c>
      <c r="H4505" s="51">
        <v>0.23134062499999999</v>
      </c>
      <c r="I4505" s="51">
        <v>0.25648124999999999</v>
      </c>
      <c r="J4505" s="51">
        <v>0.25620625000000002</v>
      </c>
      <c r="K4505" s="51">
        <v>0.22777500000000001</v>
      </c>
      <c r="L4505" s="51">
        <v>0.26535000000000003</v>
      </c>
      <c r="M4505" s="51">
        <v>0.34536875</v>
      </c>
      <c r="N4505" s="51">
        <v>0.22354375000000001</v>
      </c>
      <c r="O4505" s="51"/>
      <c r="P4505" s="51"/>
      <c r="Q4505" s="51"/>
      <c r="R4505" s="51"/>
      <c r="S4505" s="51"/>
      <c r="T4505" s="51"/>
      <c r="U4505" s="51"/>
      <c r="V4505" s="51"/>
      <c r="W4505" s="51"/>
      <c r="X4505" s="51"/>
      <c r="Y4505" s="51"/>
      <c r="Z4505" s="51"/>
      <c r="AA4505" s="51"/>
      <c r="AB4505" s="51"/>
      <c r="AC4505" s="51"/>
      <c r="AD4505" s="51">
        <v>8.75</v>
      </c>
      <c r="AE4505" s="51">
        <v>0.87744732409902082</v>
      </c>
      <c r="AF4505" s="51">
        <v>0.51499016150632504</v>
      </c>
      <c r="AG4505" s="51"/>
      <c r="AH4505" s="51"/>
      <c r="AI4505" s="51"/>
      <c r="AJ4505" s="51">
        <v>6.75</v>
      </c>
      <c r="AK4505" s="51">
        <v>8.75</v>
      </c>
      <c r="AL4505" s="51"/>
      <c r="AM4505" s="51"/>
      <c r="AN4505" s="51"/>
      <c r="AO4505" s="51"/>
      <c r="AP4505" s="51"/>
      <c r="AQ4505" s="51"/>
      <c r="AR4505" s="51"/>
      <c r="AS4505" s="51"/>
      <c r="AT4505" s="51"/>
      <c r="AU4505" s="51"/>
      <c r="AV4505" s="51"/>
      <c r="AW4505" s="51"/>
      <c r="AX4505" s="51"/>
      <c r="AY4505" s="51"/>
      <c r="AZ4505" s="51"/>
      <c r="BA4505" s="51"/>
      <c r="BB4505" s="51"/>
      <c r="BC4505" s="51"/>
      <c r="BD4505" s="51"/>
      <c r="BE4505" s="51"/>
      <c r="BF4505" s="51"/>
      <c r="BG4505" s="51"/>
      <c r="BH4505" s="51"/>
      <c r="BI4505" s="51"/>
      <c r="BJ4505" s="51"/>
      <c r="BK4505" s="51"/>
      <c r="BL4505" s="51"/>
      <c r="BM4505" s="51"/>
      <c r="BN4505" s="51"/>
      <c r="BO4505" s="51"/>
      <c r="BP4505" s="51"/>
      <c r="BQ4505" s="51"/>
      <c r="BR4505" s="51"/>
      <c r="BS4505" s="51"/>
      <c r="BT4505" s="51"/>
      <c r="BU4505" s="51"/>
      <c r="BV4505" s="51"/>
      <c r="BW4505" s="51"/>
      <c r="BX4505" s="51"/>
      <c r="BY4505" s="51"/>
      <c r="BZ4505" s="51"/>
      <c r="CA4505" s="51"/>
      <c r="CB4505" s="51"/>
      <c r="CC4505" s="51"/>
      <c r="CD4505" s="51"/>
    </row>
    <row r="4506" spans="1:82" x14ac:dyDescent="0.35">
      <c r="A4506" s="49" t="s">
        <v>857</v>
      </c>
      <c r="B4506" s="50">
        <v>42389</v>
      </c>
      <c r="C4506" s="62"/>
      <c r="D4506" s="62"/>
      <c r="E4506" s="51" t="s">
        <v>855</v>
      </c>
      <c r="F4506" s="51"/>
      <c r="G4506" s="51">
        <v>463.19625000000002</v>
      </c>
      <c r="H4506" s="51">
        <v>0.20955625</v>
      </c>
      <c r="I4506" s="51">
        <v>0.24985625</v>
      </c>
      <c r="J4506" s="51">
        <v>0.25356875000000001</v>
      </c>
      <c r="K4506" s="51">
        <v>0.22719999999999999</v>
      </c>
      <c r="L4506" s="51">
        <v>0.26495625</v>
      </c>
      <c r="M4506" s="51">
        <v>0.34523124999999999</v>
      </c>
      <c r="N4506" s="51">
        <v>0.22332500000000002</v>
      </c>
      <c r="O4506" s="51"/>
      <c r="P4506" s="51"/>
      <c r="Q4506" s="51"/>
      <c r="R4506" s="51"/>
      <c r="S4506" s="51"/>
      <c r="T4506" s="51"/>
      <c r="U4506" s="51"/>
      <c r="V4506" s="51"/>
      <c r="W4506" s="51"/>
      <c r="X4506" s="51"/>
      <c r="Y4506" s="51"/>
      <c r="Z4506" s="51"/>
      <c r="AA4506" s="51"/>
      <c r="AB4506" s="51"/>
      <c r="AC4506" s="51"/>
      <c r="AD4506" s="51"/>
      <c r="AE4506" s="51"/>
      <c r="AF4506" s="51"/>
      <c r="AG4506" s="51"/>
      <c r="AH4506" s="51"/>
      <c r="AI4506" s="51"/>
      <c r="AJ4506" s="51"/>
      <c r="AK4506" s="51"/>
      <c r="AL4506" s="51"/>
      <c r="AM4506" s="51"/>
      <c r="AN4506" s="51"/>
      <c r="AO4506" s="51"/>
      <c r="AP4506" s="51"/>
      <c r="AQ4506" s="51"/>
      <c r="AR4506" s="51"/>
      <c r="AS4506" s="51"/>
      <c r="AT4506" s="51"/>
      <c r="AU4506" s="51"/>
      <c r="AV4506" s="51"/>
      <c r="AW4506" s="51"/>
      <c r="AX4506" s="51"/>
      <c r="AY4506" s="51"/>
      <c r="AZ4506" s="51"/>
      <c r="BA4506" s="51"/>
      <c r="BB4506" s="51"/>
      <c r="BC4506" s="51"/>
      <c r="BD4506" s="51"/>
      <c r="BE4506" s="51"/>
      <c r="BF4506" s="51"/>
      <c r="BG4506" s="51"/>
      <c r="BH4506" s="51"/>
      <c r="BI4506" s="51"/>
      <c r="BJ4506" s="51"/>
      <c r="BK4506" s="51"/>
      <c r="BL4506" s="51"/>
      <c r="BM4506" s="51"/>
      <c r="BN4506" s="51"/>
      <c r="BO4506" s="51"/>
      <c r="BP4506" s="51"/>
      <c r="BQ4506" s="51"/>
      <c r="BR4506" s="51"/>
      <c r="BS4506" s="51"/>
      <c r="BT4506" s="51"/>
      <c r="BU4506" s="51"/>
      <c r="BV4506" s="51"/>
      <c r="BW4506" s="51"/>
      <c r="BX4506" s="51"/>
      <c r="BY4506" s="51"/>
      <c r="BZ4506" s="51"/>
      <c r="CA4506" s="51"/>
      <c r="CB4506" s="51"/>
      <c r="CC4506" s="51"/>
      <c r="CD4506" s="51"/>
    </row>
    <row r="4507" spans="1:82" x14ac:dyDescent="0.35">
      <c r="A4507" s="49" t="s">
        <v>857</v>
      </c>
      <c r="B4507" s="50">
        <v>42390</v>
      </c>
      <c r="C4507" s="62"/>
      <c r="D4507" s="62"/>
      <c r="E4507" s="51" t="s">
        <v>855</v>
      </c>
      <c r="F4507" s="51"/>
      <c r="G4507" s="51">
        <v>481.61390625000001</v>
      </c>
      <c r="H4507" s="51">
        <v>0.289990625</v>
      </c>
      <c r="I4507" s="51">
        <v>0.26961875000000002</v>
      </c>
      <c r="J4507" s="51">
        <v>0.26470625000000003</v>
      </c>
      <c r="K4507" s="51">
        <v>0.22785625000000001</v>
      </c>
      <c r="L4507" s="51">
        <v>0.26468124999999998</v>
      </c>
      <c r="M4507" s="51">
        <v>0.34508749999999999</v>
      </c>
      <c r="N4507" s="51">
        <v>0.22324375000000002</v>
      </c>
      <c r="O4507" s="51"/>
      <c r="P4507" s="51"/>
      <c r="Q4507" s="51"/>
      <c r="R4507" s="51"/>
      <c r="S4507" s="51"/>
      <c r="T4507" s="51"/>
      <c r="U4507" s="51"/>
      <c r="V4507" s="51"/>
      <c r="W4507" s="51"/>
      <c r="X4507" s="51"/>
      <c r="Y4507" s="51"/>
      <c r="Z4507" s="51"/>
      <c r="AA4507" s="51"/>
      <c r="AB4507" s="51"/>
      <c r="AC4507" s="51"/>
      <c r="AD4507" s="51"/>
      <c r="AE4507" s="51"/>
      <c r="AF4507" s="51"/>
      <c r="AG4507" s="51"/>
      <c r="AH4507" s="51"/>
      <c r="AI4507" s="51"/>
      <c r="AJ4507" s="51"/>
      <c r="AK4507" s="51"/>
      <c r="AL4507" s="51"/>
      <c r="AM4507" s="51"/>
      <c r="AN4507" s="51"/>
      <c r="AO4507" s="51"/>
      <c r="AP4507" s="51"/>
      <c r="AQ4507" s="51"/>
      <c r="AR4507" s="51"/>
      <c r="AS4507" s="51"/>
      <c r="AT4507" s="51"/>
      <c r="AU4507" s="51"/>
      <c r="AV4507" s="51"/>
      <c r="AW4507" s="51"/>
      <c r="AX4507" s="51"/>
      <c r="AY4507" s="51"/>
      <c r="AZ4507" s="51"/>
      <c r="BA4507" s="51"/>
      <c r="BB4507" s="51"/>
      <c r="BC4507" s="51"/>
      <c r="BD4507" s="51"/>
      <c r="BE4507" s="51"/>
      <c r="BF4507" s="51"/>
      <c r="BG4507" s="51"/>
      <c r="BH4507" s="51"/>
      <c r="BI4507" s="51"/>
      <c r="BJ4507" s="51"/>
      <c r="BK4507" s="51"/>
      <c r="BL4507" s="51"/>
      <c r="BM4507" s="51"/>
      <c r="BN4507" s="51"/>
      <c r="BO4507" s="51"/>
      <c r="BP4507" s="51"/>
      <c r="BQ4507" s="51"/>
      <c r="BR4507" s="51"/>
      <c r="BS4507" s="51"/>
      <c r="BT4507" s="51"/>
      <c r="BU4507" s="51"/>
      <c r="BV4507" s="51"/>
      <c r="BW4507" s="51"/>
      <c r="BX4507" s="51"/>
      <c r="BY4507" s="51"/>
      <c r="BZ4507" s="51"/>
      <c r="CA4507" s="51"/>
      <c r="CB4507" s="51"/>
      <c r="CC4507" s="51"/>
      <c r="CD4507" s="51"/>
    </row>
    <row r="4508" spans="1:82" x14ac:dyDescent="0.35">
      <c r="A4508" s="49" t="s">
        <v>857</v>
      </c>
      <c r="B4508" s="50">
        <v>42391</v>
      </c>
      <c r="C4508" s="62"/>
      <c r="D4508" s="62"/>
      <c r="E4508" s="51" t="s">
        <v>855</v>
      </c>
      <c r="F4508" s="51"/>
      <c r="G4508" s="51">
        <v>474.15328124999996</v>
      </c>
      <c r="H4508" s="51">
        <v>0.25514062500000001</v>
      </c>
      <c r="I4508" s="51">
        <v>0.26374375</v>
      </c>
      <c r="J4508" s="51">
        <v>0.26106249999999998</v>
      </c>
      <c r="K4508" s="51">
        <v>0.22740625</v>
      </c>
      <c r="L4508" s="51">
        <v>0.26460624999999999</v>
      </c>
      <c r="M4508" s="51">
        <v>0.34496249999999995</v>
      </c>
      <c r="N4508" s="51">
        <v>0.22303125000000001</v>
      </c>
      <c r="O4508" s="51"/>
      <c r="P4508" s="51"/>
      <c r="Q4508" s="51"/>
      <c r="R4508" s="51"/>
      <c r="S4508" s="51"/>
      <c r="T4508" s="51"/>
      <c r="U4508" s="51"/>
      <c r="V4508" s="51"/>
      <c r="W4508" s="51"/>
      <c r="X4508" s="51"/>
      <c r="Y4508" s="51"/>
      <c r="Z4508" s="51"/>
      <c r="AA4508" s="51"/>
      <c r="AB4508" s="51"/>
      <c r="AC4508" s="51"/>
      <c r="AD4508" s="51"/>
      <c r="AE4508" s="51">
        <v>0.82202938859344277</v>
      </c>
      <c r="AF4508" s="51">
        <v>0.40761924291358226</v>
      </c>
      <c r="AG4508" s="51"/>
      <c r="AH4508" s="51"/>
      <c r="AI4508" s="51"/>
      <c r="AJ4508" s="51"/>
      <c r="AK4508" s="51"/>
      <c r="AL4508" s="51"/>
      <c r="AM4508" s="51"/>
      <c r="AN4508" s="51"/>
      <c r="AO4508" s="51"/>
      <c r="AP4508" s="51"/>
      <c r="AQ4508" s="51"/>
      <c r="AR4508" s="51"/>
      <c r="AS4508" s="51"/>
      <c r="AT4508" s="51"/>
      <c r="AU4508" s="51"/>
      <c r="AV4508" s="51"/>
      <c r="AW4508" s="51"/>
      <c r="AX4508" s="51"/>
      <c r="AY4508" s="51"/>
      <c r="AZ4508" s="51"/>
      <c r="BA4508" s="51"/>
      <c r="BB4508" s="51"/>
      <c r="BC4508" s="51"/>
      <c r="BD4508" s="51"/>
      <c r="BE4508" s="51"/>
      <c r="BF4508" s="51"/>
      <c r="BG4508" s="51"/>
      <c r="BH4508" s="51"/>
      <c r="BI4508" s="51"/>
      <c r="BJ4508" s="51"/>
      <c r="BK4508" s="51"/>
      <c r="BL4508" s="51"/>
      <c r="BM4508" s="51"/>
      <c r="BN4508" s="51"/>
      <c r="BO4508" s="51"/>
      <c r="BP4508" s="51"/>
      <c r="BQ4508" s="51"/>
      <c r="BR4508" s="51"/>
      <c r="BS4508" s="51"/>
      <c r="BT4508" s="51"/>
      <c r="BU4508" s="51"/>
      <c r="BV4508" s="51"/>
      <c r="BW4508" s="51"/>
      <c r="BX4508" s="51"/>
      <c r="BY4508" s="51"/>
      <c r="BZ4508" s="51"/>
      <c r="CA4508" s="51"/>
      <c r="CB4508" s="51"/>
      <c r="CC4508" s="51"/>
      <c r="CD4508" s="51"/>
    </row>
    <row r="4509" spans="1:82" x14ac:dyDescent="0.35">
      <c r="A4509" s="49" t="s">
        <v>857</v>
      </c>
      <c r="B4509" s="50">
        <v>42392</v>
      </c>
      <c r="C4509" s="62"/>
      <c r="D4509" s="62"/>
      <c r="E4509" s="51" t="s">
        <v>855</v>
      </c>
      <c r="F4509" s="51"/>
      <c r="G4509" s="51">
        <v>468.34359374999997</v>
      </c>
      <c r="H4509" s="51">
        <v>0.22997812500000001</v>
      </c>
      <c r="I4509" s="51">
        <v>0.25714999999999999</v>
      </c>
      <c r="J4509" s="51">
        <v>0.25806875000000001</v>
      </c>
      <c r="K4509" s="51">
        <v>0.22728124999999999</v>
      </c>
      <c r="L4509" s="51">
        <v>0.26439999999999997</v>
      </c>
      <c r="M4509" s="51">
        <v>0.34486875</v>
      </c>
      <c r="N4509" s="51">
        <v>0.22296250000000001</v>
      </c>
      <c r="O4509" s="51"/>
      <c r="P4509" s="51"/>
      <c r="Q4509" s="51"/>
      <c r="R4509" s="51"/>
      <c r="S4509" s="51"/>
      <c r="T4509" s="51"/>
      <c r="U4509" s="51"/>
      <c r="V4509" s="51"/>
      <c r="W4509" s="51"/>
      <c r="X4509" s="51"/>
      <c r="Y4509" s="51"/>
      <c r="Z4509" s="51"/>
      <c r="AA4509" s="51"/>
      <c r="AB4509" s="51"/>
      <c r="AC4509" s="51"/>
      <c r="AD4509" s="51"/>
      <c r="AE4509" s="51"/>
      <c r="AF4509" s="51"/>
      <c r="AG4509" s="51"/>
      <c r="AH4509" s="51"/>
      <c r="AI4509" s="51"/>
      <c r="AJ4509" s="51"/>
      <c r="AK4509" s="51"/>
      <c r="AL4509" s="51"/>
      <c r="AM4509" s="51"/>
      <c r="AN4509" s="51"/>
      <c r="AO4509" s="51"/>
      <c r="AP4509" s="51"/>
      <c r="AQ4509" s="51"/>
      <c r="AR4509" s="51"/>
      <c r="AS4509" s="51"/>
      <c r="AT4509" s="51"/>
      <c r="AU4509" s="51"/>
      <c r="AV4509" s="51"/>
      <c r="AW4509" s="51"/>
      <c r="AX4509" s="51"/>
      <c r="AY4509" s="51"/>
      <c r="AZ4509" s="51"/>
      <c r="BA4509" s="51"/>
      <c r="BB4509" s="51"/>
      <c r="BC4509" s="51"/>
      <c r="BD4509" s="51"/>
      <c r="BE4509" s="51"/>
      <c r="BF4509" s="51"/>
      <c r="BG4509" s="51"/>
      <c r="BH4509" s="51"/>
      <c r="BI4509" s="51"/>
      <c r="BJ4509" s="51"/>
      <c r="BK4509" s="51"/>
      <c r="BL4509" s="51"/>
      <c r="BM4509" s="51"/>
      <c r="BN4509" s="51"/>
      <c r="BO4509" s="51"/>
      <c r="BP4509" s="51"/>
      <c r="BQ4509" s="51"/>
      <c r="BR4509" s="51"/>
      <c r="BS4509" s="51"/>
      <c r="BT4509" s="51"/>
      <c r="BU4509" s="51"/>
      <c r="BV4509" s="51"/>
      <c r="BW4509" s="51"/>
      <c r="BX4509" s="51"/>
      <c r="BY4509" s="51"/>
      <c r="BZ4509" s="51"/>
      <c r="CA4509" s="51"/>
      <c r="CB4509" s="51"/>
      <c r="CC4509" s="51"/>
      <c r="CD4509" s="51"/>
    </row>
    <row r="4510" spans="1:82" x14ac:dyDescent="0.35">
      <c r="A4510" s="49" t="s">
        <v>857</v>
      </c>
      <c r="B4510" s="50">
        <v>42393</v>
      </c>
      <c r="C4510" s="62"/>
      <c r="D4510" s="62"/>
      <c r="E4510" s="51" t="s">
        <v>855</v>
      </c>
      <c r="F4510" s="51"/>
      <c r="G4510" s="51">
        <v>465.43781249999995</v>
      </c>
      <c r="H4510" s="51">
        <v>0.21881249999999999</v>
      </c>
      <c r="I4510" s="51">
        <v>0.25300624999999999</v>
      </c>
      <c r="J4510" s="51">
        <v>0.25596874999999997</v>
      </c>
      <c r="K4510" s="51">
        <v>0.22760624999999998</v>
      </c>
      <c r="L4510" s="51">
        <v>0.26429374999999999</v>
      </c>
      <c r="M4510" s="51">
        <v>0.34486875</v>
      </c>
      <c r="N4510" s="51">
        <v>0.22281250000000002</v>
      </c>
      <c r="O4510" s="51"/>
      <c r="P4510" s="51"/>
      <c r="Q4510" s="51"/>
      <c r="R4510" s="51"/>
      <c r="S4510" s="51"/>
      <c r="T4510" s="51"/>
      <c r="U4510" s="51"/>
      <c r="V4510" s="51"/>
      <c r="W4510" s="51"/>
      <c r="X4510" s="51"/>
      <c r="Y4510" s="51"/>
      <c r="Z4510" s="51"/>
      <c r="AA4510" s="51"/>
      <c r="AB4510" s="51"/>
      <c r="AC4510" s="51"/>
      <c r="AD4510" s="51"/>
      <c r="AE4510" s="51"/>
      <c r="AF4510" s="51"/>
      <c r="AG4510" s="51"/>
      <c r="AH4510" s="51"/>
      <c r="AI4510" s="51"/>
      <c r="AJ4510" s="51"/>
      <c r="AK4510" s="51"/>
      <c r="AL4510" s="51"/>
      <c r="AM4510" s="51"/>
      <c r="AN4510" s="51"/>
      <c r="AO4510" s="51"/>
      <c r="AP4510" s="51"/>
      <c r="AQ4510" s="51"/>
      <c r="AR4510" s="51"/>
      <c r="AS4510" s="51"/>
      <c r="AT4510" s="51"/>
      <c r="AU4510" s="51"/>
      <c r="AV4510" s="51"/>
      <c r="AW4510" s="51"/>
      <c r="AX4510" s="51"/>
      <c r="AY4510" s="51"/>
      <c r="AZ4510" s="51"/>
      <c r="BA4510" s="51"/>
      <c r="BB4510" s="51"/>
      <c r="BC4510" s="51"/>
      <c r="BD4510" s="51"/>
      <c r="BE4510" s="51"/>
      <c r="BF4510" s="51"/>
      <c r="BG4510" s="51"/>
      <c r="BH4510" s="51"/>
      <c r="BI4510" s="51"/>
      <c r="BJ4510" s="51"/>
      <c r="BK4510" s="51"/>
      <c r="BL4510" s="51"/>
      <c r="BM4510" s="51"/>
      <c r="BN4510" s="51"/>
      <c r="BO4510" s="51"/>
      <c r="BP4510" s="51"/>
      <c r="BQ4510" s="51"/>
      <c r="BR4510" s="51"/>
      <c r="BS4510" s="51"/>
      <c r="BT4510" s="51"/>
      <c r="BU4510" s="51"/>
      <c r="BV4510" s="51"/>
      <c r="BW4510" s="51"/>
      <c r="BX4510" s="51"/>
      <c r="BY4510" s="51"/>
      <c r="BZ4510" s="51"/>
      <c r="CA4510" s="51"/>
      <c r="CB4510" s="51"/>
      <c r="CC4510" s="51"/>
      <c r="CD4510" s="51"/>
    </row>
    <row r="4511" spans="1:82" x14ac:dyDescent="0.35">
      <c r="A4511" s="49" t="s">
        <v>857</v>
      </c>
      <c r="B4511" s="50">
        <v>42394</v>
      </c>
      <c r="C4511" s="62"/>
      <c r="D4511" s="62"/>
      <c r="E4511" s="51" t="s">
        <v>855</v>
      </c>
      <c r="F4511" s="51"/>
      <c r="G4511" s="51">
        <v>462.35718750000001</v>
      </c>
      <c r="H4511" s="51">
        <v>0.20680625</v>
      </c>
      <c r="I4511" s="51">
        <v>0.24857499999999999</v>
      </c>
      <c r="J4511" s="51">
        <v>0.25392500000000001</v>
      </c>
      <c r="K4511" s="51">
        <v>0.22774999999999998</v>
      </c>
      <c r="L4511" s="51">
        <v>0.26428750000000001</v>
      </c>
      <c r="M4511" s="51">
        <v>0.34480624999999998</v>
      </c>
      <c r="N4511" s="51">
        <v>0.22273124999999999</v>
      </c>
      <c r="O4511" s="51"/>
      <c r="P4511" s="51"/>
      <c r="Q4511" s="51"/>
      <c r="R4511" s="51"/>
      <c r="S4511" s="51"/>
      <c r="T4511" s="51"/>
      <c r="U4511" s="51"/>
      <c r="V4511" s="51"/>
      <c r="W4511" s="51"/>
      <c r="X4511" s="51"/>
      <c r="Y4511" s="51"/>
      <c r="Z4511" s="51"/>
      <c r="AA4511" s="51"/>
      <c r="AB4511" s="51"/>
      <c r="AC4511" s="51"/>
      <c r="AD4511" s="51"/>
      <c r="AE4511" s="51">
        <v>0.84770139739020611</v>
      </c>
      <c r="AF4511" s="51">
        <v>0.313389855145496</v>
      </c>
      <c r="AG4511" s="51"/>
      <c r="AH4511" s="51"/>
      <c r="AI4511" s="51"/>
      <c r="AJ4511" s="51"/>
      <c r="AK4511" s="51"/>
      <c r="AL4511" s="51"/>
      <c r="AM4511" s="51"/>
      <c r="AN4511" s="51"/>
      <c r="AO4511" s="51"/>
      <c r="AP4511" s="51"/>
      <c r="AQ4511" s="51"/>
      <c r="AR4511" s="51"/>
      <c r="AS4511" s="51"/>
      <c r="AT4511" s="51"/>
      <c r="AU4511" s="51"/>
      <c r="AV4511" s="51"/>
      <c r="AW4511" s="51"/>
      <c r="AX4511" s="51"/>
      <c r="AY4511" s="51"/>
      <c r="AZ4511" s="51"/>
      <c r="BA4511" s="51"/>
      <c r="BB4511" s="51"/>
      <c r="BC4511" s="51"/>
      <c r="BD4511" s="51"/>
      <c r="BE4511" s="51"/>
      <c r="BF4511" s="51"/>
      <c r="BG4511" s="51"/>
      <c r="BH4511" s="51"/>
      <c r="BI4511" s="51"/>
      <c r="BJ4511" s="51"/>
      <c r="BK4511" s="51"/>
      <c r="BL4511" s="51"/>
      <c r="BM4511" s="51"/>
      <c r="BN4511" s="51"/>
      <c r="BO4511" s="51"/>
      <c r="BP4511" s="51"/>
      <c r="BQ4511" s="51"/>
      <c r="BR4511" s="51"/>
      <c r="BS4511" s="51"/>
      <c r="BT4511" s="51"/>
      <c r="BU4511" s="51"/>
      <c r="BV4511" s="51"/>
      <c r="BW4511" s="51"/>
      <c r="BX4511" s="51"/>
      <c r="BY4511" s="51"/>
      <c r="BZ4511" s="51"/>
      <c r="CA4511" s="51"/>
      <c r="CB4511" s="51"/>
      <c r="CC4511" s="51"/>
      <c r="CD4511" s="51"/>
    </row>
    <row r="4512" spans="1:82" x14ac:dyDescent="0.35">
      <c r="A4512" s="49" t="s">
        <v>857</v>
      </c>
      <c r="B4512" s="50">
        <v>42395</v>
      </c>
      <c r="C4512" s="62"/>
      <c r="D4512" s="62"/>
      <c r="E4512" s="51" t="s">
        <v>855</v>
      </c>
      <c r="F4512" s="51"/>
      <c r="G4512" s="51">
        <v>461.25046874999998</v>
      </c>
      <c r="H4512" s="51">
        <v>0.20274687499999999</v>
      </c>
      <c r="I4512" s="51">
        <v>0.24625625000000001</v>
      </c>
      <c r="J4512" s="51">
        <v>0.25293750000000004</v>
      </c>
      <c r="K4512" s="51">
        <v>0.2282875</v>
      </c>
      <c r="L4512" s="51">
        <v>0.26437500000000003</v>
      </c>
      <c r="M4512" s="51">
        <v>0.34482499999999999</v>
      </c>
      <c r="N4512" s="51">
        <v>0.22257500000000002</v>
      </c>
      <c r="O4512" s="51"/>
      <c r="P4512" s="51"/>
      <c r="Q4512" s="51"/>
      <c r="R4512" s="51"/>
      <c r="S4512" s="51"/>
      <c r="T4512" s="51"/>
      <c r="U4512" s="51"/>
      <c r="V4512" s="51"/>
      <c r="W4512" s="51"/>
      <c r="X4512" s="51"/>
      <c r="Y4512" s="51"/>
      <c r="Z4512" s="51"/>
      <c r="AA4512" s="51"/>
      <c r="AB4512" s="51"/>
      <c r="AC4512" s="51"/>
      <c r="AD4512" s="51"/>
      <c r="AE4512" s="51"/>
      <c r="AF4512" s="51"/>
      <c r="AG4512" s="51"/>
      <c r="AH4512" s="51"/>
      <c r="AI4512" s="51"/>
      <c r="AJ4512" s="51"/>
      <c r="AK4512" s="51"/>
      <c r="AL4512" s="51"/>
      <c r="AM4512" s="51"/>
      <c r="AN4512" s="51"/>
      <c r="AO4512" s="51"/>
      <c r="AP4512" s="51"/>
      <c r="AQ4512" s="51"/>
      <c r="AR4512" s="51"/>
      <c r="AS4512" s="51"/>
      <c r="AT4512" s="51"/>
      <c r="AU4512" s="51"/>
      <c r="AV4512" s="51"/>
      <c r="AW4512" s="51"/>
      <c r="AX4512" s="51"/>
      <c r="AY4512" s="51"/>
      <c r="AZ4512" s="51"/>
      <c r="BA4512" s="51"/>
      <c r="BB4512" s="51"/>
      <c r="BC4512" s="51"/>
      <c r="BD4512" s="51"/>
      <c r="BE4512" s="51"/>
      <c r="BF4512" s="51"/>
      <c r="BG4512" s="51"/>
      <c r="BH4512" s="51"/>
      <c r="BI4512" s="51"/>
      <c r="BJ4512" s="51"/>
      <c r="BK4512" s="51"/>
      <c r="BL4512" s="51"/>
      <c r="BM4512" s="51"/>
      <c r="BN4512" s="51"/>
      <c r="BO4512" s="51"/>
      <c r="BP4512" s="51"/>
      <c r="BQ4512" s="51"/>
      <c r="BR4512" s="51"/>
      <c r="BS4512" s="51"/>
      <c r="BT4512" s="51"/>
      <c r="BU4512" s="51"/>
      <c r="BV4512" s="51"/>
      <c r="BW4512" s="51"/>
      <c r="BX4512" s="51"/>
      <c r="BY4512" s="51"/>
      <c r="BZ4512" s="51"/>
      <c r="CA4512" s="51"/>
      <c r="CB4512" s="51"/>
      <c r="CC4512" s="51"/>
      <c r="CD4512" s="51"/>
    </row>
    <row r="4513" spans="1:82" x14ac:dyDescent="0.35">
      <c r="A4513" s="49" t="s">
        <v>857</v>
      </c>
      <c r="B4513" s="50">
        <v>42396</v>
      </c>
      <c r="C4513" s="62"/>
      <c r="D4513" s="62"/>
      <c r="E4513" s="51" t="s">
        <v>855</v>
      </c>
      <c r="F4513" s="51"/>
      <c r="G4513" s="51">
        <v>460.22531250000003</v>
      </c>
      <c r="H4513" s="51">
        <v>0.19979375000000002</v>
      </c>
      <c r="I4513" s="51">
        <v>0.24428750000000002</v>
      </c>
      <c r="J4513" s="51">
        <v>0.25188125</v>
      </c>
      <c r="K4513" s="51">
        <v>0.22848124999999997</v>
      </c>
      <c r="L4513" s="51">
        <v>0.26447500000000002</v>
      </c>
      <c r="M4513" s="51">
        <v>0.34472500000000006</v>
      </c>
      <c r="N4513" s="51">
        <v>0.22248125000000002</v>
      </c>
      <c r="O4513" s="51"/>
      <c r="P4513" s="51"/>
      <c r="Q4513" s="51"/>
      <c r="R4513" s="51">
        <v>2.95</v>
      </c>
      <c r="S4513" s="51"/>
      <c r="T4513" s="51"/>
      <c r="U4513" s="51"/>
      <c r="V4513" s="51"/>
      <c r="W4513" s="51"/>
      <c r="X4513" s="51"/>
      <c r="Y4513" s="51"/>
      <c r="Z4513" s="51"/>
      <c r="AA4513" s="51"/>
      <c r="AB4513" s="51"/>
      <c r="AC4513" s="51"/>
      <c r="AD4513" s="51">
        <v>8.75</v>
      </c>
      <c r="AE4513" s="51"/>
      <c r="AF4513" s="51"/>
      <c r="AG4513" s="51"/>
      <c r="AH4513" s="51"/>
      <c r="AI4513" s="51"/>
      <c r="AJ4513" s="51">
        <v>8.15</v>
      </c>
      <c r="AK4513" s="51">
        <v>8.75</v>
      </c>
      <c r="AL4513" s="51"/>
      <c r="AM4513" s="51"/>
      <c r="AN4513" s="51"/>
      <c r="AO4513" s="51"/>
      <c r="AP4513" s="51"/>
      <c r="AQ4513" s="51"/>
      <c r="AR4513" s="51"/>
      <c r="AS4513" s="51"/>
      <c r="AT4513" s="51"/>
      <c r="AU4513" s="51"/>
      <c r="AV4513" s="51"/>
      <c r="AW4513" s="51"/>
      <c r="AX4513" s="51"/>
      <c r="AY4513" s="51"/>
      <c r="AZ4513" s="51"/>
      <c r="BA4513" s="51"/>
      <c r="BB4513" s="51"/>
      <c r="BC4513" s="51"/>
      <c r="BD4513" s="51"/>
      <c r="BE4513" s="51"/>
      <c r="BF4513" s="51"/>
      <c r="BG4513" s="51"/>
      <c r="BH4513" s="51"/>
      <c r="BI4513" s="51"/>
      <c r="BJ4513" s="51"/>
      <c r="BK4513" s="51"/>
      <c r="BL4513" s="51"/>
      <c r="BM4513" s="51"/>
      <c r="BN4513" s="51"/>
      <c r="BO4513" s="51"/>
      <c r="BP4513" s="51"/>
      <c r="BQ4513" s="51"/>
      <c r="BR4513" s="51"/>
      <c r="BS4513" s="51"/>
      <c r="BT4513" s="51"/>
      <c r="BU4513" s="51"/>
      <c r="BV4513" s="51"/>
      <c r="BW4513" s="51"/>
      <c r="BX4513" s="51"/>
      <c r="BY4513" s="51"/>
      <c r="BZ4513" s="51"/>
      <c r="CA4513" s="51"/>
      <c r="CB4513" s="51"/>
      <c r="CC4513" s="51"/>
      <c r="CD4513" s="51"/>
    </row>
    <row r="4514" spans="1:82" x14ac:dyDescent="0.35">
      <c r="A4514" s="49" t="s">
        <v>857</v>
      </c>
      <c r="B4514" s="50">
        <v>42397</v>
      </c>
      <c r="C4514" s="62"/>
      <c r="D4514" s="62"/>
      <c r="E4514" s="51" t="s">
        <v>855</v>
      </c>
      <c r="F4514" s="51"/>
      <c r="G4514" s="51">
        <v>458.33765625000001</v>
      </c>
      <c r="H4514" s="51">
        <v>0.19436562499999999</v>
      </c>
      <c r="I4514" s="51">
        <v>0.24161874999999999</v>
      </c>
      <c r="J4514" s="51">
        <v>0.25035625</v>
      </c>
      <c r="K4514" s="51">
        <v>0.22817499999999999</v>
      </c>
      <c r="L4514" s="51">
        <v>0.26426250000000001</v>
      </c>
      <c r="M4514" s="51">
        <v>0.34468125000000005</v>
      </c>
      <c r="N4514" s="51">
        <v>0.22232499999999999</v>
      </c>
      <c r="O4514" s="51"/>
      <c r="P4514" s="51"/>
      <c r="Q4514" s="51"/>
      <c r="R4514" s="51"/>
      <c r="S4514" s="51"/>
      <c r="T4514" s="51"/>
      <c r="U4514" s="51"/>
      <c r="V4514" s="51"/>
      <c r="W4514" s="51"/>
      <c r="X4514" s="51"/>
      <c r="Y4514" s="51"/>
      <c r="Z4514" s="51"/>
      <c r="AA4514" s="51"/>
      <c r="AB4514" s="51"/>
      <c r="AC4514" s="51"/>
      <c r="AD4514" s="51"/>
      <c r="AE4514" s="51"/>
      <c r="AF4514" s="51"/>
      <c r="AG4514" s="51"/>
      <c r="AH4514" s="51"/>
      <c r="AI4514" s="51"/>
      <c r="AJ4514" s="51"/>
      <c r="AK4514" s="51"/>
      <c r="AL4514" s="51"/>
      <c r="AM4514" s="51"/>
      <c r="AN4514" s="51"/>
      <c r="AO4514" s="51"/>
      <c r="AP4514" s="51"/>
      <c r="AQ4514" s="51"/>
      <c r="AR4514" s="51"/>
      <c r="AS4514" s="51"/>
      <c r="AT4514" s="51"/>
      <c r="AU4514" s="51"/>
      <c r="AV4514" s="51"/>
      <c r="AW4514" s="51"/>
      <c r="AX4514" s="51"/>
      <c r="AY4514" s="51"/>
      <c r="AZ4514" s="51"/>
      <c r="BA4514" s="51"/>
      <c r="BB4514" s="51"/>
      <c r="BC4514" s="51"/>
      <c r="BD4514" s="51"/>
      <c r="BE4514" s="51"/>
      <c r="BF4514" s="51"/>
      <c r="BG4514" s="51"/>
      <c r="BH4514" s="51"/>
      <c r="BI4514" s="51"/>
      <c r="BJ4514" s="51"/>
      <c r="BK4514" s="51"/>
      <c r="BL4514" s="51"/>
      <c r="BM4514" s="51"/>
      <c r="BN4514" s="51"/>
      <c r="BO4514" s="51"/>
      <c r="BP4514" s="51"/>
      <c r="BQ4514" s="51"/>
      <c r="BR4514" s="51"/>
      <c r="BS4514" s="51"/>
      <c r="BT4514" s="51"/>
      <c r="BU4514" s="51"/>
      <c r="BV4514" s="51"/>
      <c r="BW4514" s="51"/>
      <c r="BX4514" s="51"/>
      <c r="BY4514" s="51"/>
      <c r="BZ4514" s="51"/>
      <c r="CA4514" s="51"/>
      <c r="CB4514" s="51"/>
      <c r="CC4514" s="51"/>
      <c r="CD4514" s="51"/>
    </row>
    <row r="4515" spans="1:82" x14ac:dyDescent="0.35">
      <c r="A4515" s="49" t="s">
        <v>857</v>
      </c>
      <c r="B4515" s="50">
        <v>42398</v>
      </c>
      <c r="C4515" s="62"/>
      <c r="D4515" s="62"/>
      <c r="E4515" s="51" t="s">
        <v>855</v>
      </c>
      <c r="F4515" s="51"/>
      <c r="G4515" s="51">
        <v>455.87109375</v>
      </c>
      <c r="H4515" s="51">
        <v>0.18660312500000001</v>
      </c>
      <c r="I4515" s="51">
        <v>0.23827499999999999</v>
      </c>
      <c r="J4515" s="51">
        <v>0.24869999999999998</v>
      </c>
      <c r="K4515" s="51">
        <v>0.22761249999999997</v>
      </c>
      <c r="L4515" s="51">
        <v>0.26398125</v>
      </c>
      <c r="M4515" s="51">
        <v>0.34461250000000004</v>
      </c>
      <c r="N4515" s="51">
        <v>0.22222500000000001</v>
      </c>
      <c r="O4515" s="51"/>
      <c r="P4515" s="51"/>
      <c r="Q4515" s="51"/>
      <c r="R4515" s="51"/>
      <c r="S4515" s="51"/>
      <c r="T4515" s="51"/>
      <c r="U4515" s="51"/>
      <c r="V4515" s="51"/>
      <c r="W4515" s="51"/>
      <c r="X4515" s="51"/>
      <c r="Y4515" s="51"/>
      <c r="Z4515" s="51"/>
      <c r="AA4515" s="51"/>
      <c r="AB4515" s="51"/>
      <c r="AC4515" s="51"/>
      <c r="AD4515" s="51"/>
      <c r="AE4515" s="51"/>
      <c r="AF4515" s="51">
        <v>0.23844614275067622</v>
      </c>
      <c r="AG4515" s="51"/>
      <c r="AH4515" s="51"/>
      <c r="AI4515" s="51"/>
      <c r="AJ4515" s="51"/>
      <c r="AK4515" s="51"/>
      <c r="AL4515" s="51"/>
      <c r="AM4515" s="51"/>
      <c r="AN4515" s="51"/>
      <c r="AO4515" s="51"/>
      <c r="AP4515" s="51"/>
      <c r="AQ4515" s="51"/>
      <c r="AR4515" s="51"/>
      <c r="AS4515" s="51"/>
      <c r="AT4515" s="51"/>
      <c r="AU4515" s="51"/>
      <c r="AV4515" s="51"/>
      <c r="AW4515" s="51"/>
      <c r="AX4515" s="51"/>
      <c r="AY4515" s="51"/>
      <c r="AZ4515" s="51"/>
      <c r="BA4515" s="51"/>
      <c r="BB4515" s="51"/>
      <c r="BC4515" s="51"/>
      <c r="BD4515" s="51"/>
      <c r="BE4515" s="51"/>
      <c r="BF4515" s="51"/>
      <c r="BG4515" s="51"/>
      <c r="BH4515" s="51"/>
      <c r="BI4515" s="51"/>
      <c r="BJ4515" s="51"/>
      <c r="BK4515" s="51"/>
      <c r="BL4515" s="51"/>
      <c r="BM4515" s="51"/>
      <c r="BN4515" s="51"/>
      <c r="BO4515" s="51"/>
      <c r="BP4515" s="51"/>
      <c r="BQ4515" s="51"/>
      <c r="BR4515" s="51"/>
      <c r="BS4515" s="51"/>
      <c r="BT4515" s="51"/>
      <c r="BU4515" s="51"/>
      <c r="BV4515" s="51"/>
      <c r="BW4515" s="51"/>
      <c r="BX4515" s="51"/>
      <c r="BY4515" s="51"/>
      <c r="BZ4515" s="51"/>
      <c r="CA4515" s="51"/>
      <c r="CB4515" s="51"/>
      <c r="CC4515" s="51"/>
      <c r="CD4515" s="51"/>
    </row>
    <row r="4516" spans="1:82" x14ac:dyDescent="0.35">
      <c r="A4516" s="49" t="s">
        <v>857</v>
      </c>
      <c r="B4516" s="50">
        <v>42399</v>
      </c>
      <c r="C4516" s="62"/>
      <c r="D4516" s="62"/>
      <c r="E4516" s="51" t="s">
        <v>855</v>
      </c>
      <c r="F4516" s="51"/>
      <c r="G4516" s="51">
        <v>453.77015625000001</v>
      </c>
      <c r="H4516" s="51">
        <v>0.18027812500000001</v>
      </c>
      <c r="I4516" s="51">
        <v>0.23490625000000001</v>
      </c>
      <c r="J4516" s="51">
        <v>0.24728124999999995</v>
      </c>
      <c r="K4516" s="51">
        <v>0.22728124999999999</v>
      </c>
      <c r="L4516" s="51">
        <v>0.26376875</v>
      </c>
      <c r="M4516" s="51">
        <v>0.34457500000000002</v>
      </c>
      <c r="N4516" s="51">
        <v>0.22206875000000001</v>
      </c>
      <c r="O4516" s="51"/>
      <c r="P4516" s="51"/>
      <c r="Q4516" s="51"/>
      <c r="R4516" s="51"/>
      <c r="S4516" s="51"/>
      <c r="T4516" s="51"/>
      <c r="U4516" s="51"/>
      <c r="V4516" s="51"/>
      <c r="W4516" s="51"/>
      <c r="X4516" s="51"/>
      <c r="Y4516" s="51"/>
      <c r="Z4516" s="51"/>
      <c r="AA4516" s="51"/>
      <c r="AB4516" s="51"/>
      <c r="AC4516" s="51"/>
      <c r="AD4516" s="51"/>
      <c r="AE4516" s="51"/>
      <c r="AF4516" s="51"/>
      <c r="AG4516" s="51"/>
      <c r="AH4516" s="51"/>
      <c r="AI4516" s="51"/>
      <c r="AJ4516" s="51"/>
      <c r="AK4516" s="51"/>
      <c r="AL4516" s="51"/>
      <c r="AM4516" s="51"/>
      <c r="AN4516" s="51"/>
      <c r="AO4516" s="51"/>
      <c r="AP4516" s="51"/>
      <c r="AQ4516" s="51"/>
      <c r="AR4516" s="51"/>
      <c r="AS4516" s="51"/>
      <c r="AT4516" s="51"/>
      <c r="AU4516" s="51"/>
      <c r="AV4516" s="51"/>
      <c r="AW4516" s="51"/>
      <c r="AX4516" s="51"/>
      <c r="AY4516" s="51"/>
      <c r="AZ4516" s="51"/>
      <c r="BA4516" s="51"/>
      <c r="BB4516" s="51"/>
      <c r="BC4516" s="51"/>
      <c r="BD4516" s="51"/>
      <c r="BE4516" s="51"/>
      <c r="BF4516" s="51"/>
      <c r="BG4516" s="51"/>
      <c r="BH4516" s="51"/>
      <c r="BI4516" s="51"/>
      <c r="BJ4516" s="51"/>
      <c r="BK4516" s="51"/>
      <c r="BL4516" s="51"/>
      <c r="BM4516" s="51"/>
      <c r="BN4516" s="51"/>
      <c r="BO4516" s="51"/>
      <c r="BP4516" s="51"/>
      <c r="BQ4516" s="51"/>
      <c r="BR4516" s="51"/>
      <c r="BS4516" s="51"/>
      <c r="BT4516" s="51"/>
      <c r="BU4516" s="51"/>
      <c r="BV4516" s="51"/>
      <c r="BW4516" s="51"/>
      <c r="BX4516" s="51"/>
      <c r="BY4516" s="51"/>
      <c r="BZ4516" s="51"/>
      <c r="CA4516" s="51"/>
      <c r="CB4516" s="51"/>
      <c r="CC4516" s="51"/>
      <c r="CD4516" s="51"/>
    </row>
    <row r="4517" spans="1:82" x14ac:dyDescent="0.35">
      <c r="A4517" s="49" t="s">
        <v>857</v>
      </c>
      <c r="B4517" s="50">
        <v>42400</v>
      </c>
      <c r="C4517" s="62"/>
      <c r="D4517" s="62"/>
      <c r="E4517" s="51" t="s">
        <v>855</v>
      </c>
      <c r="F4517" s="51"/>
      <c r="G4517" s="51">
        <v>451.36546875000005</v>
      </c>
      <c r="H4517" s="51">
        <v>0.17375312499999998</v>
      </c>
      <c r="I4517" s="51">
        <v>0.23135</v>
      </c>
      <c r="J4517" s="51">
        <v>0.24556875</v>
      </c>
      <c r="K4517" s="51">
        <v>0.22668749999999999</v>
      </c>
      <c r="L4517" s="51">
        <v>0.26351249999999998</v>
      </c>
      <c r="M4517" s="51">
        <v>0.34438750000000001</v>
      </c>
      <c r="N4517" s="51">
        <v>0.22184375000000001</v>
      </c>
      <c r="O4517" s="51"/>
      <c r="P4517" s="51"/>
      <c r="Q4517" s="51"/>
      <c r="R4517" s="51"/>
      <c r="S4517" s="51"/>
      <c r="T4517" s="51"/>
      <c r="U4517" s="51"/>
      <c r="V4517" s="51"/>
      <c r="W4517" s="51"/>
      <c r="X4517" s="51"/>
      <c r="Y4517" s="51"/>
      <c r="Z4517" s="51"/>
      <c r="AA4517" s="51"/>
      <c r="AB4517" s="51"/>
      <c r="AC4517" s="51"/>
      <c r="AD4517" s="51"/>
      <c r="AE4517" s="51"/>
      <c r="AF4517" s="51"/>
      <c r="AG4517" s="51"/>
      <c r="AH4517" s="51"/>
      <c r="AI4517" s="51"/>
      <c r="AJ4517" s="51"/>
      <c r="AK4517" s="51"/>
      <c r="AL4517" s="51"/>
      <c r="AM4517" s="51"/>
      <c r="AN4517" s="51"/>
      <c r="AO4517" s="51"/>
      <c r="AP4517" s="51"/>
      <c r="AQ4517" s="51"/>
      <c r="AR4517" s="51"/>
      <c r="AS4517" s="51"/>
      <c r="AT4517" s="51"/>
      <c r="AU4517" s="51"/>
      <c r="AV4517" s="51"/>
      <c r="AW4517" s="51"/>
      <c r="AX4517" s="51"/>
      <c r="AY4517" s="51"/>
      <c r="AZ4517" s="51"/>
      <c r="BA4517" s="51"/>
      <c r="BB4517" s="51"/>
      <c r="BC4517" s="51"/>
      <c r="BD4517" s="51"/>
      <c r="BE4517" s="51"/>
      <c r="BF4517" s="51"/>
      <c r="BG4517" s="51"/>
      <c r="BH4517" s="51"/>
      <c r="BI4517" s="51"/>
      <c r="BJ4517" s="51"/>
      <c r="BK4517" s="51"/>
      <c r="BL4517" s="51"/>
      <c r="BM4517" s="51"/>
      <c r="BN4517" s="51"/>
      <c r="BO4517" s="51"/>
      <c r="BP4517" s="51"/>
      <c r="BQ4517" s="51"/>
      <c r="BR4517" s="51"/>
      <c r="BS4517" s="51"/>
      <c r="BT4517" s="51"/>
      <c r="BU4517" s="51"/>
      <c r="BV4517" s="51"/>
      <c r="BW4517" s="51"/>
      <c r="BX4517" s="51"/>
      <c r="BY4517" s="51"/>
      <c r="BZ4517" s="51"/>
      <c r="CA4517" s="51"/>
      <c r="CB4517" s="51"/>
      <c r="CC4517" s="51"/>
      <c r="CD4517" s="51"/>
    </row>
    <row r="4518" spans="1:82" x14ac:dyDescent="0.35">
      <c r="A4518" s="49" t="s">
        <v>857</v>
      </c>
      <c r="B4518" s="50">
        <v>42401</v>
      </c>
      <c r="C4518" s="62"/>
      <c r="D4518" s="62"/>
      <c r="E4518" s="51" t="s">
        <v>855</v>
      </c>
      <c r="F4518" s="51"/>
      <c r="G4518" s="51">
        <v>449.23265624999999</v>
      </c>
      <c r="H4518" s="51">
        <v>0.167659375</v>
      </c>
      <c r="I4518" s="51">
        <v>0.2278625</v>
      </c>
      <c r="J4518" s="51">
        <v>0.24407499999999999</v>
      </c>
      <c r="K4518" s="51">
        <v>0.22630624999999999</v>
      </c>
      <c r="L4518" s="51">
        <v>0.26322499999999999</v>
      </c>
      <c r="M4518" s="51">
        <v>0.34435000000000004</v>
      </c>
      <c r="N4518" s="51">
        <v>0.22172500000000001</v>
      </c>
      <c r="O4518" s="51"/>
      <c r="P4518" s="51"/>
      <c r="Q4518" s="51"/>
      <c r="R4518" s="51"/>
      <c r="S4518" s="51"/>
      <c r="T4518" s="51"/>
      <c r="U4518" s="51"/>
      <c r="V4518" s="51"/>
      <c r="W4518" s="51"/>
      <c r="X4518" s="51"/>
      <c r="Y4518" s="51"/>
      <c r="Z4518" s="51"/>
      <c r="AA4518" s="51"/>
      <c r="AB4518" s="51"/>
      <c r="AC4518" s="51"/>
      <c r="AD4518" s="51"/>
      <c r="AE4518" s="51">
        <v>0.76735409398982368</v>
      </c>
      <c r="AF4518" s="51">
        <v>0.13159843898029566</v>
      </c>
      <c r="AG4518" s="51"/>
      <c r="AH4518" s="51"/>
      <c r="AI4518" s="51"/>
      <c r="AJ4518" s="51"/>
      <c r="AK4518" s="51"/>
      <c r="AL4518" s="51"/>
      <c r="AM4518" s="51"/>
      <c r="AN4518" s="51"/>
      <c r="AO4518" s="51"/>
      <c r="AP4518" s="51"/>
      <c r="AQ4518" s="51"/>
      <c r="AR4518" s="51"/>
      <c r="AS4518" s="51"/>
      <c r="AT4518" s="51"/>
      <c r="AU4518" s="51"/>
      <c r="AV4518" s="51"/>
      <c r="AW4518" s="51"/>
      <c r="AX4518" s="51"/>
      <c r="AY4518" s="51"/>
      <c r="AZ4518" s="51"/>
      <c r="BA4518" s="51"/>
      <c r="BB4518" s="51"/>
      <c r="BC4518" s="51"/>
      <c r="BD4518" s="51"/>
      <c r="BE4518" s="51"/>
      <c r="BF4518" s="51"/>
      <c r="BG4518" s="51"/>
      <c r="BH4518" s="51"/>
      <c r="BI4518" s="51"/>
      <c r="BJ4518" s="51"/>
      <c r="BK4518" s="51"/>
      <c r="BL4518" s="51"/>
      <c r="BM4518" s="51"/>
      <c r="BN4518" s="51"/>
      <c r="BO4518" s="51"/>
      <c r="BP4518" s="51"/>
      <c r="BQ4518" s="51"/>
      <c r="BR4518" s="51"/>
      <c r="BS4518" s="51"/>
      <c r="BT4518" s="51"/>
      <c r="BU4518" s="51"/>
      <c r="BV4518" s="51"/>
      <c r="BW4518" s="51"/>
      <c r="BX4518" s="51"/>
      <c r="BY4518" s="51"/>
      <c r="BZ4518" s="51"/>
      <c r="CA4518" s="51"/>
      <c r="CB4518" s="51"/>
      <c r="CC4518" s="51"/>
      <c r="CD4518" s="51"/>
    </row>
    <row r="4519" spans="1:82" x14ac:dyDescent="0.35">
      <c r="A4519" s="49" t="s">
        <v>857</v>
      </c>
      <c r="B4519" s="50">
        <v>42402</v>
      </c>
      <c r="C4519" s="62"/>
      <c r="D4519" s="62"/>
      <c r="E4519" s="51" t="s">
        <v>855</v>
      </c>
      <c r="F4519" s="51"/>
      <c r="G4519" s="51">
        <v>447.06328125000005</v>
      </c>
      <c r="H4519" s="51">
        <v>0.16143437499999999</v>
      </c>
      <c r="I4519" s="51">
        <v>0.22447500000000001</v>
      </c>
      <c r="J4519" s="51">
        <v>0.24286249999999998</v>
      </c>
      <c r="K4519" s="51">
        <v>0.2258</v>
      </c>
      <c r="L4519" s="51">
        <v>0.26295000000000002</v>
      </c>
      <c r="M4519" s="51">
        <v>0.34415000000000001</v>
      </c>
      <c r="N4519" s="51">
        <v>0.22149375000000002</v>
      </c>
      <c r="O4519" s="51"/>
      <c r="P4519" s="51"/>
      <c r="Q4519" s="51"/>
      <c r="R4519" s="51"/>
      <c r="S4519" s="51"/>
      <c r="T4519" s="51"/>
      <c r="U4519" s="51"/>
      <c r="V4519" s="51"/>
      <c r="W4519" s="51"/>
      <c r="X4519" s="51"/>
      <c r="Y4519" s="51"/>
      <c r="Z4519" s="51"/>
      <c r="AA4519" s="51"/>
      <c r="AB4519" s="51"/>
      <c r="AC4519" s="51"/>
      <c r="AD4519" s="51"/>
      <c r="AE4519" s="51"/>
      <c r="AF4519" s="51"/>
      <c r="AG4519" s="51"/>
      <c r="AH4519" s="51"/>
      <c r="AI4519" s="51"/>
      <c r="AJ4519" s="51"/>
      <c r="AK4519" s="51"/>
      <c r="AL4519" s="51"/>
      <c r="AM4519" s="51"/>
      <c r="AN4519" s="51"/>
      <c r="AO4519" s="51"/>
      <c r="AP4519" s="51"/>
      <c r="AQ4519" s="51"/>
      <c r="AR4519" s="51"/>
      <c r="AS4519" s="51"/>
      <c r="AT4519" s="51"/>
      <c r="AU4519" s="51"/>
      <c r="AV4519" s="51"/>
      <c r="AW4519" s="51"/>
      <c r="AX4519" s="51"/>
      <c r="AY4519" s="51"/>
      <c r="AZ4519" s="51"/>
      <c r="BA4519" s="51"/>
      <c r="BB4519" s="51"/>
      <c r="BC4519" s="51"/>
      <c r="BD4519" s="51"/>
      <c r="BE4519" s="51"/>
      <c r="BF4519" s="51"/>
      <c r="BG4519" s="51"/>
      <c r="BH4519" s="51"/>
      <c r="BI4519" s="51"/>
      <c r="BJ4519" s="51"/>
      <c r="BK4519" s="51"/>
      <c r="BL4519" s="51"/>
      <c r="BM4519" s="51"/>
      <c r="BN4519" s="51"/>
      <c r="BO4519" s="51"/>
      <c r="BP4519" s="51"/>
      <c r="BQ4519" s="51"/>
      <c r="BR4519" s="51"/>
      <c r="BS4519" s="51"/>
      <c r="BT4519" s="51"/>
      <c r="BU4519" s="51"/>
      <c r="BV4519" s="51"/>
      <c r="BW4519" s="51"/>
      <c r="BX4519" s="51"/>
      <c r="BY4519" s="51"/>
      <c r="BZ4519" s="51"/>
      <c r="CA4519" s="51"/>
      <c r="CB4519" s="51"/>
      <c r="CC4519" s="51"/>
      <c r="CD4519" s="51"/>
    </row>
    <row r="4520" spans="1:82" x14ac:dyDescent="0.35">
      <c r="A4520" s="49" t="s">
        <v>857</v>
      </c>
      <c r="B4520" s="50">
        <v>42403</v>
      </c>
      <c r="C4520" s="62"/>
      <c r="D4520" s="62"/>
      <c r="E4520" s="51" t="s">
        <v>855</v>
      </c>
      <c r="F4520" s="51"/>
      <c r="G4520" s="51">
        <v>445.69078124999999</v>
      </c>
      <c r="H4520" s="51">
        <v>0.15707812500000001</v>
      </c>
      <c r="I4520" s="51">
        <v>0.22138125</v>
      </c>
      <c r="J4520" s="51">
        <v>0.24227500000000002</v>
      </c>
      <c r="K4520" s="51">
        <v>0.22570625</v>
      </c>
      <c r="L4520" s="51">
        <v>0.26295625</v>
      </c>
      <c r="M4520" s="51">
        <v>0.34403125000000001</v>
      </c>
      <c r="N4520" s="51">
        <v>0.22143750000000001</v>
      </c>
      <c r="O4520" s="51"/>
      <c r="P4520" s="51"/>
      <c r="Q4520" s="51"/>
      <c r="R4520" s="51"/>
      <c r="S4520" s="51"/>
      <c r="T4520" s="51"/>
      <c r="U4520" s="51"/>
      <c r="V4520" s="51"/>
      <c r="W4520" s="51"/>
      <c r="X4520" s="51"/>
      <c r="Y4520" s="51"/>
      <c r="Z4520" s="51"/>
      <c r="AA4520" s="51"/>
      <c r="AB4520" s="51"/>
      <c r="AC4520" s="51"/>
      <c r="AD4520" s="51">
        <v>8.75</v>
      </c>
      <c r="AE4520" s="51"/>
      <c r="AF4520" s="51"/>
      <c r="AG4520" s="51"/>
      <c r="AH4520" s="51"/>
      <c r="AI4520" s="51"/>
      <c r="AJ4520" s="51">
        <v>8.65</v>
      </c>
      <c r="AK4520" s="51">
        <v>8.75</v>
      </c>
      <c r="AL4520" s="51"/>
      <c r="AM4520" s="51"/>
      <c r="AN4520" s="51"/>
      <c r="AO4520" s="51"/>
      <c r="AP4520" s="51"/>
      <c r="AQ4520" s="51"/>
      <c r="AR4520" s="51"/>
      <c r="AS4520" s="51"/>
      <c r="AT4520" s="51"/>
      <c r="AU4520" s="51"/>
      <c r="AV4520" s="51"/>
      <c r="AW4520" s="51"/>
      <c r="AX4520" s="51"/>
      <c r="AY4520" s="51"/>
      <c r="AZ4520" s="51"/>
      <c r="BA4520" s="51"/>
      <c r="BB4520" s="51"/>
      <c r="BC4520" s="51"/>
      <c r="BD4520" s="51"/>
      <c r="BE4520" s="51"/>
      <c r="BF4520" s="51"/>
      <c r="BG4520" s="51"/>
      <c r="BH4520" s="51"/>
      <c r="BI4520" s="51"/>
      <c r="BJ4520" s="51"/>
      <c r="BK4520" s="51"/>
      <c r="BL4520" s="51"/>
      <c r="BM4520" s="51"/>
      <c r="BN4520" s="51"/>
      <c r="BO4520" s="51"/>
      <c r="BP4520" s="51"/>
      <c r="BQ4520" s="51"/>
      <c r="BR4520" s="51"/>
      <c r="BS4520" s="51"/>
      <c r="BT4520" s="51"/>
      <c r="BU4520" s="51"/>
      <c r="BV4520" s="51"/>
      <c r="BW4520" s="51"/>
      <c r="BX4520" s="51"/>
      <c r="BY4520" s="51"/>
      <c r="BZ4520" s="51"/>
      <c r="CA4520" s="51"/>
      <c r="CB4520" s="51"/>
      <c r="CC4520" s="51"/>
      <c r="CD4520" s="51"/>
    </row>
    <row r="4521" spans="1:82" x14ac:dyDescent="0.35">
      <c r="A4521" s="49" t="s">
        <v>857</v>
      </c>
      <c r="B4521" s="50">
        <v>42404</v>
      </c>
      <c r="C4521" s="62"/>
      <c r="D4521" s="62"/>
      <c r="E4521" s="51" t="s">
        <v>855</v>
      </c>
      <c r="F4521" s="51"/>
      <c r="G4521" s="51">
        <v>443.31984374999996</v>
      </c>
      <c r="H4521" s="51">
        <v>0.151165625</v>
      </c>
      <c r="I4521" s="51">
        <v>0.21737500000000001</v>
      </c>
      <c r="J4521" s="51">
        <v>0.24053750000000002</v>
      </c>
      <c r="K4521" s="51">
        <v>0.22514374999999998</v>
      </c>
      <c r="L4521" s="51">
        <v>0.26271875</v>
      </c>
      <c r="M4521" s="51">
        <v>0.34392500000000004</v>
      </c>
      <c r="N4521" s="51">
        <v>0.22113749999999999</v>
      </c>
      <c r="O4521" s="51"/>
      <c r="P4521" s="51"/>
      <c r="Q4521" s="51"/>
      <c r="R4521" s="51"/>
      <c r="S4521" s="51"/>
      <c r="T4521" s="51"/>
      <c r="U4521" s="51"/>
      <c r="V4521" s="51"/>
      <c r="W4521" s="51"/>
      <c r="X4521" s="51"/>
      <c r="Y4521" s="51"/>
      <c r="Z4521" s="51"/>
      <c r="AA4521" s="51"/>
      <c r="AB4521" s="51"/>
      <c r="AC4521" s="51"/>
      <c r="AD4521" s="51"/>
      <c r="AE4521" s="51"/>
      <c r="AF4521" s="51"/>
      <c r="AG4521" s="51"/>
      <c r="AH4521" s="51"/>
      <c r="AI4521" s="51"/>
      <c r="AJ4521" s="51"/>
      <c r="AK4521" s="51"/>
      <c r="AL4521" s="51"/>
      <c r="AM4521" s="51"/>
      <c r="AN4521" s="51"/>
      <c r="AO4521" s="51"/>
      <c r="AP4521" s="51"/>
      <c r="AQ4521" s="51"/>
      <c r="AR4521" s="51"/>
      <c r="AS4521" s="51"/>
      <c r="AT4521" s="51"/>
      <c r="AU4521" s="51"/>
      <c r="AV4521" s="51"/>
      <c r="AW4521" s="51"/>
      <c r="AX4521" s="51"/>
      <c r="AY4521" s="51"/>
      <c r="AZ4521" s="51"/>
      <c r="BA4521" s="51"/>
      <c r="BB4521" s="51"/>
      <c r="BC4521" s="51"/>
      <c r="BD4521" s="51"/>
      <c r="BE4521" s="51"/>
      <c r="BF4521" s="51"/>
      <c r="BG4521" s="51"/>
      <c r="BH4521" s="51"/>
      <c r="BI4521" s="51"/>
      <c r="BJ4521" s="51"/>
      <c r="BK4521" s="51"/>
      <c r="BL4521" s="51"/>
      <c r="BM4521" s="51"/>
      <c r="BN4521" s="51"/>
      <c r="BO4521" s="51"/>
      <c r="BP4521" s="51"/>
      <c r="BQ4521" s="51"/>
      <c r="BR4521" s="51"/>
      <c r="BS4521" s="51"/>
      <c r="BT4521" s="51"/>
      <c r="BU4521" s="51"/>
      <c r="BV4521" s="51"/>
      <c r="BW4521" s="51"/>
      <c r="BX4521" s="51"/>
      <c r="BY4521" s="51"/>
      <c r="BZ4521" s="51"/>
      <c r="CA4521" s="51"/>
      <c r="CB4521" s="51"/>
      <c r="CC4521" s="51"/>
      <c r="CD4521" s="51"/>
    </row>
    <row r="4522" spans="1:82" x14ac:dyDescent="0.35">
      <c r="A4522" s="49" t="s">
        <v>857</v>
      </c>
      <c r="B4522" s="50">
        <v>42405</v>
      </c>
      <c r="C4522" s="62"/>
      <c r="D4522" s="62"/>
      <c r="E4522" s="51" t="s">
        <v>855</v>
      </c>
      <c r="F4522" s="51"/>
      <c r="G4522" s="51">
        <v>442.35515624999999</v>
      </c>
      <c r="H4522" s="51">
        <v>0.14817187500000001</v>
      </c>
      <c r="I4522" s="51">
        <v>0.21476250000000002</v>
      </c>
      <c r="J4522" s="51">
        <v>0.24020000000000002</v>
      </c>
      <c r="K4522" s="51">
        <v>0.22525625000000002</v>
      </c>
      <c r="L4522" s="51">
        <v>0.26268125000000003</v>
      </c>
      <c r="M4522" s="51">
        <v>0.34385625000000003</v>
      </c>
      <c r="N4522" s="51">
        <v>0.22105624999999998</v>
      </c>
      <c r="O4522" s="51"/>
      <c r="P4522" s="51"/>
      <c r="Q4522" s="51"/>
      <c r="R4522" s="51"/>
      <c r="S4522" s="51"/>
      <c r="T4522" s="51"/>
      <c r="U4522" s="51"/>
      <c r="V4522" s="51"/>
      <c r="W4522" s="51"/>
      <c r="X4522" s="51"/>
      <c r="Y4522" s="51"/>
      <c r="Z4522" s="51"/>
      <c r="AA4522" s="51"/>
      <c r="AB4522" s="51"/>
      <c r="AC4522" s="51"/>
      <c r="AD4522" s="51"/>
      <c r="AE4522" s="51"/>
      <c r="AF4522" s="51"/>
      <c r="AG4522" s="51"/>
      <c r="AH4522" s="51"/>
      <c r="AI4522" s="51"/>
      <c r="AJ4522" s="51"/>
      <c r="AK4522" s="51"/>
      <c r="AL4522" s="51"/>
      <c r="AM4522" s="51"/>
      <c r="AN4522" s="51"/>
      <c r="AO4522" s="51"/>
      <c r="AP4522" s="51"/>
      <c r="AQ4522" s="51"/>
      <c r="AR4522" s="51"/>
      <c r="AS4522" s="51"/>
      <c r="AT4522" s="51"/>
      <c r="AU4522" s="51"/>
      <c r="AV4522" s="51"/>
      <c r="AW4522" s="51"/>
      <c r="AX4522" s="51"/>
      <c r="AY4522" s="51"/>
      <c r="AZ4522" s="51"/>
      <c r="BA4522" s="51"/>
      <c r="BB4522" s="51"/>
      <c r="BC4522" s="51"/>
      <c r="BD4522" s="51"/>
      <c r="BE4522" s="51"/>
      <c r="BF4522" s="51"/>
      <c r="BG4522" s="51"/>
      <c r="BH4522" s="51"/>
      <c r="BI4522" s="51"/>
      <c r="BJ4522" s="51"/>
      <c r="BK4522" s="51"/>
      <c r="BL4522" s="51"/>
      <c r="BM4522" s="51"/>
      <c r="BN4522" s="51"/>
      <c r="BO4522" s="51"/>
      <c r="BP4522" s="51"/>
      <c r="BQ4522" s="51"/>
      <c r="BR4522" s="51"/>
      <c r="BS4522" s="51"/>
      <c r="BT4522" s="51"/>
      <c r="BU4522" s="51"/>
      <c r="BV4522" s="51"/>
      <c r="BW4522" s="51"/>
      <c r="BX4522" s="51"/>
      <c r="BY4522" s="51"/>
      <c r="BZ4522" s="51"/>
      <c r="CA4522" s="51"/>
      <c r="CB4522" s="51"/>
      <c r="CC4522" s="51"/>
      <c r="CD4522" s="51"/>
    </row>
    <row r="4523" spans="1:82" x14ac:dyDescent="0.35">
      <c r="A4523" s="49" t="s">
        <v>857</v>
      </c>
      <c r="B4523" s="50">
        <v>42406</v>
      </c>
      <c r="C4523" s="62"/>
      <c r="D4523" s="62"/>
      <c r="E4523" s="51" t="s">
        <v>855</v>
      </c>
      <c r="F4523" s="51"/>
      <c r="G4523" s="51">
        <v>441.21562499999999</v>
      </c>
      <c r="H4523" s="51">
        <v>0.14575624999999998</v>
      </c>
      <c r="I4523" s="51">
        <v>0.21208125</v>
      </c>
      <c r="J4523" s="51">
        <v>0.23907499999999998</v>
      </c>
      <c r="K4523" s="51">
        <v>0.22513749999999999</v>
      </c>
      <c r="L4523" s="51">
        <v>0.26272499999999999</v>
      </c>
      <c r="M4523" s="51">
        <v>0.34381875000000006</v>
      </c>
      <c r="N4523" s="51">
        <v>0.22104374999999998</v>
      </c>
      <c r="O4523" s="51"/>
      <c r="P4523" s="51"/>
      <c r="Q4523" s="51"/>
      <c r="R4523" s="51"/>
      <c r="S4523" s="51"/>
      <c r="T4523" s="51"/>
      <c r="U4523" s="51"/>
      <c r="V4523" s="51"/>
      <c r="W4523" s="51"/>
      <c r="X4523" s="51"/>
      <c r="Y4523" s="51"/>
      <c r="Z4523" s="51"/>
      <c r="AA4523" s="51"/>
      <c r="AB4523" s="51"/>
      <c r="AC4523" s="51"/>
      <c r="AD4523" s="51"/>
      <c r="AE4523" s="51"/>
      <c r="AF4523" s="51"/>
      <c r="AG4523" s="51"/>
      <c r="AH4523" s="51"/>
      <c r="AI4523" s="51"/>
      <c r="AJ4523" s="51"/>
      <c r="AK4523" s="51"/>
      <c r="AL4523" s="51"/>
      <c r="AM4523" s="51"/>
      <c r="AN4523" s="51"/>
      <c r="AO4523" s="51"/>
      <c r="AP4523" s="51"/>
      <c r="AQ4523" s="51"/>
      <c r="AR4523" s="51"/>
      <c r="AS4523" s="51"/>
      <c r="AT4523" s="51"/>
      <c r="AU4523" s="51"/>
      <c r="AV4523" s="51"/>
      <c r="AW4523" s="51"/>
      <c r="AX4523" s="51"/>
      <c r="AY4523" s="51"/>
      <c r="AZ4523" s="51"/>
      <c r="BA4523" s="51"/>
      <c r="BB4523" s="51"/>
      <c r="BC4523" s="51"/>
      <c r="BD4523" s="51"/>
      <c r="BE4523" s="51"/>
      <c r="BF4523" s="51"/>
      <c r="BG4523" s="51"/>
      <c r="BH4523" s="51"/>
      <c r="BI4523" s="51"/>
      <c r="BJ4523" s="51"/>
      <c r="BK4523" s="51"/>
      <c r="BL4523" s="51"/>
      <c r="BM4523" s="51"/>
      <c r="BN4523" s="51"/>
      <c r="BO4523" s="51"/>
      <c r="BP4523" s="51"/>
      <c r="BQ4523" s="51"/>
      <c r="BR4523" s="51"/>
      <c r="BS4523" s="51"/>
      <c r="BT4523" s="51"/>
      <c r="BU4523" s="51"/>
      <c r="BV4523" s="51"/>
      <c r="BW4523" s="51"/>
      <c r="BX4523" s="51"/>
      <c r="BY4523" s="51"/>
      <c r="BZ4523" s="51"/>
      <c r="CA4523" s="51"/>
      <c r="CB4523" s="51"/>
      <c r="CC4523" s="51"/>
      <c r="CD4523" s="51"/>
    </row>
    <row r="4524" spans="1:82" x14ac:dyDescent="0.35">
      <c r="A4524" s="49" t="s">
        <v>857</v>
      </c>
      <c r="B4524" s="50">
        <v>42407</v>
      </c>
      <c r="C4524" s="62"/>
      <c r="D4524" s="62"/>
      <c r="E4524" s="51" t="s">
        <v>855</v>
      </c>
      <c r="F4524" s="51"/>
      <c r="G4524" s="51">
        <v>440.05921875000001</v>
      </c>
      <c r="H4524" s="51">
        <v>0.143709375</v>
      </c>
      <c r="I4524" s="51">
        <v>0.20963124999999999</v>
      </c>
      <c r="J4524" s="51">
        <v>0.23806250000000001</v>
      </c>
      <c r="K4524" s="51">
        <v>0.22476874999999999</v>
      </c>
      <c r="L4524" s="51">
        <v>0.26270625000000003</v>
      </c>
      <c r="M4524" s="51">
        <v>0.34375624999999999</v>
      </c>
      <c r="N4524" s="51">
        <v>0.22090000000000001</v>
      </c>
      <c r="O4524" s="51"/>
      <c r="P4524" s="51"/>
      <c r="Q4524" s="51"/>
      <c r="R4524" s="51"/>
      <c r="S4524" s="51"/>
      <c r="T4524" s="51"/>
      <c r="U4524" s="51"/>
      <c r="V4524" s="51"/>
      <c r="W4524" s="51"/>
      <c r="X4524" s="51"/>
      <c r="Y4524" s="51"/>
      <c r="Z4524" s="51"/>
      <c r="AA4524" s="51"/>
      <c r="AB4524" s="51"/>
      <c r="AC4524" s="51"/>
      <c r="AD4524" s="51"/>
      <c r="AE4524" s="51"/>
      <c r="AF4524" s="51"/>
      <c r="AG4524" s="51"/>
      <c r="AH4524" s="51"/>
      <c r="AI4524" s="51"/>
      <c r="AJ4524" s="51"/>
      <c r="AK4524" s="51"/>
      <c r="AL4524" s="51"/>
      <c r="AM4524" s="51"/>
      <c r="AN4524" s="51"/>
      <c r="AO4524" s="51"/>
      <c r="AP4524" s="51"/>
      <c r="AQ4524" s="51"/>
      <c r="AR4524" s="51"/>
      <c r="AS4524" s="51"/>
      <c r="AT4524" s="51"/>
      <c r="AU4524" s="51"/>
      <c r="AV4524" s="51"/>
      <c r="AW4524" s="51"/>
      <c r="AX4524" s="51"/>
      <c r="AY4524" s="51"/>
      <c r="AZ4524" s="51"/>
      <c r="BA4524" s="51"/>
      <c r="BB4524" s="51"/>
      <c r="BC4524" s="51"/>
      <c r="BD4524" s="51"/>
      <c r="BE4524" s="51"/>
      <c r="BF4524" s="51"/>
      <c r="BG4524" s="51"/>
      <c r="BH4524" s="51"/>
      <c r="BI4524" s="51"/>
      <c r="BJ4524" s="51"/>
      <c r="BK4524" s="51"/>
      <c r="BL4524" s="51"/>
      <c r="BM4524" s="51"/>
      <c r="BN4524" s="51"/>
      <c r="BO4524" s="51"/>
      <c r="BP4524" s="51"/>
      <c r="BQ4524" s="51"/>
      <c r="BR4524" s="51"/>
      <c r="BS4524" s="51"/>
      <c r="BT4524" s="51"/>
      <c r="BU4524" s="51"/>
      <c r="BV4524" s="51"/>
      <c r="BW4524" s="51"/>
      <c r="BX4524" s="51"/>
      <c r="BY4524" s="51"/>
      <c r="BZ4524" s="51"/>
      <c r="CA4524" s="51"/>
      <c r="CB4524" s="51"/>
      <c r="CC4524" s="51"/>
      <c r="CD4524" s="51"/>
    </row>
    <row r="4525" spans="1:82" x14ac:dyDescent="0.35">
      <c r="A4525" s="49" t="s">
        <v>857</v>
      </c>
      <c r="B4525" s="50">
        <v>42408</v>
      </c>
      <c r="C4525" s="62"/>
      <c r="D4525" s="62"/>
      <c r="E4525" s="51" t="s">
        <v>855</v>
      </c>
      <c r="F4525" s="51"/>
      <c r="G4525" s="51">
        <v>438.93421875000001</v>
      </c>
      <c r="H4525" s="51">
        <v>0.141790625</v>
      </c>
      <c r="I4525" s="51">
        <v>0.20751249999999999</v>
      </c>
      <c r="J4525" s="51">
        <v>0.23700625</v>
      </c>
      <c r="K4525" s="51">
        <v>0.22439375</v>
      </c>
      <c r="L4525" s="51">
        <v>0.26256249999999998</v>
      </c>
      <c r="M4525" s="51">
        <v>0.34375</v>
      </c>
      <c r="N4525" s="51">
        <v>0.22075</v>
      </c>
      <c r="O4525" s="51"/>
      <c r="P4525" s="51"/>
      <c r="Q4525" s="51"/>
      <c r="R4525" s="51"/>
      <c r="S4525" s="51"/>
      <c r="T4525" s="51"/>
      <c r="U4525" s="51"/>
      <c r="V4525" s="51"/>
      <c r="W4525" s="51"/>
      <c r="X4525" s="51"/>
      <c r="Y4525" s="51"/>
      <c r="Z4525" s="51"/>
      <c r="AA4525" s="51"/>
      <c r="AB4525" s="51"/>
      <c r="AC4525" s="51"/>
      <c r="AD4525" s="51"/>
      <c r="AE4525" s="51"/>
      <c r="AF4525" s="51"/>
      <c r="AG4525" s="51"/>
      <c r="AH4525" s="51"/>
      <c r="AI4525" s="51"/>
      <c r="AJ4525" s="51"/>
      <c r="AK4525" s="51"/>
      <c r="AL4525" s="51"/>
      <c r="AM4525" s="51"/>
      <c r="AN4525" s="51"/>
      <c r="AO4525" s="51"/>
      <c r="AP4525" s="51"/>
      <c r="AQ4525" s="51"/>
      <c r="AR4525" s="51"/>
      <c r="AS4525" s="51"/>
      <c r="AT4525" s="51"/>
      <c r="AU4525" s="51"/>
      <c r="AV4525" s="51"/>
      <c r="AW4525" s="51"/>
      <c r="AX4525" s="51"/>
      <c r="AY4525" s="51"/>
      <c r="AZ4525" s="51"/>
      <c r="BA4525" s="51"/>
      <c r="BB4525" s="51"/>
      <c r="BC4525" s="51"/>
      <c r="BD4525" s="51"/>
      <c r="BE4525" s="51"/>
      <c r="BF4525" s="51"/>
      <c r="BG4525" s="51"/>
      <c r="BH4525" s="51"/>
      <c r="BI4525" s="51"/>
      <c r="BJ4525" s="51"/>
      <c r="BK4525" s="51"/>
      <c r="BL4525" s="51"/>
      <c r="BM4525" s="51"/>
      <c r="BN4525" s="51"/>
      <c r="BO4525" s="51"/>
      <c r="BP4525" s="51"/>
      <c r="BQ4525" s="51"/>
      <c r="BR4525" s="51"/>
      <c r="BS4525" s="51"/>
      <c r="BT4525" s="51"/>
      <c r="BU4525" s="51"/>
      <c r="BV4525" s="51"/>
      <c r="BW4525" s="51"/>
      <c r="BX4525" s="51"/>
      <c r="BY4525" s="51"/>
      <c r="BZ4525" s="51"/>
      <c r="CA4525" s="51"/>
      <c r="CB4525" s="51"/>
      <c r="CC4525" s="51"/>
      <c r="CD4525" s="51"/>
    </row>
    <row r="4526" spans="1:82" x14ac:dyDescent="0.35">
      <c r="A4526" s="49" t="s">
        <v>857</v>
      </c>
      <c r="B4526" s="50">
        <v>42409</v>
      </c>
      <c r="C4526" s="62"/>
      <c r="D4526" s="62"/>
      <c r="E4526" s="51" t="s">
        <v>855</v>
      </c>
      <c r="F4526" s="51"/>
      <c r="G4526" s="51">
        <v>437.94328125000004</v>
      </c>
      <c r="H4526" s="51">
        <v>0.13966562500000002</v>
      </c>
      <c r="I4526" s="51">
        <v>0.20544375000000004</v>
      </c>
      <c r="J4526" s="51">
        <v>0.23636874999999999</v>
      </c>
      <c r="K4526" s="51">
        <v>0.22409374999999998</v>
      </c>
      <c r="L4526" s="51">
        <v>0.26248125</v>
      </c>
      <c r="M4526" s="51">
        <v>0.34371249999999998</v>
      </c>
      <c r="N4526" s="51">
        <v>0.22059999999999996</v>
      </c>
      <c r="O4526" s="51"/>
      <c r="P4526" s="51"/>
      <c r="Q4526" s="51"/>
      <c r="R4526" s="51"/>
      <c r="S4526" s="51"/>
      <c r="T4526" s="51"/>
      <c r="U4526" s="51"/>
      <c r="V4526" s="51"/>
      <c r="W4526" s="51"/>
      <c r="X4526" s="51"/>
      <c r="Y4526" s="51"/>
      <c r="Z4526" s="51"/>
      <c r="AA4526" s="51"/>
      <c r="AB4526" s="51"/>
      <c r="AC4526" s="51"/>
      <c r="AD4526" s="51"/>
      <c r="AE4526" s="51">
        <v>0.78475332002863918</v>
      </c>
      <c r="AF4526" s="51">
        <v>5.5689560155211967E-2</v>
      </c>
      <c r="AG4526" s="51"/>
      <c r="AH4526" s="51"/>
      <c r="AI4526" s="51"/>
      <c r="AJ4526" s="51"/>
      <c r="AK4526" s="51"/>
      <c r="AL4526" s="51"/>
      <c r="AM4526" s="51"/>
      <c r="AN4526" s="51"/>
      <c r="AO4526" s="51"/>
      <c r="AP4526" s="51"/>
      <c r="AQ4526" s="51"/>
      <c r="AR4526" s="51"/>
      <c r="AS4526" s="51"/>
      <c r="AT4526" s="51"/>
      <c r="AU4526" s="51"/>
      <c r="AV4526" s="51"/>
      <c r="AW4526" s="51"/>
      <c r="AX4526" s="51"/>
      <c r="AY4526" s="51"/>
      <c r="AZ4526" s="51"/>
      <c r="BA4526" s="51"/>
      <c r="BB4526" s="51"/>
      <c r="BC4526" s="51"/>
      <c r="BD4526" s="51"/>
      <c r="BE4526" s="51"/>
      <c r="BF4526" s="51"/>
      <c r="BG4526" s="51"/>
      <c r="BH4526" s="51"/>
      <c r="BI4526" s="51"/>
      <c r="BJ4526" s="51"/>
      <c r="BK4526" s="51"/>
      <c r="BL4526" s="51"/>
      <c r="BM4526" s="51"/>
      <c r="BN4526" s="51"/>
      <c r="BO4526" s="51"/>
      <c r="BP4526" s="51"/>
      <c r="BQ4526" s="51"/>
      <c r="BR4526" s="51"/>
      <c r="BS4526" s="51"/>
      <c r="BT4526" s="51"/>
      <c r="BU4526" s="51"/>
      <c r="BV4526" s="51"/>
      <c r="BW4526" s="51"/>
      <c r="BX4526" s="51"/>
      <c r="BY4526" s="51"/>
      <c r="BZ4526" s="51"/>
      <c r="CA4526" s="51"/>
      <c r="CB4526" s="51"/>
      <c r="CC4526" s="51"/>
      <c r="CD4526" s="51"/>
    </row>
    <row r="4527" spans="1:82" x14ac:dyDescent="0.35">
      <c r="A4527" s="49" t="s">
        <v>857</v>
      </c>
      <c r="B4527" s="50">
        <v>42410</v>
      </c>
      <c r="C4527" s="62"/>
      <c r="D4527" s="62"/>
      <c r="E4527" s="51" t="s">
        <v>855</v>
      </c>
      <c r="F4527" s="51"/>
      <c r="G4527" s="51">
        <v>436.92984374999997</v>
      </c>
      <c r="H4527" s="51">
        <v>0.13774687499999999</v>
      </c>
      <c r="I4527" s="51">
        <v>0.20351875</v>
      </c>
      <c r="J4527" s="51">
        <v>0.23547499999999999</v>
      </c>
      <c r="K4527" s="51">
        <v>0.22373124999999999</v>
      </c>
      <c r="L4527" s="51">
        <v>0.26234999999999997</v>
      </c>
      <c r="M4527" s="51">
        <v>0.34366249999999998</v>
      </c>
      <c r="N4527" s="51">
        <v>0.22058125000000001</v>
      </c>
      <c r="O4527" s="51"/>
      <c r="P4527" s="51"/>
      <c r="Q4527" s="51"/>
      <c r="R4527" s="51"/>
      <c r="S4527" s="51"/>
      <c r="T4527" s="51"/>
      <c r="U4527" s="51"/>
      <c r="V4527" s="51"/>
      <c r="W4527" s="51"/>
      <c r="X4527" s="51"/>
      <c r="Y4527" s="51"/>
      <c r="Z4527" s="51"/>
      <c r="AA4527" s="51"/>
      <c r="AB4527" s="51"/>
      <c r="AC4527" s="51"/>
      <c r="AD4527" s="51"/>
      <c r="AE4527" s="51"/>
      <c r="AF4527" s="51"/>
      <c r="AG4527" s="51"/>
      <c r="AH4527" s="51"/>
      <c r="AI4527" s="51"/>
      <c r="AJ4527" s="51"/>
      <c r="AK4527" s="51"/>
      <c r="AL4527" s="51"/>
      <c r="AM4527" s="51"/>
      <c r="AN4527" s="51"/>
      <c r="AO4527" s="51"/>
      <c r="AP4527" s="51"/>
      <c r="AQ4527" s="51"/>
      <c r="AR4527" s="51"/>
      <c r="AS4527" s="51"/>
      <c r="AT4527" s="51"/>
      <c r="AU4527" s="51"/>
      <c r="AV4527" s="51"/>
      <c r="AW4527" s="51"/>
      <c r="AX4527" s="51"/>
      <c r="AY4527" s="51"/>
      <c r="AZ4527" s="51"/>
      <c r="BA4527" s="51"/>
      <c r="BB4527" s="51"/>
      <c r="BC4527" s="51"/>
      <c r="BD4527" s="51"/>
      <c r="BE4527" s="51"/>
      <c r="BF4527" s="51"/>
      <c r="BG4527" s="51"/>
      <c r="BH4527" s="51"/>
      <c r="BI4527" s="51"/>
      <c r="BJ4527" s="51"/>
      <c r="BK4527" s="51"/>
      <c r="BL4527" s="51"/>
      <c r="BM4527" s="51"/>
      <c r="BN4527" s="51"/>
      <c r="BO4527" s="51"/>
      <c r="BP4527" s="51"/>
      <c r="BQ4527" s="51"/>
      <c r="BR4527" s="51"/>
      <c r="BS4527" s="51"/>
      <c r="BT4527" s="51"/>
      <c r="BU4527" s="51"/>
      <c r="BV4527" s="51"/>
      <c r="BW4527" s="51"/>
      <c r="BX4527" s="51"/>
      <c r="BY4527" s="51"/>
      <c r="BZ4527" s="51"/>
      <c r="CA4527" s="51"/>
      <c r="CB4527" s="51"/>
      <c r="CC4527" s="51"/>
      <c r="CD4527" s="51"/>
    </row>
    <row r="4528" spans="1:82" x14ac:dyDescent="0.35">
      <c r="A4528" s="49" t="s">
        <v>857</v>
      </c>
      <c r="B4528" s="50">
        <v>42411</v>
      </c>
      <c r="C4528" s="62"/>
      <c r="D4528" s="62"/>
      <c r="E4528" s="51" t="s">
        <v>855</v>
      </c>
      <c r="F4528" s="51"/>
      <c r="G4528" s="51">
        <v>436.16531250000003</v>
      </c>
      <c r="H4528" s="51">
        <v>0.13656249999999998</v>
      </c>
      <c r="I4528" s="51">
        <v>0.20190625000000001</v>
      </c>
      <c r="J4528" s="51">
        <v>0.23488124999999999</v>
      </c>
      <c r="K4528" s="51">
        <v>0.22348124999999999</v>
      </c>
      <c r="L4528" s="51">
        <v>0.26227500000000004</v>
      </c>
      <c r="M4528" s="51">
        <v>0.34363749999999998</v>
      </c>
      <c r="N4528" s="51">
        <v>0.22037499999999999</v>
      </c>
      <c r="O4528" s="51"/>
      <c r="P4528" s="51"/>
      <c r="Q4528" s="51"/>
      <c r="R4528" s="51"/>
      <c r="S4528" s="51"/>
      <c r="T4528" s="51"/>
      <c r="U4528" s="51"/>
      <c r="V4528" s="51"/>
      <c r="W4528" s="51"/>
      <c r="X4528" s="51"/>
      <c r="Y4528" s="51"/>
      <c r="Z4528" s="51"/>
      <c r="AA4528" s="51"/>
      <c r="AB4528" s="51"/>
      <c r="AC4528" s="51"/>
      <c r="AD4528" s="51"/>
      <c r="AE4528" s="51"/>
      <c r="AF4528" s="51"/>
      <c r="AG4528" s="51"/>
      <c r="AH4528" s="51"/>
      <c r="AI4528" s="51"/>
      <c r="AJ4528" s="51"/>
      <c r="AK4528" s="51"/>
      <c r="AL4528" s="51"/>
      <c r="AM4528" s="51"/>
      <c r="AN4528" s="51"/>
      <c r="AO4528" s="51"/>
      <c r="AP4528" s="51"/>
      <c r="AQ4528" s="51"/>
      <c r="AR4528" s="51"/>
      <c r="AS4528" s="51"/>
      <c r="AT4528" s="51"/>
      <c r="AU4528" s="51"/>
      <c r="AV4528" s="51"/>
      <c r="AW4528" s="51"/>
      <c r="AX4528" s="51"/>
      <c r="AY4528" s="51"/>
      <c r="AZ4528" s="51"/>
      <c r="BA4528" s="51"/>
      <c r="BB4528" s="51"/>
      <c r="BC4528" s="51"/>
      <c r="BD4528" s="51"/>
      <c r="BE4528" s="51"/>
      <c r="BF4528" s="51"/>
      <c r="BG4528" s="51"/>
      <c r="BH4528" s="51"/>
      <c r="BI4528" s="51"/>
      <c r="BJ4528" s="51"/>
      <c r="BK4528" s="51"/>
      <c r="BL4528" s="51"/>
      <c r="BM4528" s="51"/>
      <c r="BN4528" s="51"/>
      <c r="BO4528" s="51"/>
      <c r="BP4528" s="51"/>
      <c r="BQ4528" s="51"/>
      <c r="BR4528" s="51"/>
      <c r="BS4528" s="51"/>
      <c r="BT4528" s="51"/>
      <c r="BU4528" s="51"/>
      <c r="BV4528" s="51"/>
      <c r="BW4528" s="51"/>
      <c r="BX4528" s="51"/>
      <c r="BY4528" s="51"/>
      <c r="BZ4528" s="51"/>
      <c r="CA4528" s="51"/>
      <c r="CB4528" s="51"/>
      <c r="CC4528" s="51"/>
      <c r="CD4528" s="51"/>
    </row>
    <row r="4529" spans="1:82" x14ac:dyDescent="0.35">
      <c r="A4529" s="49" t="s">
        <v>857</v>
      </c>
      <c r="B4529" s="50">
        <v>42412</v>
      </c>
      <c r="C4529" s="62"/>
      <c r="D4529" s="62"/>
      <c r="E4529" s="51" t="s">
        <v>855</v>
      </c>
      <c r="F4529" s="51"/>
      <c r="G4529" s="51">
        <v>435.48843750000003</v>
      </c>
      <c r="H4529" s="51">
        <v>0.13514375000000001</v>
      </c>
      <c r="I4529" s="51">
        <v>0.20043749999999999</v>
      </c>
      <c r="J4529" s="51">
        <v>0.23470625000000001</v>
      </c>
      <c r="K4529" s="51">
        <v>0.22320624999999999</v>
      </c>
      <c r="L4529" s="51">
        <v>0.26219999999999999</v>
      </c>
      <c r="M4529" s="51">
        <v>0.34351874999999998</v>
      </c>
      <c r="N4529" s="51">
        <v>0.22020624999999999</v>
      </c>
      <c r="O4529" s="51"/>
      <c r="P4529" s="51"/>
      <c r="Q4529" s="51"/>
      <c r="R4529" s="51"/>
      <c r="S4529" s="51"/>
      <c r="T4529" s="51"/>
      <c r="U4529" s="51"/>
      <c r="V4529" s="51"/>
      <c r="W4529" s="51"/>
      <c r="X4529" s="51"/>
      <c r="Y4529" s="51"/>
      <c r="Z4529" s="51"/>
      <c r="AA4529" s="51"/>
      <c r="AB4529" s="51"/>
      <c r="AC4529" s="51"/>
      <c r="AD4529" s="51">
        <v>8.75</v>
      </c>
      <c r="AE4529" s="51"/>
      <c r="AF4529" s="51"/>
      <c r="AG4529" s="51"/>
      <c r="AH4529" s="51"/>
      <c r="AI4529" s="51"/>
      <c r="AJ4529" s="51">
        <v>8.75</v>
      </c>
      <c r="AK4529" s="51">
        <v>8.75</v>
      </c>
      <c r="AL4529" s="51"/>
      <c r="AM4529" s="51"/>
      <c r="AN4529" s="51"/>
      <c r="AO4529" s="51"/>
      <c r="AP4529" s="51"/>
      <c r="AQ4529" s="51"/>
      <c r="AR4529" s="51"/>
      <c r="AS4529" s="51"/>
      <c r="AT4529" s="51"/>
      <c r="AU4529" s="51"/>
      <c r="AV4529" s="51"/>
      <c r="AW4529" s="51"/>
      <c r="AX4529" s="51"/>
      <c r="AY4529" s="51"/>
      <c r="AZ4529" s="51"/>
      <c r="BA4529" s="51"/>
      <c r="BB4529" s="51"/>
      <c r="BC4529" s="51"/>
      <c r="BD4529" s="51"/>
      <c r="BE4529" s="51"/>
      <c r="BF4529" s="51"/>
      <c r="BG4529" s="51"/>
      <c r="BH4529" s="51"/>
      <c r="BI4529" s="51"/>
      <c r="BJ4529" s="51"/>
      <c r="BK4529" s="51"/>
      <c r="BL4529" s="51"/>
      <c r="BM4529" s="51"/>
      <c r="BN4529" s="51"/>
      <c r="BO4529" s="51"/>
      <c r="BP4529" s="51"/>
      <c r="BQ4529" s="51"/>
      <c r="BR4529" s="51"/>
      <c r="BS4529" s="51"/>
      <c r="BT4529" s="51"/>
      <c r="BU4529" s="51"/>
      <c r="BV4529" s="51"/>
      <c r="BW4529" s="51"/>
      <c r="BX4529" s="51"/>
      <c r="BY4529" s="51"/>
      <c r="BZ4529" s="51"/>
      <c r="CA4529" s="51"/>
      <c r="CB4529" s="51"/>
      <c r="CC4529" s="51"/>
      <c r="CD4529" s="51"/>
    </row>
    <row r="4530" spans="1:82" x14ac:dyDescent="0.35">
      <c r="A4530" s="49" t="s">
        <v>857</v>
      </c>
      <c r="B4530" s="50">
        <v>42413</v>
      </c>
      <c r="C4530" s="62"/>
      <c r="D4530" s="62"/>
      <c r="E4530" s="51" t="s">
        <v>855</v>
      </c>
      <c r="F4530" s="51"/>
      <c r="G4530" s="51">
        <v>435.0909375</v>
      </c>
      <c r="H4530" s="51">
        <v>0.13371250000000001</v>
      </c>
      <c r="I4530" s="51">
        <v>0.19925624999999997</v>
      </c>
      <c r="J4530" s="51">
        <v>0.23469375000000001</v>
      </c>
      <c r="K4530" s="51">
        <v>0.22334374999999998</v>
      </c>
      <c r="L4530" s="51">
        <v>0.26217499999999999</v>
      </c>
      <c r="M4530" s="51">
        <v>0.34346874999999999</v>
      </c>
      <c r="N4530" s="51">
        <v>0.22013749999999999</v>
      </c>
      <c r="O4530" s="51"/>
      <c r="P4530" s="51"/>
      <c r="Q4530" s="51"/>
      <c r="R4530" s="51"/>
      <c r="S4530" s="51">
        <v>23.149139699999999</v>
      </c>
      <c r="T4530" s="51">
        <v>1556.0974999999999</v>
      </c>
      <c r="U4530" s="51">
        <v>1111.4372499999999</v>
      </c>
      <c r="V4530" s="51"/>
      <c r="W4530" s="51"/>
      <c r="X4530" s="51">
        <v>2.1787501476736956E-2</v>
      </c>
      <c r="Y4530" s="51">
        <v>5.0924999999999998E-2</v>
      </c>
      <c r="Z4530" s="51">
        <v>19.779331125000002</v>
      </c>
      <c r="AA4530" s="51">
        <v>16673.458928388005</v>
      </c>
      <c r="AB4530" s="51"/>
      <c r="AC4530" s="51">
        <v>907.82925</v>
      </c>
      <c r="AD4530" s="51"/>
      <c r="AE4530" s="51"/>
      <c r="AF4530" s="51"/>
      <c r="AG4530" s="51"/>
      <c r="AH4530" s="51"/>
      <c r="AI4530" s="51">
        <v>92.059750000000008</v>
      </c>
      <c r="AJ4530" s="51"/>
      <c r="AK4530" s="51"/>
      <c r="AL4530" s="51"/>
      <c r="AM4530" s="51"/>
      <c r="AN4530" s="51"/>
      <c r="AO4530" s="51"/>
      <c r="AP4530" s="51"/>
      <c r="AQ4530" s="51"/>
      <c r="AR4530" s="51"/>
      <c r="AS4530" s="51" t="s">
        <v>831</v>
      </c>
      <c r="AT4530" s="51"/>
      <c r="AU4530" s="51"/>
      <c r="AV4530" s="51"/>
      <c r="AW4530" s="51"/>
      <c r="AX4530" s="51"/>
      <c r="AY4530" s="51"/>
      <c r="AZ4530" s="51"/>
      <c r="BA4530" s="51"/>
      <c r="BB4530" s="51"/>
      <c r="BC4530" s="51"/>
      <c r="BD4530" s="51">
        <v>203.608</v>
      </c>
      <c r="BE4530" s="51"/>
      <c r="BF4530" s="51"/>
      <c r="BG4530" s="51"/>
      <c r="BH4530" s="51"/>
      <c r="BI4530" s="51">
        <v>352.60050000000001</v>
      </c>
      <c r="BJ4530" s="51">
        <v>559.48281335350873</v>
      </c>
      <c r="BK4530" s="51"/>
      <c r="BL4530" s="51"/>
      <c r="BM4530" s="51"/>
      <c r="BN4530" s="51"/>
      <c r="BO4530" s="51"/>
      <c r="BP4530" s="51"/>
      <c r="BQ4530" s="51"/>
      <c r="BR4530" s="51"/>
      <c r="BS4530" s="51"/>
      <c r="BT4530" s="51"/>
      <c r="BU4530" s="51"/>
      <c r="BV4530" s="51"/>
      <c r="BW4530" s="51"/>
      <c r="BX4530" s="51"/>
      <c r="BY4530" s="51"/>
      <c r="BZ4530" s="51"/>
      <c r="CA4530" s="51"/>
      <c r="CB4530" s="51"/>
      <c r="CC4530" s="51"/>
      <c r="CD4530" s="51"/>
    </row>
    <row r="4531" spans="1:82" x14ac:dyDescent="0.35">
      <c r="A4531" s="49" t="s">
        <v>857</v>
      </c>
      <c r="B4531" s="50">
        <v>42414</v>
      </c>
      <c r="C4531" s="62"/>
      <c r="D4531" s="62"/>
      <c r="E4531" s="51" t="s">
        <v>855</v>
      </c>
      <c r="F4531" s="51"/>
      <c r="G4531" s="51">
        <v>434.59312499999999</v>
      </c>
      <c r="H4531" s="51">
        <v>0.13270000000000001</v>
      </c>
      <c r="I4531" s="51">
        <v>0.19819999999999999</v>
      </c>
      <c r="J4531" s="51">
        <v>0.23427500000000001</v>
      </c>
      <c r="K4531" s="51">
        <v>0.22319375000000002</v>
      </c>
      <c r="L4531" s="51">
        <v>0.26217499999999999</v>
      </c>
      <c r="M4531" s="51">
        <v>0.34348125000000002</v>
      </c>
      <c r="N4531" s="51">
        <v>0.22006875000000001</v>
      </c>
      <c r="O4531" s="51"/>
      <c r="P4531" s="51"/>
      <c r="Q4531" s="51"/>
      <c r="R4531" s="51"/>
      <c r="S4531" s="51"/>
      <c r="T4531" s="51"/>
      <c r="U4531" s="51"/>
      <c r="V4531" s="51"/>
      <c r="W4531" s="51"/>
      <c r="X4531" s="51"/>
      <c r="Y4531" s="51"/>
      <c r="Z4531" s="51"/>
      <c r="AA4531" s="51"/>
      <c r="AB4531" s="51"/>
      <c r="AC4531" s="51"/>
      <c r="AD4531" s="51"/>
      <c r="AE4531" s="51"/>
      <c r="AF4531" s="51"/>
      <c r="AG4531" s="51"/>
      <c r="AH4531" s="51"/>
      <c r="AI4531" s="51"/>
      <c r="AJ4531" s="51"/>
      <c r="AK4531" s="51"/>
      <c r="AL4531" s="51"/>
      <c r="AM4531" s="51"/>
      <c r="AN4531" s="51"/>
      <c r="AO4531" s="51"/>
      <c r="AP4531" s="51"/>
      <c r="AQ4531" s="51"/>
      <c r="AR4531" s="51"/>
      <c r="AS4531" s="51"/>
      <c r="AT4531" s="51"/>
      <c r="AU4531" s="51"/>
      <c r="AV4531" s="51"/>
      <c r="AW4531" s="51"/>
      <c r="AX4531" s="51"/>
      <c r="AY4531" s="51"/>
      <c r="AZ4531" s="51"/>
      <c r="BA4531" s="51"/>
      <c r="BB4531" s="51"/>
      <c r="BC4531" s="51"/>
      <c r="BD4531" s="51"/>
      <c r="BE4531" s="51"/>
      <c r="BF4531" s="51"/>
      <c r="BG4531" s="51"/>
      <c r="BH4531" s="51"/>
      <c r="BI4531" s="51"/>
      <c r="BJ4531" s="51"/>
      <c r="BK4531" s="51"/>
      <c r="BL4531" s="51"/>
      <c r="BM4531" s="51"/>
      <c r="BN4531" s="51"/>
      <c r="BO4531" s="51"/>
      <c r="BP4531" s="51"/>
      <c r="BQ4531" s="51"/>
      <c r="BR4531" s="51"/>
      <c r="BS4531" s="51"/>
      <c r="BT4531" s="51"/>
      <c r="BU4531" s="51"/>
      <c r="BV4531" s="51"/>
      <c r="BW4531" s="51"/>
      <c r="BX4531" s="51"/>
      <c r="BY4531" s="51"/>
      <c r="BZ4531" s="51"/>
      <c r="CA4531" s="51"/>
      <c r="CB4531" s="51"/>
      <c r="CC4531" s="51"/>
      <c r="CD4531" s="51"/>
    </row>
    <row r="4532" spans="1:82" x14ac:dyDescent="0.35">
      <c r="A4532" s="49" t="s">
        <v>857</v>
      </c>
      <c r="B4532" s="50">
        <v>42415</v>
      </c>
      <c r="C4532" s="62"/>
      <c r="D4532" s="62"/>
      <c r="E4532" s="51" t="s">
        <v>855</v>
      </c>
      <c r="F4532" s="51"/>
      <c r="G4532" s="51">
        <v>434.04468750000001</v>
      </c>
      <c r="H4532" s="51">
        <v>0.13111875000000001</v>
      </c>
      <c r="I4532" s="51">
        <v>0.19691249999999999</v>
      </c>
      <c r="J4532" s="51">
        <v>0.2341125</v>
      </c>
      <c r="K4532" s="51">
        <v>0.22303125000000001</v>
      </c>
      <c r="L4532" s="51">
        <v>0.26222499999999999</v>
      </c>
      <c r="M4532" s="51">
        <v>0.34344374999999999</v>
      </c>
      <c r="N4532" s="51">
        <v>0.2199875</v>
      </c>
      <c r="O4532" s="51"/>
      <c r="P4532" s="51"/>
      <c r="Q4532" s="51"/>
      <c r="R4532" s="51"/>
      <c r="S4532" s="51"/>
      <c r="T4532" s="51"/>
      <c r="U4532" s="51"/>
      <c r="V4532" s="51"/>
      <c r="W4532" s="51"/>
      <c r="X4532" s="51"/>
      <c r="Y4532" s="51"/>
      <c r="Z4532" s="51"/>
      <c r="AA4532" s="51"/>
      <c r="AB4532" s="51"/>
      <c r="AC4532" s="51"/>
      <c r="AD4532" s="51"/>
      <c r="AE4532" s="51"/>
      <c r="AF4532" s="51"/>
      <c r="AG4532" s="51"/>
      <c r="AH4532" s="51"/>
      <c r="AI4532" s="51"/>
      <c r="AJ4532" s="51"/>
      <c r="AK4532" s="51"/>
      <c r="AL4532" s="51"/>
      <c r="AM4532" s="51"/>
      <c r="AN4532" s="51"/>
      <c r="AO4532" s="51"/>
      <c r="AP4532" s="51"/>
      <c r="AQ4532" s="51"/>
      <c r="AR4532" s="51"/>
      <c r="AS4532" s="51"/>
      <c r="AT4532" s="51"/>
      <c r="AU4532" s="51"/>
      <c r="AV4532" s="51"/>
      <c r="AW4532" s="51"/>
      <c r="AX4532" s="51"/>
      <c r="AY4532" s="51"/>
      <c r="AZ4532" s="51"/>
      <c r="BA4532" s="51"/>
      <c r="BB4532" s="51"/>
      <c r="BC4532" s="51"/>
      <c r="BD4532" s="51"/>
      <c r="BE4532" s="51"/>
      <c r="BF4532" s="51"/>
      <c r="BG4532" s="51"/>
      <c r="BH4532" s="51"/>
      <c r="BI4532" s="51"/>
      <c r="BJ4532" s="51"/>
      <c r="BK4532" s="51"/>
      <c r="BL4532" s="51"/>
      <c r="BM4532" s="51"/>
      <c r="BN4532" s="51"/>
      <c r="BO4532" s="51"/>
      <c r="BP4532" s="51"/>
      <c r="BQ4532" s="51"/>
      <c r="BR4532" s="51"/>
      <c r="BS4532" s="51"/>
      <c r="BT4532" s="51"/>
      <c r="BU4532" s="51"/>
      <c r="BV4532" s="51"/>
      <c r="BW4532" s="51"/>
      <c r="BX4532" s="51"/>
      <c r="BY4532" s="51"/>
      <c r="BZ4532" s="51"/>
      <c r="CA4532" s="51"/>
      <c r="CB4532" s="51"/>
      <c r="CC4532" s="51"/>
      <c r="CD4532" s="51"/>
    </row>
    <row r="4533" spans="1:82" x14ac:dyDescent="0.35">
      <c r="A4533" s="49" t="s">
        <v>857</v>
      </c>
      <c r="B4533" s="50">
        <v>42416</v>
      </c>
      <c r="C4533" s="62"/>
      <c r="D4533" s="62"/>
      <c r="E4533" s="51" t="s">
        <v>855</v>
      </c>
      <c r="F4533" s="51"/>
      <c r="G4533" s="51"/>
      <c r="H4533" s="51"/>
      <c r="I4533" s="51"/>
      <c r="J4533" s="51"/>
      <c r="K4533" s="51"/>
      <c r="L4533" s="51"/>
      <c r="M4533" s="51"/>
      <c r="N4533" s="51"/>
      <c r="O4533" s="51"/>
      <c r="P4533" s="51"/>
      <c r="Q4533" s="51"/>
      <c r="R4533" s="51"/>
      <c r="S4533" s="51"/>
      <c r="T4533" s="51"/>
      <c r="U4533" s="51"/>
      <c r="V4533" s="51"/>
      <c r="W4533" s="51"/>
      <c r="X4533" s="51"/>
      <c r="Y4533" s="51"/>
      <c r="Z4533" s="51"/>
      <c r="AA4533" s="51"/>
      <c r="AB4533" s="51"/>
      <c r="AC4533" s="51"/>
      <c r="AD4533" s="51">
        <v>8.75</v>
      </c>
      <c r="AE4533" s="51"/>
      <c r="AF4533" s="51"/>
      <c r="AG4533" s="51"/>
      <c r="AH4533" s="51"/>
      <c r="AI4533" s="51"/>
      <c r="AJ4533" s="51">
        <v>8.75</v>
      </c>
      <c r="AK4533" s="51">
        <v>8.75</v>
      </c>
      <c r="AL4533" s="51"/>
      <c r="AM4533" s="51"/>
      <c r="AN4533" s="51"/>
      <c r="AO4533" s="51"/>
      <c r="AP4533" s="51"/>
      <c r="AQ4533" s="51"/>
      <c r="AR4533" s="51"/>
      <c r="AS4533" s="51"/>
      <c r="AT4533" s="51"/>
      <c r="AU4533" s="51"/>
      <c r="AV4533" s="51"/>
      <c r="AW4533" s="51"/>
      <c r="AX4533" s="51"/>
      <c r="AY4533" s="51"/>
      <c r="AZ4533" s="51"/>
      <c r="BA4533" s="51"/>
      <c r="BB4533" s="51"/>
      <c r="BC4533" s="51"/>
      <c r="BD4533" s="51"/>
      <c r="BE4533" s="51"/>
      <c r="BF4533" s="51"/>
      <c r="BG4533" s="51"/>
      <c r="BH4533" s="51"/>
      <c r="BI4533" s="51"/>
      <c r="BJ4533" s="51"/>
      <c r="BK4533" s="51"/>
      <c r="BL4533" s="51"/>
      <c r="BM4533" s="51"/>
      <c r="BN4533" s="51"/>
      <c r="BO4533" s="51"/>
      <c r="BP4533" s="51"/>
      <c r="BQ4533" s="51"/>
      <c r="BR4533" s="51"/>
      <c r="BS4533" s="51"/>
      <c r="BT4533" s="51"/>
      <c r="BU4533" s="51"/>
      <c r="BV4533" s="51"/>
      <c r="BW4533" s="51"/>
      <c r="BX4533" s="51"/>
      <c r="BY4533" s="51"/>
      <c r="BZ4533" s="51"/>
      <c r="CA4533" s="51"/>
      <c r="CB4533" s="51"/>
      <c r="CC4533" s="51"/>
      <c r="CD4533" s="51"/>
    </row>
    <row r="4534" spans="1:82" x14ac:dyDescent="0.35">
      <c r="A4534" s="49" t="s">
        <v>854</v>
      </c>
      <c r="B4534" s="50">
        <v>42284</v>
      </c>
      <c r="C4534" s="62"/>
      <c r="D4534" s="62"/>
      <c r="E4534" s="51" t="s">
        <v>855</v>
      </c>
      <c r="F4534" s="51"/>
      <c r="G4534" s="51"/>
      <c r="H4534" s="51"/>
      <c r="I4534" s="51"/>
      <c r="J4534" s="51"/>
      <c r="K4534" s="51"/>
      <c r="L4534" s="51"/>
      <c r="M4534" s="51"/>
      <c r="N4534" s="51"/>
      <c r="O4534" s="51"/>
      <c r="P4534" s="51"/>
      <c r="Q4534" s="51"/>
      <c r="R4534" s="51"/>
      <c r="S4534" s="51"/>
      <c r="T4534" s="51"/>
      <c r="U4534" s="51"/>
      <c r="V4534" s="51"/>
      <c r="W4534" s="51"/>
      <c r="X4534" s="51"/>
      <c r="Y4534" s="51"/>
      <c r="Z4534" s="51"/>
      <c r="AA4534" s="51"/>
      <c r="AB4534" s="51"/>
      <c r="AC4534" s="51"/>
      <c r="AD4534" s="51">
        <v>2</v>
      </c>
      <c r="AE4534" s="51"/>
      <c r="AF4534" s="51"/>
      <c r="AG4534" s="51"/>
      <c r="AH4534" s="51"/>
      <c r="AI4534" s="51"/>
      <c r="AJ4534" s="51">
        <v>0</v>
      </c>
      <c r="AK4534" s="51">
        <v>1</v>
      </c>
      <c r="AL4534" s="51"/>
      <c r="AM4534" s="51"/>
      <c r="AN4534" s="51"/>
      <c r="AO4534" s="51"/>
      <c r="AP4534" s="51"/>
      <c r="AQ4534" s="51"/>
      <c r="AR4534" s="51"/>
      <c r="AS4534" s="51"/>
      <c r="AT4534" s="51"/>
      <c r="AU4534" s="51"/>
      <c r="AV4534" s="51"/>
      <c r="AW4534" s="51"/>
      <c r="AX4534" s="51"/>
      <c r="AY4534" s="51"/>
      <c r="AZ4534" s="51"/>
      <c r="BA4534" s="51"/>
      <c r="BB4534" s="51"/>
      <c r="BC4534" s="51"/>
      <c r="BD4534" s="51"/>
      <c r="BE4534" s="51"/>
      <c r="BF4534" s="51"/>
      <c r="BG4534" s="51"/>
      <c r="BH4534" s="51"/>
      <c r="BI4534" s="51"/>
      <c r="BJ4534" s="51"/>
      <c r="BK4534" s="51"/>
      <c r="BL4534" s="51"/>
      <c r="BM4534" s="51"/>
      <c r="BN4534" s="51"/>
      <c r="BO4534" s="51"/>
      <c r="BP4534" s="51"/>
      <c r="BQ4534" s="51"/>
      <c r="BR4534" s="51"/>
      <c r="BS4534" s="51"/>
      <c r="BT4534" s="51"/>
      <c r="BU4534" s="51"/>
      <c r="BV4534" s="51"/>
      <c r="BW4534" s="51"/>
      <c r="BX4534" s="51"/>
      <c r="BY4534" s="51"/>
      <c r="BZ4534" s="51"/>
      <c r="CA4534" s="51"/>
      <c r="CB4534" s="51"/>
      <c r="CC4534" s="51"/>
      <c r="CD4534" s="51"/>
    </row>
    <row r="4535" spans="1:82" x14ac:dyDescent="0.35">
      <c r="A4535" s="49" t="s">
        <v>854</v>
      </c>
      <c r="B4535" s="50">
        <v>42286</v>
      </c>
      <c r="C4535" s="62"/>
      <c r="D4535" s="62"/>
      <c r="E4535" s="51" t="s">
        <v>855</v>
      </c>
      <c r="F4535" s="51"/>
      <c r="G4535" s="51"/>
      <c r="H4535" s="51"/>
      <c r="I4535" s="51"/>
      <c r="J4535" s="51"/>
      <c r="K4535" s="51"/>
      <c r="L4535" s="51"/>
      <c r="M4535" s="51"/>
      <c r="N4535" s="51"/>
      <c r="O4535" s="51"/>
      <c r="P4535" s="51"/>
      <c r="Q4535" s="51"/>
      <c r="R4535" s="51"/>
      <c r="S4535" s="51"/>
      <c r="T4535" s="51"/>
      <c r="U4535" s="51"/>
      <c r="V4535" s="51"/>
      <c r="W4535" s="51"/>
      <c r="X4535" s="51"/>
      <c r="Y4535" s="51"/>
      <c r="Z4535" s="51"/>
      <c r="AA4535" s="51"/>
      <c r="AB4535" s="51"/>
      <c r="AC4535" s="51"/>
      <c r="AD4535" s="51"/>
      <c r="AE4535" s="51"/>
      <c r="AF4535" s="51">
        <v>0</v>
      </c>
      <c r="AG4535" s="51"/>
      <c r="AH4535" s="51"/>
      <c r="AI4535" s="51"/>
      <c r="AJ4535" s="51"/>
      <c r="AK4535" s="51"/>
      <c r="AL4535" s="51"/>
      <c r="AM4535" s="51"/>
      <c r="AN4535" s="51"/>
      <c r="AO4535" s="51"/>
      <c r="AP4535" s="51"/>
      <c r="AQ4535" s="51"/>
      <c r="AR4535" s="51"/>
      <c r="AS4535" s="51"/>
      <c r="AT4535" s="51"/>
      <c r="AU4535" s="51"/>
      <c r="AV4535" s="51"/>
      <c r="AW4535" s="51"/>
      <c r="AX4535" s="51"/>
      <c r="AY4535" s="51"/>
      <c r="AZ4535" s="51"/>
      <c r="BA4535" s="51"/>
      <c r="BB4535" s="51"/>
      <c r="BC4535" s="51"/>
      <c r="BD4535" s="51"/>
      <c r="BE4535" s="51"/>
      <c r="BF4535" s="51"/>
      <c r="BG4535" s="51"/>
      <c r="BH4535" s="51"/>
      <c r="BI4535" s="51"/>
      <c r="BJ4535" s="51"/>
      <c r="BK4535" s="51"/>
      <c r="BL4535" s="51"/>
      <c r="BM4535" s="51"/>
      <c r="BN4535" s="51"/>
      <c r="BO4535" s="51"/>
      <c r="BP4535" s="51"/>
      <c r="BQ4535" s="51"/>
      <c r="BR4535" s="51"/>
      <c r="BS4535" s="51"/>
      <c r="BT4535" s="51"/>
      <c r="BU4535" s="51"/>
      <c r="BV4535" s="51"/>
      <c r="BW4535" s="51"/>
      <c r="BX4535" s="51"/>
      <c r="BY4535" s="51"/>
      <c r="BZ4535" s="51"/>
      <c r="CA4535" s="51"/>
      <c r="CB4535" s="51"/>
      <c r="CC4535" s="51"/>
      <c r="CD4535" s="51"/>
    </row>
    <row r="4536" spans="1:82" x14ac:dyDescent="0.35">
      <c r="A4536" s="49" t="s">
        <v>854</v>
      </c>
      <c r="B4536" s="50">
        <v>42289</v>
      </c>
      <c r="C4536" s="62"/>
      <c r="D4536" s="62"/>
      <c r="E4536" s="51" t="s">
        <v>855</v>
      </c>
      <c r="F4536" s="51"/>
      <c r="G4536" s="51"/>
      <c r="H4536" s="51"/>
      <c r="I4536" s="51"/>
      <c r="J4536" s="51"/>
      <c r="K4536" s="51"/>
      <c r="L4536" s="51"/>
      <c r="M4536" s="51"/>
      <c r="N4536" s="51"/>
      <c r="O4536" s="51"/>
      <c r="P4536" s="51"/>
      <c r="Q4536" s="51"/>
      <c r="R4536" s="51"/>
      <c r="S4536" s="51"/>
      <c r="T4536" s="51"/>
      <c r="U4536" s="51"/>
      <c r="V4536" s="51"/>
      <c r="W4536" s="51"/>
      <c r="X4536" s="51"/>
      <c r="Y4536" s="51"/>
      <c r="Z4536" s="51"/>
      <c r="AA4536" s="51"/>
      <c r="AB4536" s="51"/>
      <c r="AC4536" s="51"/>
      <c r="AD4536" s="51">
        <v>3.25</v>
      </c>
      <c r="AE4536" s="51"/>
      <c r="AF4536" s="51">
        <v>1.2461997836815911E-2</v>
      </c>
      <c r="AG4536" s="51"/>
      <c r="AH4536" s="51"/>
      <c r="AI4536" s="51"/>
      <c r="AJ4536" s="51">
        <v>0</v>
      </c>
      <c r="AK4536" s="51">
        <v>2</v>
      </c>
      <c r="AL4536" s="51"/>
      <c r="AM4536" s="51"/>
      <c r="AN4536" s="51"/>
      <c r="AO4536" s="51"/>
      <c r="AP4536" s="51"/>
      <c r="AQ4536" s="51"/>
      <c r="AR4536" s="51"/>
      <c r="AS4536" s="51"/>
      <c r="AT4536" s="51"/>
      <c r="AU4536" s="51"/>
      <c r="AV4536" s="51"/>
      <c r="AW4536" s="51"/>
      <c r="AX4536" s="51"/>
      <c r="AY4536" s="51"/>
      <c r="AZ4536" s="51"/>
      <c r="BA4536" s="51"/>
      <c r="BB4536" s="51"/>
      <c r="BC4536" s="51"/>
      <c r="BD4536" s="51"/>
      <c r="BE4536" s="51"/>
      <c r="BF4536" s="51"/>
      <c r="BG4536" s="51"/>
      <c r="BH4536" s="51"/>
      <c r="BI4536" s="51"/>
      <c r="BJ4536" s="51"/>
      <c r="BK4536" s="51"/>
      <c r="BL4536" s="51"/>
      <c r="BM4536" s="51"/>
      <c r="BN4536" s="51"/>
      <c r="BO4536" s="51"/>
      <c r="BP4536" s="51"/>
      <c r="BQ4536" s="51"/>
      <c r="BR4536" s="51"/>
      <c r="BS4536" s="51"/>
      <c r="BT4536" s="51"/>
      <c r="BU4536" s="51"/>
      <c r="BV4536" s="51"/>
      <c r="BW4536" s="51"/>
      <c r="BX4536" s="51"/>
      <c r="BY4536" s="51"/>
      <c r="BZ4536" s="51"/>
      <c r="CA4536" s="51"/>
      <c r="CB4536" s="51"/>
      <c r="CC4536" s="51"/>
      <c r="CD4536" s="51"/>
    </row>
    <row r="4537" spans="1:82" x14ac:dyDescent="0.35">
      <c r="A4537" s="49" t="s">
        <v>854</v>
      </c>
      <c r="B4537" s="50">
        <v>42291</v>
      </c>
      <c r="C4537" s="62"/>
      <c r="D4537" s="62"/>
      <c r="E4537" s="51" t="s">
        <v>855</v>
      </c>
      <c r="F4537" s="51"/>
      <c r="G4537" s="51">
        <v>465.12796875000004</v>
      </c>
      <c r="H4537" s="51">
        <v>0.16646562500000001</v>
      </c>
      <c r="I4537" s="51">
        <v>0.24362500000000001</v>
      </c>
      <c r="J4537" s="51">
        <v>0.26466875000000001</v>
      </c>
      <c r="K4537" s="51">
        <v>0.20087500000000003</v>
      </c>
      <c r="L4537" s="51">
        <v>0.30121874999999998</v>
      </c>
      <c r="M4537" s="51">
        <v>0.32555624999999999</v>
      </c>
      <c r="N4537" s="51">
        <v>0.25306250000000002</v>
      </c>
      <c r="O4537" s="51"/>
      <c r="P4537" s="51"/>
      <c r="Q4537" s="51"/>
      <c r="R4537" s="51"/>
      <c r="S4537" s="51"/>
      <c r="T4537" s="51"/>
      <c r="U4537" s="51"/>
      <c r="V4537" s="51"/>
      <c r="W4537" s="51"/>
      <c r="X4537" s="51"/>
      <c r="Y4537" s="51"/>
      <c r="Z4537" s="51"/>
      <c r="AA4537" s="51"/>
      <c r="AB4537" s="51"/>
      <c r="AC4537" s="51"/>
      <c r="AD4537" s="51"/>
      <c r="AE4537" s="51"/>
      <c r="AF4537" s="51"/>
      <c r="AG4537" s="51"/>
      <c r="AH4537" s="51"/>
      <c r="AI4537" s="51"/>
      <c r="AJ4537" s="51"/>
      <c r="AK4537" s="51"/>
      <c r="AL4537" s="51"/>
      <c r="AM4537" s="51"/>
      <c r="AN4537" s="51"/>
      <c r="AO4537" s="51"/>
      <c r="AP4537" s="51"/>
      <c r="AQ4537" s="51"/>
      <c r="AR4537" s="51"/>
      <c r="AS4537" s="51"/>
      <c r="AT4537" s="51"/>
      <c r="AU4537" s="51"/>
      <c r="AV4537" s="51"/>
      <c r="AW4537" s="51"/>
      <c r="AX4537" s="51"/>
      <c r="AY4537" s="51"/>
      <c r="AZ4537" s="51"/>
      <c r="BA4537" s="51"/>
      <c r="BB4537" s="51"/>
      <c r="BC4537" s="51"/>
      <c r="BD4537" s="51"/>
      <c r="BE4537" s="51"/>
      <c r="BF4537" s="51"/>
      <c r="BG4537" s="51"/>
      <c r="BH4537" s="51"/>
      <c r="BI4537" s="51"/>
      <c r="BJ4537" s="51"/>
      <c r="BK4537" s="51"/>
      <c r="BL4537" s="51"/>
      <c r="BM4537" s="51"/>
      <c r="BN4537" s="51"/>
      <c r="BO4537" s="51"/>
      <c r="BP4537" s="51"/>
      <c r="BQ4537" s="51"/>
      <c r="BR4537" s="51"/>
      <c r="BS4537" s="51"/>
      <c r="BT4537" s="51"/>
      <c r="BU4537" s="51"/>
      <c r="BV4537" s="51"/>
      <c r="BW4537" s="51"/>
      <c r="BX4537" s="51"/>
      <c r="BY4537" s="51"/>
      <c r="BZ4537" s="51"/>
      <c r="CA4537" s="51"/>
      <c r="CB4537" s="51"/>
      <c r="CC4537" s="51"/>
      <c r="CD4537" s="51"/>
    </row>
    <row r="4538" spans="1:82" x14ac:dyDescent="0.35">
      <c r="A4538" s="49" t="s">
        <v>854</v>
      </c>
      <c r="B4538" s="50">
        <v>42292</v>
      </c>
      <c r="C4538" s="62"/>
      <c r="D4538" s="62"/>
      <c r="E4538" s="51" t="s">
        <v>855</v>
      </c>
      <c r="F4538" s="51"/>
      <c r="G4538" s="51">
        <v>464.4975</v>
      </c>
      <c r="H4538" s="51">
        <v>0.16268125</v>
      </c>
      <c r="I4538" s="51">
        <v>0.24174374999999998</v>
      </c>
      <c r="J4538" s="51">
        <v>0.26451874999999997</v>
      </c>
      <c r="K4538" s="51">
        <v>0.2013625</v>
      </c>
      <c r="L4538" s="51">
        <v>0.30146875000000001</v>
      </c>
      <c r="M4538" s="51">
        <v>0.32566875000000001</v>
      </c>
      <c r="N4538" s="51">
        <v>0.25309375000000001</v>
      </c>
      <c r="O4538" s="51"/>
      <c r="P4538" s="51"/>
      <c r="Q4538" s="51"/>
      <c r="R4538" s="51"/>
      <c r="S4538" s="51"/>
      <c r="T4538" s="51"/>
      <c r="U4538" s="51"/>
      <c r="V4538" s="51"/>
      <c r="W4538" s="51"/>
      <c r="X4538" s="51"/>
      <c r="Y4538" s="51"/>
      <c r="Z4538" s="51"/>
      <c r="AA4538" s="51"/>
      <c r="AB4538" s="51"/>
      <c r="AC4538" s="51"/>
      <c r="AD4538" s="51"/>
      <c r="AE4538" s="51">
        <v>0.14459693421307959</v>
      </c>
      <c r="AF4538" s="51">
        <v>3.8185784465121053E-2</v>
      </c>
      <c r="AG4538" s="51"/>
      <c r="AH4538" s="51"/>
      <c r="AI4538" s="51"/>
      <c r="AJ4538" s="51"/>
      <c r="AK4538" s="51"/>
      <c r="AL4538" s="51"/>
      <c r="AM4538" s="51"/>
      <c r="AN4538" s="51"/>
      <c r="AO4538" s="51"/>
      <c r="AP4538" s="51"/>
      <c r="AQ4538" s="51"/>
      <c r="AR4538" s="51"/>
      <c r="AS4538" s="51"/>
      <c r="AT4538" s="51"/>
      <c r="AU4538" s="51"/>
      <c r="AV4538" s="51"/>
      <c r="AW4538" s="51"/>
      <c r="AX4538" s="51"/>
      <c r="AY4538" s="51"/>
      <c r="AZ4538" s="51"/>
      <c r="BA4538" s="51"/>
      <c r="BB4538" s="51"/>
      <c r="BC4538" s="51"/>
      <c r="BD4538" s="51"/>
      <c r="BE4538" s="51"/>
      <c r="BF4538" s="51"/>
      <c r="BG4538" s="51"/>
      <c r="BH4538" s="51"/>
      <c r="BI4538" s="51"/>
      <c r="BJ4538" s="51"/>
      <c r="BK4538" s="51"/>
      <c r="BL4538" s="51"/>
      <c r="BM4538" s="51"/>
      <c r="BN4538" s="51"/>
      <c r="BO4538" s="51"/>
      <c r="BP4538" s="51"/>
      <c r="BQ4538" s="51"/>
      <c r="BR4538" s="51"/>
      <c r="BS4538" s="51"/>
      <c r="BT4538" s="51"/>
      <c r="BU4538" s="51"/>
      <c r="BV4538" s="51"/>
      <c r="BW4538" s="51"/>
      <c r="BX4538" s="51"/>
      <c r="BY4538" s="51"/>
      <c r="BZ4538" s="51"/>
      <c r="CA4538" s="51"/>
      <c r="CB4538" s="51"/>
      <c r="CC4538" s="51"/>
      <c r="CD4538" s="51"/>
    </row>
    <row r="4539" spans="1:82" x14ac:dyDescent="0.35">
      <c r="A4539" s="49" t="s">
        <v>854</v>
      </c>
      <c r="B4539" s="50">
        <v>42293</v>
      </c>
      <c r="C4539" s="62"/>
      <c r="D4539" s="62"/>
      <c r="E4539" s="51" t="s">
        <v>855</v>
      </c>
      <c r="F4539" s="51"/>
      <c r="G4539" s="51">
        <v>476.46281249999998</v>
      </c>
      <c r="H4539" s="51">
        <v>0.23513125000000001</v>
      </c>
      <c r="I4539" s="51">
        <v>0.24665000000000001</v>
      </c>
      <c r="J4539" s="51">
        <v>0.26501250000000004</v>
      </c>
      <c r="K4539" s="51">
        <v>0.20174375</v>
      </c>
      <c r="L4539" s="51">
        <v>0.30171875000000004</v>
      </c>
      <c r="M4539" s="51">
        <v>0.32570624999999997</v>
      </c>
      <c r="N4539" s="51">
        <v>0.25313750000000002</v>
      </c>
      <c r="O4539" s="51"/>
      <c r="P4539" s="51"/>
      <c r="Q4539" s="51"/>
      <c r="R4539" s="51"/>
      <c r="S4539" s="51"/>
      <c r="T4539" s="51"/>
      <c r="U4539" s="51"/>
      <c r="V4539" s="51"/>
      <c r="W4539" s="51"/>
      <c r="X4539" s="51"/>
      <c r="Y4539" s="51"/>
      <c r="Z4539" s="51"/>
      <c r="AA4539" s="51"/>
      <c r="AB4539" s="51"/>
      <c r="AC4539" s="51"/>
      <c r="AD4539" s="51"/>
      <c r="AE4539" s="51"/>
      <c r="AF4539" s="51"/>
      <c r="AG4539" s="51"/>
      <c r="AH4539" s="51"/>
      <c r="AI4539" s="51"/>
      <c r="AJ4539" s="51"/>
      <c r="AK4539" s="51"/>
      <c r="AL4539" s="51"/>
      <c r="AM4539" s="51"/>
      <c r="AN4539" s="51"/>
      <c r="AO4539" s="51"/>
      <c r="AP4539" s="51"/>
      <c r="AQ4539" s="51"/>
      <c r="AR4539" s="51"/>
      <c r="AS4539" s="51"/>
      <c r="AT4539" s="51"/>
      <c r="AU4539" s="51"/>
      <c r="AV4539" s="51"/>
      <c r="AW4539" s="51"/>
      <c r="AX4539" s="51"/>
      <c r="AY4539" s="51"/>
      <c r="AZ4539" s="51"/>
      <c r="BA4539" s="51"/>
      <c r="BB4539" s="51"/>
      <c r="BC4539" s="51"/>
      <c r="BD4539" s="51"/>
      <c r="BE4539" s="51"/>
      <c r="BF4539" s="51"/>
      <c r="BG4539" s="51"/>
      <c r="BH4539" s="51"/>
      <c r="BI4539" s="51"/>
      <c r="BJ4539" s="51"/>
      <c r="BK4539" s="51"/>
      <c r="BL4539" s="51"/>
      <c r="BM4539" s="51"/>
      <c r="BN4539" s="51"/>
      <c r="BO4539" s="51"/>
      <c r="BP4539" s="51"/>
      <c r="BQ4539" s="51"/>
      <c r="BR4539" s="51"/>
      <c r="BS4539" s="51"/>
      <c r="BT4539" s="51"/>
      <c r="BU4539" s="51"/>
      <c r="BV4539" s="51"/>
      <c r="BW4539" s="51"/>
      <c r="BX4539" s="51"/>
      <c r="BY4539" s="51"/>
      <c r="BZ4539" s="51"/>
      <c r="CA4539" s="51"/>
      <c r="CB4539" s="51"/>
      <c r="CC4539" s="51"/>
      <c r="CD4539" s="51"/>
    </row>
    <row r="4540" spans="1:82" x14ac:dyDescent="0.35">
      <c r="A4540" s="49" t="s">
        <v>854</v>
      </c>
      <c r="B4540" s="50">
        <v>42294</v>
      </c>
      <c r="C4540" s="62"/>
      <c r="D4540" s="62"/>
      <c r="E4540" s="51" t="s">
        <v>855</v>
      </c>
      <c r="F4540" s="51"/>
      <c r="G4540" s="51">
        <v>474.92109374999995</v>
      </c>
      <c r="H4540" s="51">
        <v>0.22037812500000001</v>
      </c>
      <c r="I4540" s="51">
        <v>0.24917499999999998</v>
      </c>
      <c r="J4540" s="51">
        <v>0.26490000000000002</v>
      </c>
      <c r="K4540" s="51">
        <v>0.20228749999999998</v>
      </c>
      <c r="L4540" s="51">
        <v>0.30191875000000001</v>
      </c>
      <c r="M4540" s="51">
        <v>0.32587500000000003</v>
      </c>
      <c r="N4540" s="51">
        <v>0.25331250000000005</v>
      </c>
      <c r="O4540" s="51"/>
      <c r="P4540" s="51"/>
      <c r="Q4540" s="51"/>
      <c r="R4540" s="51"/>
      <c r="S4540" s="51"/>
      <c r="T4540" s="51"/>
      <c r="U4540" s="51"/>
      <c r="V4540" s="51"/>
      <c r="W4540" s="51"/>
      <c r="X4540" s="51"/>
      <c r="Y4540" s="51"/>
      <c r="Z4540" s="51"/>
      <c r="AA4540" s="51"/>
      <c r="AB4540" s="51"/>
      <c r="AC4540" s="51"/>
      <c r="AD4540" s="51"/>
      <c r="AE4540" s="51"/>
      <c r="AF4540" s="51"/>
      <c r="AG4540" s="51"/>
      <c r="AH4540" s="51"/>
      <c r="AI4540" s="51"/>
      <c r="AJ4540" s="51"/>
      <c r="AK4540" s="51"/>
      <c r="AL4540" s="51"/>
      <c r="AM4540" s="51"/>
      <c r="AN4540" s="51"/>
      <c r="AO4540" s="51"/>
      <c r="AP4540" s="51"/>
      <c r="AQ4540" s="51"/>
      <c r="AR4540" s="51"/>
      <c r="AS4540" s="51"/>
      <c r="AT4540" s="51"/>
      <c r="AU4540" s="51"/>
      <c r="AV4540" s="51"/>
      <c r="AW4540" s="51"/>
      <c r="AX4540" s="51"/>
      <c r="AY4540" s="51"/>
      <c r="AZ4540" s="51"/>
      <c r="BA4540" s="51"/>
      <c r="BB4540" s="51"/>
      <c r="BC4540" s="51"/>
      <c r="BD4540" s="51"/>
      <c r="BE4540" s="51"/>
      <c r="BF4540" s="51"/>
      <c r="BG4540" s="51"/>
      <c r="BH4540" s="51"/>
      <c r="BI4540" s="51"/>
      <c r="BJ4540" s="51"/>
      <c r="BK4540" s="51"/>
      <c r="BL4540" s="51"/>
      <c r="BM4540" s="51"/>
      <c r="BN4540" s="51"/>
      <c r="BO4540" s="51"/>
      <c r="BP4540" s="51"/>
      <c r="BQ4540" s="51"/>
      <c r="BR4540" s="51"/>
      <c r="BS4540" s="51"/>
      <c r="BT4540" s="51"/>
      <c r="BU4540" s="51"/>
      <c r="BV4540" s="51"/>
      <c r="BW4540" s="51"/>
      <c r="BX4540" s="51"/>
      <c r="BY4540" s="51"/>
      <c r="BZ4540" s="51"/>
      <c r="CA4540" s="51"/>
      <c r="CB4540" s="51"/>
      <c r="CC4540" s="51"/>
      <c r="CD4540" s="51"/>
    </row>
    <row r="4541" spans="1:82" x14ac:dyDescent="0.35">
      <c r="A4541" s="49" t="s">
        <v>854</v>
      </c>
      <c r="B4541" s="50">
        <v>42295</v>
      </c>
      <c r="C4541" s="62"/>
      <c r="D4541" s="62"/>
      <c r="E4541" s="51" t="s">
        <v>855</v>
      </c>
      <c r="F4541" s="51"/>
      <c r="G4541" s="51">
        <v>472.61250000000007</v>
      </c>
      <c r="H4541" s="51">
        <v>0.20382499999999998</v>
      </c>
      <c r="I4541" s="51">
        <v>0.2492</v>
      </c>
      <c r="J4541" s="51">
        <v>0.26493750000000005</v>
      </c>
      <c r="K4541" s="51">
        <v>0.20255624999999999</v>
      </c>
      <c r="L4541" s="51">
        <v>0.30203750000000001</v>
      </c>
      <c r="M4541" s="51">
        <v>0.32595625</v>
      </c>
      <c r="N4541" s="51">
        <v>0.25337500000000002</v>
      </c>
      <c r="O4541" s="51"/>
      <c r="P4541" s="51"/>
      <c r="Q4541" s="51"/>
      <c r="R4541" s="51"/>
      <c r="S4541" s="51"/>
      <c r="T4541" s="51"/>
      <c r="U4541" s="51"/>
      <c r="V4541" s="51"/>
      <c r="W4541" s="51"/>
      <c r="X4541" s="51"/>
      <c r="Y4541" s="51"/>
      <c r="Z4541" s="51"/>
      <c r="AA4541" s="51"/>
      <c r="AB4541" s="51"/>
      <c r="AC4541" s="51"/>
      <c r="AD4541" s="51"/>
      <c r="AE4541" s="51"/>
      <c r="AF4541" s="51"/>
      <c r="AG4541" s="51"/>
      <c r="AH4541" s="51"/>
      <c r="AI4541" s="51"/>
      <c r="AJ4541" s="51"/>
      <c r="AK4541" s="51"/>
      <c r="AL4541" s="51"/>
      <c r="AM4541" s="51"/>
      <c r="AN4541" s="51"/>
      <c r="AO4541" s="51"/>
      <c r="AP4541" s="51"/>
      <c r="AQ4541" s="51"/>
      <c r="AR4541" s="51"/>
      <c r="AS4541" s="51"/>
      <c r="AT4541" s="51"/>
      <c r="AU4541" s="51"/>
      <c r="AV4541" s="51"/>
      <c r="AW4541" s="51"/>
      <c r="AX4541" s="51"/>
      <c r="AY4541" s="51"/>
      <c r="AZ4541" s="51"/>
      <c r="BA4541" s="51"/>
      <c r="BB4541" s="51"/>
      <c r="BC4541" s="51"/>
      <c r="BD4541" s="51"/>
      <c r="BE4541" s="51"/>
      <c r="BF4541" s="51"/>
      <c r="BG4541" s="51"/>
      <c r="BH4541" s="51"/>
      <c r="BI4541" s="51"/>
      <c r="BJ4541" s="51"/>
      <c r="BK4541" s="51"/>
      <c r="BL4541" s="51"/>
      <c r="BM4541" s="51"/>
      <c r="BN4541" s="51"/>
      <c r="BO4541" s="51"/>
      <c r="BP4541" s="51"/>
      <c r="BQ4541" s="51"/>
      <c r="BR4541" s="51"/>
      <c r="BS4541" s="51"/>
      <c r="BT4541" s="51"/>
      <c r="BU4541" s="51"/>
      <c r="BV4541" s="51"/>
      <c r="BW4541" s="51"/>
      <c r="BX4541" s="51"/>
      <c r="BY4541" s="51"/>
      <c r="BZ4541" s="51"/>
      <c r="CA4541" s="51"/>
      <c r="CB4541" s="51"/>
      <c r="CC4541" s="51"/>
      <c r="CD4541" s="51"/>
    </row>
    <row r="4542" spans="1:82" x14ac:dyDescent="0.35">
      <c r="A4542" s="49" t="s">
        <v>854</v>
      </c>
      <c r="B4542" s="50">
        <v>42296</v>
      </c>
      <c r="C4542" s="62"/>
      <c r="D4542" s="62"/>
      <c r="E4542" s="51" t="s">
        <v>855</v>
      </c>
      <c r="F4542" s="51"/>
      <c r="G4542" s="51">
        <v>471.08109374999998</v>
      </c>
      <c r="H4542" s="51">
        <v>0.19293437499999999</v>
      </c>
      <c r="I4542" s="51">
        <v>0.24828125000000001</v>
      </c>
      <c r="J4542" s="51">
        <v>0.26499375000000003</v>
      </c>
      <c r="K4542" s="51">
        <v>0.20293124999999998</v>
      </c>
      <c r="L4542" s="51">
        <v>0.30227500000000002</v>
      </c>
      <c r="M4542" s="51">
        <v>0.326075</v>
      </c>
      <c r="N4542" s="51">
        <v>0.25338749999999999</v>
      </c>
      <c r="O4542" s="51"/>
      <c r="P4542" s="51"/>
      <c r="Q4542" s="51"/>
      <c r="R4542" s="51"/>
      <c r="S4542" s="51"/>
      <c r="T4542" s="51"/>
      <c r="U4542" s="51"/>
      <c r="V4542" s="51"/>
      <c r="W4542" s="51"/>
      <c r="X4542" s="51"/>
      <c r="Y4542" s="51"/>
      <c r="Z4542" s="51"/>
      <c r="AA4542" s="51"/>
      <c r="AB4542" s="51"/>
      <c r="AC4542" s="51"/>
      <c r="AD4542" s="51"/>
      <c r="AE4542" s="51"/>
      <c r="AF4542" s="51"/>
      <c r="AG4542" s="51"/>
      <c r="AH4542" s="51"/>
      <c r="AI4542" s="51"/>
      <c r="AJ4542" s="51"/>
      <c r="AK4542" s="51"/>
      <c r="AL4542" s="51"/>
      <c r="AM4542" s="51"/>
      <c r="AN4542" s="51"/>
      <c r="AO4542" s="51"/>
      <c r="AP4542" s="51"/>
      <c r="AQ4542" s="51"/>
      <c r="AR4542" s="51"/>
      <c r="AS4542" s="51"/>
      <c r="AT4542" s="51"/>
      <c r="AU4542" s="51"/>
      <c r="AV4542" s="51"/>
      <c r="AW4542" s="51"/>
      <c r="AX4542" s="51"/>
      <c r="AY4542" s="51"/>
      <c r="AZ4542" s="51"/>
      <c r="BA4542" s="51"/>
      <c r="BB4542" s="51"/>
      <c r="BC4542" s="51"/>
      <c r="BD4542" s="51"/>
      <c r="BE4542" s="51"/>
      <c r="BF4542" s="51"/>
      <c r="BG4542" s="51"/>
      <c r="BH4542" s="51"/>
      <c r="BI4542" s="51"/>
      <c r="BJ4542" s="51"/>
      <c r="BK4542" s="51"/>
      <c r="BL4542" s="51"/>
      <c r="BM4542" s="51"/>
      <c r="BN4542" s="51"/>
      <c r="BO4542" s="51"/>
      <c r="BP4542" s="51"/>
      <c r="BQ4542" s="51"/>
      <c r="BR4542" s="51"/>
      <c r="BS4542" s="51"/>
      <c r="BT4542" s="51"/>
      <c r="BU4542" s="51"/>
      <c r="BV4542" s="51"/>
      <c r="BW4542" s="51"/>
      <c r="BX4542" s="51"/>
      <c r="BY4542" s="51"/>
      <c r="BZ4542" s="51"/>
      <c r="CA4542" s="51"/>
      <c r="CB4542" s="51"/>
      <c r="CC4542" s="51"/>
      <c r="CD4542" s="51"/>
    </row>
    <row r="4543" spans="1:82" x14ac:dyDescent="0.35">
      <c r="A4543" s="49" t="s">
        <v>854</v>
      </c>
      <c r="B4543" s="50">
        <v>42297</v>
      </c>
      <c r="C4543" s="62"/>
      <c r="D4543" s="62"/>
      <c r="E4543" s="51" t="s">
        <v>855</v>
      </c>
      <c r="F4543" s="51"/>
      <c r="G4543" s="51">
        <v>469.53515625</v>
      </c>
      <c r="H4543" s="51">
        <v>0.183234375</v>
      </c>
      <c r="I4543" s="51">
        <v>0.24648750000000003</v>
      </c>
      <c r="J4543" s="51">
        <v>0.26495000000000002</v>
      </c>
      <c r="K4543" s="51">
        <v>0.20325625</v>
      </c>
      <c r="L4543" s="51">
        <v>0.3024</v>
      </c>
      <c r="M4543" s="51">
        <v>0.32617499999999999</v>
      </c>
      <c r="N4543" s="51">
        <v>0.25347500000000001</v>
      </c>
      <c r="O4543" s="51"/>
      <c r="P4543" s="51"/>
      <c r="Q4543" s="51"/>
      <c r="R4543" s="51"/>
      <c r="S4543" s="51"/>
      <c r="T4543" s="51"/>
      <c r="U4543" s="51"/>
      <c r="V4543" s="51"/>
      <c r="W4543" s="51"/>
      <c r="X4543" s="51"/>
      <c r="Y4543" s="51"/>
      <c r="Z4543" s="51"/>
      <c r="AA4543" s="51"/>
      <c r="AB4543" s="51"/>
      <c r="AC4543" s="51"/>
      <c r="AD4543" s="51">
        <v>4.55</v>
      </c>
      <c r="AE4543" s="51">
        <v>0.19494896910183959</v>
      </c>
      <c r="AF4543" s="51">
        <v>6.3401972931314735E-2</v>
      </c>
      <c r="AG4543" s="51"/>
      <c r="AH4543" s="51"/>
      <c r="AI4543" s="51"/>
      <c r="AJ4543" s="51">
        <v>0</v>
      </c>
      <c r="AK4543" s="51">
        <v>3</v>
      </c>
      <c r="AL4543" s="51"/>
      <c r="AM4543" s="51"/>
      <c r="AN4543" s="51"/>
      <c r="AO4543" s="51"/>
      <c r="AP4543" s="51"/>
      <c r="AQ4543" s="51"/>
      <c r="AR4543" s="51"/>
      <c r="AS4543" s="51"/>
      <c r="AT4543" s="51"/>
      <c r="AU4543" s="51"/>
      <c r="AV4543" s="51"/>
      <c r="AW4543" s="51"/>
      <c r="AX4543" s="51"/>
      <c r="AY4543" s="51"/>
      <c r="AZ4543" s="51"/>
      <c r="BA4543" s="51"/>
      <c r="BB4543" s="51"/>
      <c r="BC4543" s="51"/>
      <c r="BD4543" s="51"/>
      <c r="BE4543" s="51"/>
      <c r="BF4543" s="51"/>
      <c r="BG4543" s="51"/>
      <c r="BH4543" s="51"/>
      <c r="BI4543" s="51"/>
      <c r="BJ4543" s="51"/>
      <c r="BK4543" s="51"/>
      <c r="BL4543" s="51"/>
      <c r="BM4543" s="51"/>
      <c r="BN4543" s="51"/>
      <c r="BO4543" s="51"/>
      <c r="BP4543" s="51"/>
      <c r="BQ4543" s="51"/>
      <c r="BR4543" s="51"/>
      <c r="BS4543" s="51"/>
      <c r="BT4543" s="51"/>
      <c r="BU4543" s="51"/>
      <c r="BV4543" s="51"/>
      <c r="BW4543" s="51"/>
      <c r="BX4543" s="51"/>
      <c r="BY4543" s="51"/>
      <c r="BZ4543" s="51"/>
      <c r="CA4543" s="51"/>
      <c r="CB4543" s="51"/>
      <c r="CC4543" s="51"/>
      <c r="CD4543" s="51"/>
    </row>
    <row r="4544" spans="1:82" x14ac:dyDescent="0.35">
      <c r="A4544" s="49" t="s">
        <v>854</v>
      </c>
      <c r="B4544" s="50">
        <v>42298</v>
      </c>
      <c r="C4544" s="62"/>
      <c r="D4544" s="62"/>
      <c r="E4544" s="51" t="s">
        <v>855</v>
      </c>
      <c r="F4544" s="51"/>
      <c r="G4544" s="51">
        <v>467.86312499999997</v>
      </c>
      <c r="H4544" s="51">
        <v>0.17361874999999999</v>
      </c>
      <c r="I4544" s="51">
        <v>0.24363125000000002</v>
      </c>
      <c r="J4544" s="51">
        <v>0.26483125000000002</v>
      </c>
      <c r="K4544" s="51">
        <v>0.20360624999999999</v>
      </c>
      <c r="L4544" s="51">
        <v>0.30259999999999998</v>
      </c>
      <c r="M4544" s="51">
        <v>0.32628750000000001</v>
      </c>
      <c r="N4544" s="51">
        <v>0.25359375000000001</v>
      </c>
      <c r="O4544" s="51"/>
      <c r="P4544" s="51"/>
      <c r="Q4544" s="51"/>
      <c r="R4544" s="51"/>
      <c r="S4544" s="51"/>
      <c r="T4544" s="51"/>
      <c r="U4544" s="51"/>
      <c r="V4544" s="51"/>
      <c r="W4544" s="51"/>
      <c r="X4544" s="51"/>
      <c r="Y4544" s="51"/>
      <c r="Z4544" s="51"/>
      <c r="AA4544" s="51"/>
      <c r="AB4544" s="51"/>
      <c r="AC4544" s="51"/>
      <c r="AD4544" s="51"/>
      <c r="AE4544" s="51"/>
      <c r="AF4544" s="51"/>
      <c r="AG4544" s="51"/>
      <c r="AH4544" s="51"/>
      <c r="AI4544" s="51"/>
      <c r="AJ4544" s="51"/>
      <c r="AK4544" s="51"/>
      <c r="AL4544" s="51"/>
      <c r="AM4544" s="51"/>
      <c r="AN4544" s="51"/>
      <c r="AO4544" s="51"/>
      <c r="AP4544" s="51"/>
      <c r="AQ4544" s="51"/>
      <c r="AR4544" s="51"/>
      <c r="AS4544" s="51"/>
      <c r="AT4544" s="51"/>
      <c r="AU4544" s="51"/>
      <c r="AV4544" s="51"/>
      <c r="AW4544" s="51"/>
      <c r="AX4544" s="51"/>
      <c r="AY4544" s="51"/>
      <c r="AZ4544" s="51"/>
      <c r="BA4544" s="51"/>
      <c r="BB4544" s="51"/>
      <c r="BC4544" s="51"/>
      <c r="BD4544" s="51"/>
      <c r="BE4544" s="51"/>
      <c r="BF4544" s="51"/>
      <c r="BG4544" s="51"/>
      <c r="BH4544" s="51"/>
      <c r="BI4544" s="51"/>
      <c r="BJ4544" s="51"/>
      <c r="BK4544" s="51"/>
      <c r="BL4544" s="51"/>
      <c r="BM4544" s="51"/>
      <c r="BN4544" s="51"/>
      <c r="BO4544" s="51"/>
      <c r="BP4544" s="51"/>
      <c r="BQ4544" s="51"/>
      <c r="BR4544" s="51"/>
      <c r="BS4544" s="51"/>
      <c r="BT4544" s="51"/>
      <c r="BU4544" s="51"/>
      <c r="BV4544" s="51"/>
      <c r="BW4544" s="51"/>
      <c r="BX4544" s="51"/>
      <c r="BY4544" s="51"/>
      <c r="BZ4544" s="51"/>
      <c r="CA4544" s="51"/>
      <c r="CB4544" s="51"/>
      <c r="CC4544" s="51"/>
      <c r="CD4544" s="51"/>
    </row>
    <row r="4545" spans="1:82" x14ac:dyDescent="0.35">
      <c r="A4545" s="49" t="s">
        <v>854</v>
      </c>
      <c r="B4545" s="50">
        <v>42299</v>
      </c>
      <c r="C4545" s="62"/>
      <c r="D4545" s="62"/>
      <c r="E4545" s="51" t="s">
        <v>855</v>
      </c>
      <c r="F4545" s="51"/>
      <c r="G4545" s="51">
        <v>476.71171875000005</v>
      </c>
      <c r="H4545" s="51">
        <v>0.229278125</v>
      </c>
      <c r="I4545" s="51">
        <v>0.24477500000000002</v>
      </c>
      <c r="J4545" s="51">
        <v>0.26519999999999999</v>
      </c>
      <c r="K4545" s="51">
        <v>0.20410624999999999</v>
      </c>
      <c r="L4545" s="51">
        <v>0.30265000000000003</v>
      </c>
      <c r="M4545" s="51">
        <v>0.3263375</v>
      </c>
      <c r="N4545" s="51">
        <v>0.25371874999999999</v>
      </c>
      <c r="O4545" s="51"/>
      <c r="P4545" s="51"/>
      <c r="Q4545" s="51"/>
      <c r="R4545" s="51"/>
      <c r="S4545" s="51"/>
      <c r="T4545" s="51"/>
      <c r="U4545" s="51"/>
      <c r="V4545" s="51"/>
      <c r="W4545" s="51"/>
      <c r="X4545" s="51"/>
      <c r="Y4545" s="51"/>
      <c r="Z4545" s="51"/>
      <c r="AA4545" s="51"/>
      <c r="AB4545" s="51"/>
      <c r="AC4545" s="51"/>
      <c r="AD4545" s="51"/>
      <c r="AE4545" s="51"/>
      <c r="AF4545" s="51">
        <v>0.24459361951903796</v>
      </c>
      <c r="AG4545" s="51"/>
      <c r="AH4545" s="51"/>
      <c r="AI4545" s="51"/>
      <c r="AJ4545" s="51"/>
      <c r="AK4545" s="51"/>
      <c r="AL4545" s="51"/>
      <c r="AM4545" s="51"/>
      <c r="AN4545" s="51"/>
      <c r="AO4545" s="51"/>
      <c r="AP4545" s="51"/>
      <c r="AQ4545" s="51"/>
      <c r="AR4545" s="51"/>
      <c r="AS4545" s="51"/>
      <c r="AT4545" s="51"/>
      <c r="AU4545" s="51"/>
      <c r="AV4545" s="51"/>
      <c r="AW4545" s="51"/>
      <c r="AX4545" s="51"/>
      <c r="AY4545" s="51"/>
      <c r="AZ4545" s="51"/>
      <c r="BA4545" s="51"/>
      <c r="BB4545" s="51"/>
      <c r="BC4545" s="51"/>
      <c r="BD4545" s="51"/>
      <c r="BE4545" s="51"/>
      <c r="BF4545" s="51"/>
      <c r="BG4545" s="51"/>
      <c r="BH4545" s="51"/>
      <c r="BI4545" s="51"/>
      <c r="BJ4545" s="51"/>
      <c r="BK4545" s="51"/>
      <c r="BL4545" s="51"/>
      <c r="BM4545" s="51"/>
      <c r="BN4545" s="51"/>
      <c r="BO4545" s="51"/>
      <c r="BP4545" s="51"/>
      <c r="BQ4545" s="51"/>
      <c r="BR4545" s="51"/>
      <c r="BS4545" s="51"/>
      <c r="BT4545" s="51"/>
      <c r="BU4545" s="51"/>
      <c r="BV4545" s="51"/>
      <c r="BW4545" s="51"/>
      <c r="BX4545" s="51"/>
      <c r="BY4545" s="51"/>
      <c r="BZ4545" s="51"/>
      <c r="CA4545" s="51"/>
      <c r="CB4545" s="51"/>
      <c r="CC4545" s="51"/>
      <c r="CD4545" s="51"/>
    </row>
    <row r="4546" spans="1:82" x14ac:dyDescent="0.35">
      <c r="A4546" s="49" t="s">
        <v>854</v>
      </c>
      <c r="B4546" s="50">
        <v>42300</v>
      </c>
      <c r="C4546" s="62"/>
      <c r="D4546" s="62"/>
      <c r="E4546" s="51" t="s">
        <v>855</v>
      </c>
      <c r="F4546" s="51"/>
      <c r="G4546" s="51">
        <v>475.25671875</v>
      </c>
      <c r="H4546" s="51">
        <v>0.21726562500000002</v>
      </c>
      <c r="I4546" s="51">
        <v>0.24713749999999998</v>
      </c>
      <c r="J4546" s="51">
        <v>0.26469999999999999</v>
      </c>
      <c r="K4546" s="51">
        <v>0.20434999999999998</v>
      </c>
      <c r="L4546" s="51">
        <v>0.30279374999999997</v>
      </c>
      <c r="M4546" s="51">
        <v>0.32644375000000003</v>
      </c>
      <c r="N4546" s="51">
        <v>0.25370000000000004</v>
      </c>
      <c r="O4546" s="51"/>
      <c r="P4546" s="51"/>
      <c r="Q4546" s="51"/>
      <c r="R4546" s="51"/>
      <c r="S4546" s="51"/>
      <c r="T4546" s="51"/>
      <c r="U4546" s="51"/>
      <c r="V4546" s="51"/>
      <c r="W4546" s="51"/>
      <c r="X4546" s="51"/>
      <c r="Y4546" s="51"/>
      <c r="Z4546" s="51"/>
      <c r="AA4546" s="51"/>
      <c r="AB4546" s="51"/>
      <c r="AC4546" s="51"/>
      <c r="AD4546" s="51"/>
      <c r="AE4546" s="51"/>
      <c r="AF4546" s="51"/>
      <c r="AG4546" s="51"/>
      <c r="AH4546" s="51"/>
      <c r="AI4546" s="51"/>
      <c r="AJ4546" s="51"/>
      <c r="AK4546" s="51"/>
      <c r="AL4546" s="51"/>
      <c r="AM4546" s="51"/>
      <c r="AN4546" s="51"/>
      <c r="AO4546" s="51"/>
      <c r="AP4546" s="51"/>
      <c r="AQ4546" s="51"/>
      <c r="AR4546" s="51"/>
      <c r="AS4546" s="51"/>
      <c r="AT4546" s="51"/>
      <c r="AU4546" s="51"/>
      <c r="AV4546" s="51"/>
      <c r="AW4546" s="51"/>
      <c r="AX4546" s="51"/>
      <c r="AY4546" s="51"/>
      <c r="AZ4546" s="51"/>
      <c r="BA4546" s="51"/>
      <c r="BB4546" s="51"/>
      <c r="BC4546" s="51"/>
      <c r="BD4546" s="51"/>
      <c r="BE4546" s="51"/>
      <c r="BF4546" s="51"/>
      <c r="BG4546" s="51"/>
      <c r="BH4546" s="51"/>
      <c r="BI4546" s="51"/>
      <c r="BJ4546" s="51"/>
      <c r="BK4546" s="51"/>
      <c r="BL4546" s="51"/>
      <c r="BM4546" s="51"/>
      <c r="BN4546" s="51"/>
      <c r="BO4546" s="51"/>
      <c r="BP4546" s="51"/>
      <c r="BQ4546" s="51"/>
      <c r="BR4546" s="51"/>
      <c r="BS4546" s="51"/>
      <c r="BT4546" s="51"/>
      <c r="BU4546" s="51"/>
      <c r="BV4546" s="51"/>
      <c r="BW4546" s="51"/>
      <c r="BX4546" s="51"/>
      <c r="BY4546" s="51"/>
      <c r="BZ4546" s="51"/>
      <c r="CA4546" s="51"/>
      <c r="CB4546" s="51"/>
      <c r="CC4546" s="51"/>
      <c r="CD4546" s="51"/>
    </row>
    <row r="4547" spans="1:82" x14ac:dyDescent="0.35">
      <c r="A4547" s="49" t="s">
        <v>854</v>
      </c>
      <c r="B4547" s="50">
        <v>42301</v>
      </c>
      <c r="C4547" s="62"/>
      <c r="D4547" s="62"/>
      <c r="E4547" s="51" t="s">
        <v>855</v>
      </c>
      <c r="F4547" s="51"/>
      <c r="G4547" s="51">
        <v>473.34140625000003</v>
      </c>
      <c r="H4547" s="51">
        <v>0.203840625</v>
      </c>
      <c r="I4547" s="51">
        <v>0.24698124999999999</v>
      </c>
      <c r="J4547" s="51">
        <v>0.26443125000000001</v>
      </c>
      <c r="K4547" s="51">
        <v>0.20456250000000001</v>
      </c>
      <c r="L4547" s="51">
        <v>0.30298124999999998</v>
      </c>
      <c r="M4547" s="51">
        <v>0.32661875000000001</v>
      </c>
      <c r="N4547" s="51">
        <v>0.25380000000000003</v>
      </c>
      <c r="O4547" s="51"/>
      <c r="P4547" s="51"/>
      <c r="Q4547" s="51"/>
      <c r="R4547" s="51"/>
      <c r="S4547" s="51"/>
      <c r="T4547" s="51"/>
      <c r="U4547" s="51"/>
      <c r="V4547" s="51"/>
      <c r="W4547" s="51"/>
      <c r="X4547" s="51"/>
      <c r="Y4547" s="51"/>
      <c r="Z4547" s="51"/>
      <c r="AA4547" s="51"/>
      <c r="AB4547" s="51"/>
      <c r="AC4547" s="51"/>
      <c r="AD4547" s="51"/>
      <c r="AE4547" s="51"/>
      <c r="AF4547" s="51"/>
      <c r="AG4547" s="51"/>
      <c r="AH4547" s="51"/>
      <c r="AI4547" s="51"/>
      <c r="AJ4547" s="51"/>
      <c r="AK4547" s="51"/>
      <c r="AL4547" s="51"/>
      <c r="AM4547" s="51"/>
      <c r="AN4547" s="51"/>
      <c r="AO4547" s="51"/>
      <c r="AP4547" s="51"/>
      <c r="AQ4547" s="51"/>
      <c r="AR4547" s="51"/>
      <c r="AS4547" s="51"/>
      <c r="AT4547" s="51"/>
      <c r="AU4547" s="51"/>
      <c r="AV4547" s="51"/>
      <c r="AW4547" s="51"/>
      <c r="AX4547" s="51"/>
      <c r="AY4547" s="51"/>
      <c r="AZ4547" s="51"/>
      <c r="BA4547" s="51"/>
      <c r="BB4547" s="51"/>
      <c r="BC4547" s="51"/>
      <c r="BD4547" s="51"/>
      <c r="BE4547" s="51"/>
      <c r="BF4547" s="51"/>
      <c r="BG4547" s="51"/>
      <c r="BH4547" s="51"/>
      <c r="BI4547" s="51"/>
      <c r="BJ4547" s="51"/>
      <c r="BK4547" s="51"/>
      <c r="BL4547" s="51"/>
      <c r="BM4547" s="51"/>
      <c r="BN4547" s="51"/>
      <c r="BO4547" s="51"/>
      <c r="BP4547" s="51"/>
      <c r="BQ4547" s="51"/>
      <c r="BR4547" s="51"/>
      <c r="BS4547" s="51"/>
      <c r="BT4547" s="51"/>
      <c r="BU4547" s="51"/>
      <c r="BV4547" s="51"/>
      <c r="BW4547" s="51"/>
      <c r="BX4547" s="51"/>
      <c r="BY4547" s="51"/>
      <c r="BZ4547" s="51"/>
      <c r="CA4547" s="51"/>
      <c r="CB4547" s="51"/>
      <c r="CC4547" s="51"/>
      <c r="CD4547" s="51"/>
    </row>
    <row r="4548" spans="1:82" x14ac:dyDescent="0.35">
      <c r="A4548" s="49" t="s">
        <v>854</v>
      </c>
      <c r="B4548" s="50">
        <v>42302</v>
      </c>
      <c r="C4548" s="62"/>
      <c r="D4548" s="62"/>
      <c r="E4548" s="51" t="s">
        <v>855</v>
      </c>
      <c r="F4548" s="51"/>
      <c r="G4548" s="51">
        <v>471.74531249999995</v>
      </c>
      <c r="H4548" s="51">
        <v>0.19385000000000002</v>
      </c>
      <c r="I4548" s="51">
        <v>0.24583125</v>
      </c>
      <c r="J4548" s="51">
        <v>0.26438125000000001</v>
      </c>
      <c r="K4548" s="51">
        <v>0.20456874999999999</v>
      </c>
      <c r="L4548" s="51">
        <v>0.30303124999999997</v>
      </c>
      <c r="M4548" s="51">
        <v>0.32673750000000001</v>
      </c>
      <c r="N4548" s="51">
        <v>0.25392500000000001</v>
      </c>
      <c r="O4548" s="51"/>
      <c r="P4548" s="51"/>
      <c r="Q4548" s="51"/>
      <c r="R4548" s="51"/>
      <c r="S4548" s="51"/>
      <c r="T4548" s="51"/>
      <c r="U4548" s="51"/>
      <c r="V4548" s="51"/>
      <c r="W4548" s="51"/>
      <c r="X4548" s="51"/>
      <c r="Y4548" s="51"/>
      <c r="Z4548" s="51"/>
      <c r="AA4548" s="51"/>
      <c r="AB4548" s="51"/>
      <c r="AC4548" s="51"/>
      <c r="AD4548" s="51"/>
      <c r="AE4548" s="51"/>
      <c r="AF4548" s="51"/>
      <c r="AG4548" s="51"/>
      <c r="AH4548" s="51"/>
      <c r="AI4548" s="51"/>
      <c r="AJ4548" s="51"/>
      <c r="AK4548" s="51"/>
      <c r="AL4548" s="51"/>
      <c r="AM4548" s="51"/>
      <c r="AN4548" s="51"/>
      <c r="AO4548" s="51"/>
      <c r="AP4548" s="51"/>
      <c r="AQ4548" s="51"/>
      <c r="AR4548" s="51"/>
      <c r="AS4548" s="51"/>
      <c r="AT4548" s="51"/>
      <c r="AU4548" s="51"/>
      <c r="AV4548" s="51"/>
      <c r="AW4548" s="51"/>
      <c r="AX4548" s="51"/>
      <c r="AY4548" s="51"/>
      <c r="AZ4548" s="51"/>
      <c r="BA4548" s="51"/>
      <c r="BB4548" s="51"/>
      <c r="BC4548" s="51"/>
      <c r="BD4548" s="51"/>
      <c r="BE4548" s="51"/>
      <c r="BF4548" s="51"/>
      <c r="BG4548" s="51"/>
      <c r="BH4548" s="51"/>
      <c r="BI4548" s="51"/>
      <c r="BJ4548" s="51"/>
      <c r="BK4548" s="51"/>
      <c r="BL4548" s="51"/>
      <c r="BM4548" s="51"/>
      <c r="BN4548" s="51"/>
      <c r="BO4548" s="51"/>
      <c r="BP4548" s="51"/>
      <c r="BQ4548" s="51"/>
      <c r="BR4548" s="51"/>
      <c r="BS4548" s="51"/>
      <c r="BT4548" s="51"/>
      <c r="BU4548" s="51"/>
      <c r="BV4548" s="51"/>
      <c r="BW4548" s="51"/>
      <c r="BX4548" s="51"/>
      <c r="BY4548" s="51"/>
      <c r="BZ4548" s="51"/>
      <c r="CA4548" s="51"/>
      <c r="CB4548" s="51"/>
      <c r="CC4548" s="51"/>
      <c r="CD4548" s="51"/>
    </row>
    <row r="4549" spans="1:82" x14ac:dyDescent="0.35">
      <c r="A4549" s="49" t="s">
        <v>854</v>
      </c>
      <c r="B4549" s="50">
        <v>42303</v>
      </c>
      <c r="C4549" s="62"/>
      <c r="D4549" s="62"/>
      <c r="E4549" s="51" t="s">
        <v>855</v>
      </c>
      <c r="F4549" s="51"/>
      <c r="G4549" s="51">
        <v>469.79484374999998</v>
      </c>
      <c r="H4549" s="51">
        <v>0.18325312499999999</v>
      </c>
      <c r="I4549" s="51">
        <v>0.24326249999999999</v>
      </c>
      <c r="J4549" s="51">
        <v>0.26416874999999995</v>
      </c>
      <c r="K4549" s="51">
        <v>0.20480625000000002</v>
      </c>
      <c r="L4549" s="51">
        <v>0.30311250000000001</v>
      </c>
      <c r="M4549" s="51">
        <v>0.32671249999999996</v>
      </c>
      <c r="N4549" s="51">
        <v>0.25392500000000001</v>
      </c>
      <c r="O4549" s="51"/>
      <c r="P4549" s="51"/>
      <c r="Q4549" s="51"/>
      <c r="R4549" s="51"/>
      <c r="S4549" s="51"/>
      <c r="T4549" s="51"/>
      <c r="U4549" s="51"/>
      <c r="V4549" s="51"/>
      <c r="W4549" s="51"/>
      <c r="X4549" s="51"/>
      <c r="Y4549" s="51"/>
      <c r="Z4549" s="51"/>
      <c r="AA4549" s="51"/>
      <c r="AB4549" s="51"/>
      <c r="AC4549" s="51"/>
      <c r="AD4549" s="51"/>
      <c r="AE4549" s="51"/>
      <c r="AF4549" s="51"/>
      <c r="AG4549" s="51"/>
      <c r="AH4549" s="51"/>
      <c r="AI4549" s="51"/>
      <c r="AJ4549" s="51"/>
      <c r="AK4549" s="51"/>
      <c r="AL4549" s="51"/>
      <c r="AM4549" s="51"/>
      <c r="AN4549" s="51"/>
      <c r="AO4549" s="51"/>
      <c r="AP4549" s="51"/>
      <c r="AQ4549" s="51"/>
      <c r="AR4549" s="51"/>
      <c r="AS4549" s="51"/>
      <c r="AT4549" s="51"/>
      <c r="AU4549" s="51"/>
      <c r="AV4549" s="51"/>
      <c r="AW4549" s="51"/>
      <c r="AX4549" s="51"/>
      <c r="AY4549" s="51"/>
      <c r="AZ4549" s="51"/>
      <c r="BA4549" s="51"/>
      <c r="BB4549" s="51"/>
      <c r="BC4549" s="51"/>
      <c r="BD4549" s="51"/>
      <c r="BE4549" s="51"/>
      <c r="BF4549" s="51"/>
      <c r="BG4549" s="51"/>
      <c r="BH4549" s="51"/>
      <c r="BI4549" s="51"/>
      <c r="BJ4549" s="51"/>
      <c r="BK4549" s="51"/>
      <c r="BL4549" s="51"/>
      <c r="BM4549" s="51"/>
      <c r="BN4549" s="51"/>
      <c r="BO4549" s="51"/>
      <c r="BP4549" s="51"/>
      <c r="BQ4549" s="51"/>
      <c r="BR4549" s="51"/>
      <c r="BS4549" s="51"/>
      <c r="BT4549" s="51"/>
      <c r="BU4549" s="51"/>
      <c r="BV4549" s="51"/>
      <c r="BW4549" s="51"/>
      <c r="BX4549" s="51"/>
      <c r="BY4549" s="51"/>
      <c r="BZ4549" s="51"/>
      <c r="CA4549" s="51"/>
      <c r="CB4549" s="51"/>
      <c r="CC4549" s="51"/>
      <c r="CD4549" s="51"/>
    </row>
    <row r="4550" spans="1:82" x14ac:dyDescent="0.35">
      <c r="A4550" s="49" t="s">
        <v>854</v>
      </c>
      <c r="B4550" s="50">
        <v>42304</v>
      </c>
      <c r="C4550" s="62"/>
      <c r="D4550" s="62"/>
      <c r="E4550" s="51" t="s">
        <v>855</v>
      </c>
      <c r="F4550" s="51"/>
      <c r="G4550" s="51">
        <v>468.74015625000004</v>
      </c>
      <c r="H4550" s="51">
        <v>0.17727812500000001</v>
      </c>
      <c r="I4550" s="51">
        <v>0.24125625000000001</v>
      </c>
      <c r="J4550" s="51">
        <v>0.26401874999999997</v>
      </c>
      <c r="K4550" s="51">
        <v>0.20508749999999998</v>
      </c>
      <c r="L4550" s="51">
        <v>0.30324375000000003</v>
      </c>
      <c r="M4550" s="51">
        <v>0.32681874999999999</v>
      </c>
      <c r="N4550" s="51">
        <v>0.25403124999999999</v>
      </c>
      <c r="O4550" s="51"/>
      <c r="P4550" s="51"/>
      <c r="Q4550" s="51"/>
      <c r="R4550" s="51"/>
      <c r="S4550" s="51"/>
      <c r="T4550" s="51"/>
      <c r="U4550" s="51"/>
      <c r="V4550" s="51"/>
      <c r="W4550" s="51"/>
      <c r="X4550" s="51"/>
      <c r="Y4550" s="51"/>
      <c r="Z4550" s="51"/>
      <c r="AA4550" s="51"/>
      <c r="AB4550" s="51"/>
      <c r="AC4550" s="51"/>
      <c r="AD4550" s="51"/>
      <c r="AE4550" s="51"/>
      <c r="AF4550" s="51">
        <v>0.18739612919586565</v>
      </c>
      <c r="AG4550" s="51"/>
      <c r="AH4550" s="51"/>
      <c r="AI4550" s="51"/>
      <c r="AJ4550" s="51"/>
      <c r="AK4550" s="51"/>
      <c r="AL4550" s="51"/>
      <c r="AM4550" s="51"/>
      <c r="AN4550" s="51"/>
      <c r="AO4550" s="51"/>
      <c r="AP4550" s="51"/>
      <c r="AQ4550" s="51"/>
      <c r="AR4550" s="51"/>
      <c r="AS4550" s="51"/>
      <c r="AT4550" s="51"/>
      <c r="AU4550" s="51"/>
      <c r="AV4550" s="51"/>
      <c r="AW4550" s="51"/>
      <c r="AX4550" s="51"/>
      <c r="AY4550" s="51"/>
      <c r="AZ4550" s="51"/>
      <c r="BA4550" s="51"/>
      <c r="BB4550" s="51"/>
      <c r="BC4550" s="51"/>
      <c r="BD4550" s="51"/>
      <c r="BE4550" s="51"/>
      <c r="BF4550" s="51"/>
      <c r="BG4550" s="51"/>
      <c r="BH4550" s="51"/>
      <c r="BI4550" s="51"/>
      <c r="BJ4550" s="51"/>
      <c r="BK4550" s="51"/>
      <c r="BL4550" s="51"/>
      <c r="BM4550" s="51"/>
      <c r="BN4550" s="51"/>
      <c r="BO4550" s="51"/>
      <c r="BP4550" s="51"/>
      <c r="BQ4550" s="51"/>
      <c r="BR4550" s="51"/>
      <c r="BS4550" s="51"/>
      <c r="BT4550" s="51"/>
      <c r="BU4550" s="51"/>
      <c r="BV4550" s="51"/>
      <c r="BW4550" s="51"/>
      <c r="BX4550" s="51"/>
      <c r="BY4550" s="51"/>
      <c r="BZ4550" s="51"/>
      <c r="CA4550" s="51"/>
      <c r="CB4550" s="51"/>
      <c r="CC4550" s="51"/>
      <c r="CD4550" s="51"/>
    </row>
    <row r="4551" spans="1:82" x14ac:dyDescent="0.35">
      <c r="A4551" s="49" t="s">
        <v>854</v>
      </c>
      <c r="B4551" s="50">
        <v>42305</v>
      </c>
      <c r="C4551" s="62"/>
      <c r="D4551" s="62"/>
      <c r="E4551" s="51" t="s">
        <v>855</v>
      </c>
      <c r="F4551" s="51"/>
      <c r="G4551" s="51">
        <v>467.95171875000005</v>
      </c>
      <c r="H4551" s="51">
        <v>0.174565625</v>
      </c>
      <c r="I4551" s="51">
        <v>0.23967500000000003</v>
      </c>
      <c r="J4551" s="51">
        <v>0.26343125000000001</v>
      </c>
      <c r="K4551" s="51">
        <v>0.20516250000000003</v>
      </c>
      <c r="L4551" s="51">
        <v>0.30328125</v>
      </c>
      <c r="M4551" s="51">
        <v>0.32681250000000001</v>
      </c>
      <c r="N4551" s="51">
        <v>0.25403124999999999</v>
      </c>
      <c r="O4551" s="51"/>
      <c r="P4551" s="51"/>
      <c r="Q4551" s="51"/>
      <c r="R4551" s="51"/>
      <c r="S4551" s="51"/>
      <c r="T4551" s="51"/>
      <c r="U4551" s="51"/>
      <c r="V4551" s="51"/>
      <c r="W4551" s="51"/>
      <c r="X4551" s="51"/>
      <c r="Y4551" s="51"/>
      <c r="Z4551" s="51"/>
      <c r="AA4551" s="51"/>
      <c r="AB4551" s="51"/>
      <c r="AC4551" s="51"/>
      <c r="AD4551" s="51"/>
      <c r="AE4551" s="51"/>
      <c r="AF4551" s="51"/>
      <c r="AG4551" s="51"/>
      <c r="AH4551" s="51"/>
      <c r="AI4551" s="51"/>
      <c r="AJ4551" s="51"/>
      <c r="AK4551" s="51"/>
      <c r="AL4551" s="51"/>
      <c r="AM4551" s="51"/>
      <c r="AN4551" s="51"/>
      <c r="AO4551" s="51"/>
      <c r="AP4551" s="51"/>
      <c r="AQ4551" s="51"/>
      <c r="AR4551" s="51"/>
      <c r="AS4551" s="51"/>
      <c r="AT4551" s="51"/>
      <c r="AU4551" s="51"/>
      <c r="AV4551" s="51"/>
      <c r="AW4551" s="51"/>
      <c r="AX4551" s="51"/>
      <c r="AY4551" s="51"/>
      <c r="AZ4551" s="51"/>
      <c r="BA4551" s="51"/>
      <c r="BB4551" s="51"/>
      <c r="BC4551" s="51"/>
      <c r="BD4551" s="51"/>
      <c r="BE4551" s="51"/>
      <c r="BF4551" s="51"/>
      <c r="BG4551" s="51"/>
      <c r="BH4551" s="51"/>
      <c r="BI4551" s="51"/>
      <c r="BJ4551" s="51"/>
      <c r="BK4551" s="51"/>
      <c r="BL4551" s="51"/>
      <c r="BM4551" s="51"/>
      <c r="BN4551" s="51"/>
      <c r="BO4551" s="51"/>
      <c r="BP4551" s="51"/>
      <c r="BQ4551" s="51"/>
      <c r="BR4551" s="51"/>
      <c r="BS4551" s="51"/>
      <c r="BT4551" s="51"/>
      <c r="BU4551" s="51"/>
      <c r="BV4551" s="51"/>
      <c r="BW4551" s="51"/>
      <c r="BX4551" s="51"/>
      <c r="BY4551" s="51"/>
      <c r="BZ4551" s="51"/>
      <c r="CA4551" s="51"/>
      <c r="CB4551" s="51"/>
      <c r="CC4551" s="51"/>
      <c r="CD4551" s="51"/>
    </row>
    <row r="4552" spans="1:82" x14ac:dyDescent="0.35">
      <c r="A4552" s="49" t="s">
        <v>854</v>
      </c>
      <c r="B4552" s="50">
        <v>42306</v>
      </c>
      <c r="C4552" s="62"/>
      <c r="D4552" s="62"/>
      <c r="E4552" s="51" t="s">
        <v>855</v>
      </c>
      <c r="F4552" s="51"/>
      <c r="G4552" s="51">
        <v>504.10828125</v>
      </c>
      <c r="H4552" s="51">
        <v>0.31792812500000001</v>
      </c>
      <c r="I4552" s="51">
        <v>0.30675625000000001</v>
      </c>
      <c r="J4552" s="51">
        <v>0.27806875000000003</v>
      </c>
      <c r="K4552" s="51">
        <v>0.20554375</v>
      </c>
      <c r="L4552" s="51">
        <v>0.30328125</v>
      </c>
      <c r="M4552" s="51">
        <v>0.32690625000000001</v>
      </c>
      <c r="N4552" s="51">
        <v>0.25421874999999999</v>
      </c>
      <c r="O4552" s="51"/>
      <c r="P4552" s="51"/>
      <c r="Q4552" s="51"/>
      <c r="R4552" s="51"/>
      <c r="S4552" s="51">
        <v>2.6088548999999999</v>
      </c>
      <c r="T4552" s="51">
        <v>65.852000000000004</v>
      </c>
      <c r="U4552" s="51">
        <v>0</v>
      </c>
      <c r="V4552" s="51"/>
      <c r="W4552" s="51"/>
      <c r="X4552" s="51"/>
      <c r="Y4552" s="51"/>
      <c r="Z4552" s="51"/>
      <c r="AA4552" s="51"/>
      <c r="AB4552" s="51"/>
      <c r="AC4552" s="51">
        <v>0</v>
      </c>
      <c r="AD4552" s="51">
        <v>5.9</v>
      </c>
      <c r="AE4552" s="51"/>
      <c r="AF4552" s="51"/>
      <c r="AG4552" s="51"/>
      <c r="AH4552" s="51"/>
      <c r="AI4552" s="51">
        <v>0</v>
      </c>
      <c r="AJ4552" s="51">
        <v>0.05</v>
      </c>
      <c r="AK4552" s="51">
        <v>4.6500000000000004</v>
      </c>
      <c r="AL4552" s="51">
        <v>1.0075000000000001</v>
      </c>
      <c r="AM4552" s="51">
        <v>4.3983467857520026E-2</v>
      </c>
      <c r="AN4552" s="51">
        <v>2.1865171499999998</v>
      </c>
      <c r="AO4552" s="51">
        <v>49.712249999999997</v>
      </c>
      <c r="AP4552" s="51"/>
      <c r="AQ4552" s="51"/>
      <c r="AR4552" s="51"/>
      <c r="AS4552" s="51"/>
      <c r="AT4552" s="51"/>
      <c r="AU4552" s="51"/>
      <c r="AV4552" s="51"/>
      <c r="AW4552" s="51"/>
      <c r="AX4552" s="51"/>
      <c r="AY4552" s="51"/>
      <c r="AZ4552" s="51"/>
      <c r="BA4552" s="51"/>
      <c r="BB4552" s="51"/>
      <c r="BC4552" s="51"/>
      <c r="BD4552" s="51">
        <v>0</v>
      </c>
      <c r="BE4552" s="51"/>
      <c r="BF4552" s="51">
        <v>2.6167552161588621E-2</v>
      </c>
      <c r="BG4552" s="51">
        <v>0.42233774999999996</v>
      </c>
      <c r="BH4552" s="51"/>
      <c r="BI4552" s="51">
        <v>16.139749999999999</v>
      </c>
      <c r="BJ4552" s="51"/>
      <c r="BK4552" s="51"/>
      <c r="BL4552" s="51"/>
      <c r="BM4552" s="51"/>
      <c r="BN4552" s="51"/>
      <c r="BO4552" s="51"/>
      <c r="BP4552" s="51"/>
      <c r="BQ4552" s="51"/>
      <c r="BR4552" s="51"/>
      <c r="BS4552" s="51"/>
      <c r="BT4552" s="51"/>
      <c r="BU4552" s="51"/>
      <c r="BV4552" s="51"/>
      <c r="BW4552" s="51"/>
      <c r="BX4552" s="51"/>
      <c r="BY4552" s="51"/>
      <c r="BZ4552" s="51"/>
      <c r="CA4552" s="51"/>
      <c r="CB4552" s="51"/>
      <c r="CC4552" s="51"/>
      <c r="CD4552" s="51"/>
    </row>
    <row r="4553" spans="1:82" x14ac:dyDescent="0.35">
      <c r="A4553" s="49" t="s">
        <v>854</v>
      </c>
      <c r="B4553" s="50">
        <v>42307</v>
      </c>
      <c r="C4553" s="62"/>
      <c r="D4553" s="62"/>
      <c r="E4553" s="51" t="s">
        <v>855</v>
      </c>
      <c r="F4553" s="51"/>
      <c r="G4553" s="51">
        <v>501.70687499999997</v>
      </c>
      <c r="H4553" s="51">
        <v>0.29273125</v>
      </c>
      <c r="I4553" s="51">
        <v>0.30541875000000002</v>
      </c>
      <c r="J4553" s="51">
        <v>0.28294374999999999</v>
      </c>
      <c r="K4553" s="51">
        <v>0.20576875</v>
      </c>
      <c r="L4553" s="51">
        <v>0.30336875000000002</v>
      </c>
      <c r="M4553" s="51">
        <v>0.32700625</v>
      </c>
      <c r="N4553" s="51">
        <v>0.25419375</v>
      </c>
      <c r="O4553" s="51"/>
      <c r="P4553" s="51"/>
      <c r="Q4553" s="51"/>
      <c r="R4553" s="51"/>
      <c r="S4553" s="51"/>
      <c r="T4553" s="51"/>
      <c r="U4553" s="51"/>
      <c r="V4553" s="51"/>
      <c r="W4553" s="51"/>
      <c r="X4553" s="51"/>
      <c r="Y4553" s="51"/>
      <c r="Z4553" s="51"/>
      <c r="AA4553" s="51"/>
      <c r="AB4553" s="51"/>
      <c r="AC4553" s="51"/>
      <c r="AD4553" s="51"/>
      <c r="AE4553" s="51">
        <v>0.26068293596227077</v>
      </c>
      <c r="AF4553" s="51">
        <v>0.38966258141753574</v>
      </c>
      <c r="AG4553" s="51"/>
      <c r="AH4553" s="51"/>
      <c r="AI4553" s="51"/>
      <c r="AJ4553" s="51"/>
      <c r="AK4553" s="51"/>
      <c r="AL4553" s="51"/>
      <c r="AM4553" s="51"/>
      <c r="AN4553" s="51"/>
      <c r="AO4553" s="51"/>
      <c r="AP4553" s="51"/>
      <c r="AQ4553" s="51"/>
      <c r="AR4553" s="51"/>
      <c r="AS4553" s="51"/>
      <c r="AT4553" s="51"/>
      <c r="AU4553" s="51"/>
      <c r="AV4553" s="51"/>
      <c r="AW4553" s="51"/>
      <c r="AX4553" s="51"/>
      <c r="AY4553" s="51"/>
      <c r="AZ4553" s="51"/>
      <c r="BA4553" s="51"/>
      <c r="BB4553" s="51"/>
      <c r="BC4553" s="51"/>
      <c r="BD4553" s="51"/>
      <c r="BE4553" s="51"/>
      <c r="BF4553" s="51"/>
      <c r="BG4553" s="51"/>
      <c r="BH4553" s="51"/>
      <c r="BI4553" s="51"/>
      <c r="BJ4553" s="51"/>
      <c r="BK4553" s="51"/>
      <c r="BL4553" s="51"/>
      <c r="BM4553" s="51"/>
      <c r="BN4553" s="51"/>
      <c r="BO4553" s="51"/>
      <c r="BP4553" s="51"/>
      <c r="BQ4553" s="51"/>
      <c r="BR4553" s="51"/>
      <c r="BS4553" s="51"/>
      <c r="BT4553" s="51"/>
      <c r="BU4553" s="51"/>
      <c r="BV4553" s="51"/>
      <c r="BW4553" s="51"/>
      <c r="BX4553" s="51"/>
      <c r="BY4553" s="51"/>
      <c r="BZ4553" s="51"/>
      <c r="CA4553" s="51"/>
      <c r="CB4553" s="51"/>
      <c r="CC4553" s="51"/>
      <c r="CD4553" s="51"/>
    </row>
    <row r="4554" spans="1:82" x14ac:dyDescent="0.35">
      <c r="A4554" s="49" t="s">
        <v>854</v>
      </c>
      <c r="B4554" s="50">
        <v>42308</v>
      </c>
      <c r="C4554" s="62"/>
      <c r="D4554" s="62"/>
      <c r="E4554" s="51" t="s">
        <v>855</v>
      </c>
      <c r="F4554" s="51"/>
      <c r="G4554" s="51">
        <v>498.05296874999999</v>
      </c>
      <c r="H4554" s="51">
        <v>0.27054687499999996</v>
      </c>
      <c r="I4554" s="51">
        <v>0.30005625000000002</v>
      </c>
      <c r="J4554" s="51">
        <v>0.28423750000000003</v>
      </c>
      <c r="K4554" s="51">
        <v>0.20605000000000001</v>
      </c>
      <c r="L4554" s="51">
        <v>0.30339375000000002</v>
      </c>
      <c r="M4554" s="51">
        <v>0.32700625</v>
      </c>
      <c r="N4554" s="51">
        <v>0.25418750000000001</v>
      </c>
      <c r="O4554" s="51"/>
      <c r="P4554" s="51"/>
      <c r="Q4554" s="51"/>
      <c r="R4554" s="51"/>
      <c r="S4554" s="51"/>
      <c r="T4554" s="51"/>
      <c r="U4554" s="51"/>
      <c r="V4554" s="51"/>
      <c r="W4554" s="51"/>
      <c r="X4554" s="51"/>
      <c r="Y4554" s="51"/>
      <c r="Z4554" s="51"/>
      <c r="AA4554" s="51"/>
      <c r="AB4554" s="51"/>
      <c r="AC4554" s="51"/>
      <c r="AD4554" s="51"/>
      <c r="AE4554" s="51"/>
      <c r="AF4554" s="51"/>
      <c r="AG4554" s="51"/>
      <c r="AH4554" s="51"/>
      <c r="AI4554" s="51"/>
      <c r="AJ4554" s="51"/>
      <c r="AK4554" s="51"/>
      <c r="AL4554" s="51"/>
      <c r="AM4554" s="51"/>
      <c r="AN4554" s="51"/>
      <c r="AO4554" s="51"/>
      <c r="AP4554" s="51"/>
      <c r="AQ4554" s="51"/>
      <c r="AR4554" s="51"/>
      <c r="AS4554" s="51"/>
      <c r="AT4554" s="51"/>
      <c r="AU4554" s="51"/>
      <c r="AV4554" s="51"/>
      <c r="AW4554" s="51"/>
      <c r="AX4554" s="51"/>
      <c r="AY4554" s="51"/>
      <c r="AZ4554" s="51"/>
      <c r="BA4554" s="51"/>
      <c r="BB4554" s="51"/>
      <c r="BC4554" s="51"/>
      <c r="BD4554" s="51"/>
      <c r="BE4554" s="51"/>
      <c r="BF4554" s="51"/>
      <c r="BG4554" s="51"/>
      <c r="BH4554" s="51"/>
      <c r="BI4554" s="51"/>
      <c r="BJ4554" s="51"/>
      <c r="BK4554" s="51"/>
      <c r="BL4554" s="51"/>
      <c r="BM4554" s="51"/>
      <c r="BN4554" s="51"/>
      <c r="BO4554" s="51"/>
      <c r="BP4554" s="51"/>
      <c r="BQ4554" s="51"/>
      <c r="BR4554" s="51"/>
      <c r="BS4554" s="51"/>
      <c r="BT4554" s="51"/>
      <c r="BU4554" s="51"/>
      <c r="BV4554" s="51"/>
      <c r="BW4554" s="51"/>
      <c r="BX4554" s="51"/>
      <c r="BY4554" s="51"/>
      <c r="BZ4554" s="51"/>
      <c r="CA4554" s="51"/>
      <c r="CB4554" s="51"/>
      <c r="CC4554" s="51"/>
      <c r="CD4554" s="51"/>
    </row>
    <row r="4555" spans="1:82" x14ac:dyDescent="0.35">
      <c r="A4555" s="49" t="s">
        <v>854</v>
      </c>
      <c r="B4555" s="50">
        <v>42309</v>
      </c>
      <c r="C4555" s="62"/>
      <c r="D4555" s="62"/>
      <c r="E4555" s="51" t="s">
        <v>855</v>
      </c>
      <c r="F4555" s="51"/>
      <c r="G4555" s="51">
        <v>494.26781250000005</v>
      </c>
      <c r="H4555" s="51">
        <v>0.25029999999999997</v>
      </c>
      <c r="I4555" s="51">
        <v>0.29348125000000003</v>
      </c>
      <c r="J4555" s="51">
        <v>0.28458125000000001</v>
      </c>
      <c r="K4555" s="51">
        <v>0.20641875000000001</v>
      </c>
      <c r="L4555" s="51">
        <v>0.30336875000000002</v>
      </c>
      <c r="M4555" s="51">
        <v>0.32701249999999998</v>
      </c>
      <c r="N4555" s="51">
        <v>0.2542875</v>
      </c>
      <c r="O4555" s="51"/>
      <c r="P4555" s="51"/>
      <c r="Q4555" s="51"/>
      <c r="R4555" s="51"/>
      <c r="S4555" s="51"/>
      <c r="T4555" s="51"/>
      <c r="U4555" s="51"/>
      <c r="V4555" s="51"/>
      <c r="W4555" s="51"/>
      <c r="X4555" s="51"/>
      <c r="Y4555" s="51"/>
      <c r="Z4555" s="51"/>
      <c r="AA4555" s="51"/>
      <c r="AB4555" s="51"/>
      <c r="AC4555" s="51"/>
      <c r="AD4555" s="51"/>
      <c r="AE4555" s="51"/>
      <c r="AF4555" s="51"/>
      <c r="AG4555" s="51"/>
      <c r="AH4555" s="51"/>
      <c r="AI4555" s="51"/>
      <c r="AJ4555" s="51"/>
      <c r="AK4555" s="51"/>
      <c r="AL4555" s="51"/>
      <c r="AM4555" s="51"/>
      <c r="AN4555" s="51"/>
      <c r="AO4555" s="51"/>
      <c r="AP4555" s="51"/>
      <c r="AQ4555" s="51"/>
      <c r="AR4555" s="51"/>
      <c r="AS4555" s="51"/>
      <c r="AT4555" s="51"/>
      <c r="AU4555" s="51"/>
      <c r="AV4555" s="51"/>
      <c r="AW4555" s="51"/>
      <c r="AX4555" s="51"/>
      <c r="AY4555" s="51"/>
      <c r="AZ4555" s="51"/>
      <c r="BA4555" s="51"/>
      <c r="BB4555" s="51"/>
      <c r="BC4555" s="51"/>
      <c r="BD4555" s="51"/>
      <c r="BE4555" s="51"/>
      <c r="BF4555" s="51"/>
      <c r="BG4555" s="51"/>
      <c r="BH4555" s="51"/>
      <c r="BI4555" s="51"/>
      <c r="BJ4555" s="51"/>
      <c r="BK4555" s="51"/>
      <c r="BL4555" s="51"/>
      <c r="BM4555" s="51"/>
      <c r="BN4555" s="51"/>
      <c r="BO4555" s="51"/>
      <c r="BP4555" s="51"/>
      <c r="BQ4555" s="51"/>
      <c r="BR4555" s="51"/>
      <c r="BS4555" s="51"/>
      <c r="BT4555" s="51"/>
      <c r="BU4555" s="51"/>
      <c r="BV4555" s="51"/>
      <c r="BW4555" s="51"/>
      <c r="BX4555" s="51"/>
      <c r="BY4555" s="51"/>
      <c r="BZ4555" s="51"/>
      <c r="CA4555" s="51"/>
      <c r="CB4555" s="51"/>
      <c r="CC4555" s="51"/>
      <c r="CD4555" s="51"/>
    </row>
    <row r="4556" spans="1:82" x14ac:dyDescent="0.35">
      <c r="A4556" s="49" t="s">
        <v>854</v>
      </c>
      <c r="B4556" s="50">
        <v>42310</v>
      </c>
      <c r="C4556" s="62"/>
      <c r="D4556" s="62"/>
      <c r="E4556" s="51" t="s">
        <v>855</v>
      </c>
      <c r="F4556" s="51"/>
      <c r="G4556" s="51">
        <v>506.72296875000006</v>
      </c>
      <c r="H4556" s="51">
        <v>0.30596562499999996</v>
      </c>
      <c r="I4556" s="51">
        <v>0.30904999999999999</v>
      </c>
      <c r="J4556" s="51">
        <v>0.28964374999999998</v>
      </c>
      <c r="K4556" s="51">
        <v>0.20709374999999999</v>
      </c>
      <c r="L4556" s="51">
        <v>0.30349999999999999</v>
      </c>
      <c r="M4556" s="51">
        <v>0.32700625</v>
      </c>
      <c r="N4556" s="51">
        <v>0.25432500000000002</v>
      </c>
      <c r="O4556" s="51"/>
      <c r="P4556" s="51"/>
      <c r="Q4556" s="51"/>
      <c r="R4556" s="51"/>
      <c r="S4556" s="51"/>
      <c r="T4556" s="51"/>
      <c r="U4556" s="51"/>
      <c r="V4556" s="51"/>
      <c r="W4556" s="51"/>
      <c r="X4556" s="51"/>
      <c r="Y4556" s="51"/>
      <c r="Z4556" s="51"/>
      <c r="AA4556" s="51"/>
      <c r="AB4556" s="51"/>
      <c r="AC4556" s="51"/>
      <c r="AD4556" s="51"/>
      <c r="AE4556" s="51">
        <v>0.33436462696050828</v>
      </c>
      <c r="AF4556" s="51">
        <v>0.44292549883136689</v>
      </c>
      <c r="AG4556" s="51"/>
      <c r="AH4556" s="51"/>
      <c r="AI4556" s="51"/>
      <c r="AJ4556" s="51"/>
      <c r="AK4556" s="51"/>
      <c r="AL4556" s="51"/>
      <c r="AM4556" s="51"/>
      <c r="AN4556" s="51"/>
      <c r="AO4556" s="51"/>
      <c r="AP4556" s="51"/>
      <c r="AQ4556" s="51"/>
      <c r="AR4556" s="51"/>
      <c r="AS4556" s="51"/>
      <c r="AT4556" s="51"/>
      <c r="AU4556" s="51"/>
      <c r="AV4556" s="51"/>
      <c r="AW4556" s="51"/>
      <c r="AX4556" s="51"/>
      <c r="AY4556" s="51"/>
      <c r="AZ4556" s="51"/>
      <c r="BA4556" s="51"/>
      <c r="BB4556" s="51"/>
      <c r="BC4556" s="51"/>
      <c r="BD4556" s="51"/>
      <c r="BE4556" s="51"/>
      <c r="BF4556" s="51"/>
      <c r="BG4556" s="51"/>
      <c r="BH4556" s="51"/>
      <c r="BI4556" s="51"/>
      <c r="BJ4556" s="51"/>
      <c r="BK4556" s="51"/>
      <c r="BL4556" s="51"/>
      <c r="BM4556" s="51"/>
      <c r="BN4556" s="51"/>
      <c r="BO4556" s="51"/>
      <c r="BP4556" s="51"/>
      <c r="BQ4556" s="51"/>
      <c r="BR4556" s="51"/>
      <c r="BS4556" s="51"/>
      <c r="BT4556" s="51"/>
      <c r="BU4556" s="51"/>
      <c r="BV4556" s="51"/>
      <c r="BW4556" s="51"/>
      <c r="BX4556" s="51"/>
      <c r="BY4556" s="51"/>
      <c r="BZ4556" s="51"/>
      <c r="CA4556" s="51"/>
      <c r="CB4556" s="51"/>
      <c r="CC4556" s="51"/>
      <c r="CD4556" s="51"/>
    </row>
    <row r="4557" spans="1:82" x14ac:dyDescent="0.35">
      <c r="A4557" s="49" t="s">
        <v>854</v>
      </c>
      <c r="B4557" s="50">
        <v>42311</v>
      </c>
      <c r="C4557" s="62"/>
      <c r="D4557" s="62"/>
      <c r="E4557" s="51" t="s">
        <v>855</v>
      </c>
      <c r="F4557" s="51"/>
      <c r="G4557" s="51">
        <v>504.12937499999998</v>
      </c>
      <c r="H4557" s="51">
        <v>0.28623124999999999</v>
      </c>
      <c r="I4557" s="51">
        <v>0.30656875</v>
      </c>
      <c r="J4557" s="51">
        <v>0.29134375000000001</v>
      </c>
      <c r="K4557" s="51">
        <v>0.20765</v>
      </c>
      <c r="L4557" s="51">
        <v>0.30359999999999998</v>
      </c>
      <c r="M4557" s="51">
        <v>0.32706249999999998</v>
      </c>
      <c r="N4557" s="51">
        <v>0.25437500000000002</v>
      </c>
      <c r="O4557" s="51"/>
      <c r="P4557" s="51"/>
      <c r="Q4557" s="51"/>
      <c r="R4557" s="51"/>
      <c r="S4557" s="51"/>
      <c r="T4557" s="51"/>
      <c r="U4557" s="51"/>
      <c r="V4557" s="51"/>
      <c r="W4557" s="51"/>
      <c r="X4557" s="51"/>
      <c r="Y4557" s="51"/>
      <c r="Z4557" s="51"/>
      <c r="AA4557" s="51"/>
      <c r="AB4557" s="51"/>
      <c r="AC4557" s="51"/>
      <c r="AD4557" s="51"/>
      <c r="AE4557" s="51"/>
      <c r="AF4557" s="51"/>
      <c r="AG4557" s="51"/>
      <c r="AH4557" s="51"/>
      <c r="AI4557" s="51"/>
      <c r="AJ4557" s="51"/>
      <c r="AK4557" s="51"/>
      <c r="AL4557" s="51"/>
      <c r="AM4557" s="51"/>
      <c r="AN4557" s="51"/>
      <c r="AO4557" s="51"/>
      <c r="AP4557" s="51"/>
      <c r="AQ4557" s="51"/>
      <c r="AR4557" s="51"/>
      <c r="AS4557" s="51"/>
      <c r="AT4557" s="51"/>
      <c r="AU4557" s="51"/>
      <c r="AV4557" s="51"/>
      <c r="AW4557" s="51"/>
      <c r="AX4557" s="51"/>
      <c r="AY4557" s="51"/>
      <c r="AZ4557" s="51"/>
      <c r="BA4557" s="51"/>
      <c r="BB4557" s="51"/>
      <c r="BC4557" s="51"/>
      <c r="BD4557" s="51"/>
      <c r="BE4557" s="51"/>
      <c r="BF4557" s="51"/>
      <c r="BG4557" s="51"/>
      <c r="BH4557" s="51"/>
      <c r="BI4557" s="51"/>
      <c r="BJ4557" s="51"/>
      <c r="BK4557" s="51"/>
      <c r="BL4557" s="51"/>
      <c r="BM4557" s="51"/>
      <c r="BN4557" s="51"/>
      <c r="BO4557" s="51"/>
      <c r="BP4557" s="51"/>
      <c r="BQ4557" s="51"/>
      <c r="BR4557" s="51"/>
      <c r="BS4557" s="51"/>
      <c r="BT4557" s="51"/>
      <c r="BU4557" s="51"/>
      <c r="BV4557" s="51"/>
      <c r="BW4557" s="51"/>
      <c r="BX4557" s="51"/>
      <c r="BY4557" s="51"/>
      <c r="BZ4557" s="51"/>
      <c r="CA4557" s="51"/>
      <c r="CB4557" s="51"/>
      <c r="CC4557" s="51"/>
      <c r="CD4557" s="51"/>
    </row>
    <row r="4558" spans="1:82" x14ac:dyDescent="0.35">
      <c r="A4558" s="49" t="s">
        <v>854</v>
      </c>
      <c r="B4558" s="50">
        <v>42312</v>
      </c>
      <c r="C4558" s="62"/>
      <c r="D4558" s="62"/>
      <c r="E4558" s="51" t="s">
        <v>855</v>
      </c>
      <c r="F4558" s="51"/>
      <c r="G4558" s="51">
        <v>501.71437500000002</v>
      </c>
      <c r="H4558" s="51">
        <v>0.27177499999999999</v>
      </c>
      <c r="I4558" s="51">
        <v>0.30328749999999999</v>
      </c>
      <c r="J4558" s="51">
        <v>0.29153124999999996</v>
      </c>
      <c r="K4558" s="51">
        <v>0.20810000000000001</v>
      </c>
      <c r="L4558" s="51">
        <v>0.30367500000000003</v>
      </c>
      <c r="M4558" s="51">
        <v>0.32716875000000001</v>
      </c>
      <c r="N4558" s="51">
        <v>0.25437500000000002</v>
      </c>
      <c r="O4558" s="51"/>
      <c r="P4558" s="51"/>
      <c r="Q4558" s="51"/>
      <c r="R4558" s="51"/>
      <c r="S4558" s="51"/>
      <c r="T4558" s="51"/>
      <c r="U4558" s="51"/>
      <c r="V4558" s="51"/>
      <c r="W4558" s="51"/>
      <c r="X4558" s="51"/>
      <c r="Y4558" s="51"/>
      <c r="Z4558" s="51"/>
      <c r="AA4558" s="51"/>
      <c r="AB4558" s="51"/>
      <c r="AC4558" s="51"/>
      <c r="AD4558" s="51"/>
      <c r="AE4558" s="51"/>
      <c r="AF4558" s="51"/>
      <c r="AG4558" s="51"/>
      <c r="AH4558" s="51"/>
      <c r="AI4558" s="51"/>
      <c r="AJ4558" s="51"/>
      <c r="AK4558" s="51"/>
      <c r="AL4558" s="51"/>
      <c r="AM4558" s="51"/>
      <c r="AN4558" s="51"/>
      <c r="AO4558" s="51"/>
      <c r="AP4558" s="51"/>
      <c r="AQ4558" s="51"/>
      <c r="AR4558" s="51"/>
      <c r="AS4558" s="51"/>
      <c r="AT4558" s="51"/>
      <c r="AU4558" s="51"/>
      <c r="AV4558" s="51"/>
      <c r="AW4558" s="51"/>
      <c r="AX4558" s="51"/>
      <c r="AY4558" s="51"/>
      <c r="AZ4558" s="51"/>
      <c r="BA4558" s="51"/>
      <c r="BB4558" s="51"/>
      <c r="BC4558" s="51"/>
      <c r="BD4558" s="51"/>
      <c r="BE4558" s="51"/>
      <c r="BF4558" s="51"/>
      <c r="BG4558" s="51"/>
      <c r="BH4558" s="51"/>
      <c r="BI4558" s="51"/>
      <c r="BJ4558" s="51"/>
      <c r="BK4558" s="51"/>
      <c r="BL4558" s="51"/>
      <c r="BM4558" s="51"/>
      <c r="BN4558" s="51"/>
      <c r="BO4558" s="51"/>
      <c r="BP4558" s="51"/>
      <c r="BQ4558" s="51"/>
      <c r="BR4558" s="51"/>
      <c r="BS4558" s="51"/>
      <c r="BT4558" s="51"/>
      <c r="BU4558" s="51"/>
      <c r="BV4558" s="51"/>
      <c r="BW4558" s="51"/>
      <c r="BX4558" s="51"/>
      <c r="BY4558" s="51"/>
      <c r="BZ4558" s="51"/>
      <c r="CA4558" s="51"/>
      <c r="CB4558" s="51"/>
      <c r="CC4558" s="51"/>
      <c r="CD4558" s="51"/>
    </row>
    <row r="4559" spans="1:82" x14ac:dyDescent="0.35">
      <c r="A4559" s="49" t="s">
        <v>854</v>
      </c>
      <c r="B4559" s="50">
        <v>42313</v>
      </c>
      <c r="C4559" s="62"/>
      <c r="D4559" s="62"/>
      <c r="E4559" s="51" t="s">
        <v>855</v>
      </c>
      <c r="F4559" s="51"/>
      <c r="G4559" s="51">
        <v>498.38671875</v>
      </c>
      <c r="H4559" s="51">
        <v>0.25589687500000002</v>
      </c>
      <c r="I4559" s="51">
        <v>0.29769375000000003</v>
      </c>
      <c r="J4559" s="51">
        <v>0.29042499999999999</v>
      </c>
      <c r="K4559" s="51">
        <v>0.20874375000000001</v>
      </c>
      <c r="L4559" s="51">
        <v>0.30373125000000001</v>
      </c>
      <c r="M4559" s="51">
        <v>0.32715</v>
      </c>
      <c r="N4559" s="51">
        <v>0.25444374999999997</v>
      </c>
      <c r="O4559" s="51"/>
      <c r="P4559" s="51"/>
      <c r="Q4559" s="51"/>
      <c r="R4559" s="51"/>
      <c r="S4559" s="51"/>
      <c r="T4559" s="51"/>
      <c r="U4559" s="51"/>
      <c r="V4559" s="51"/>
      <c r="W4559" s="51"/>
      <c r="X4559" s="51"/>
      <c r="Y4559" s="51"/>
      <c r="Z4559" s="51"/>
      <c r="AA4559" s="51"/>
      <c r="AB4559" s="51"/>
      <c r="AC4559" s="51"/>
      <c r="AD4559" s="51"/>
      <c r="AE4559" s="51"/>
      <c r="AF4559" s="51">
        <v>0.34189995360643144</v>
      </c>
      <c r="AG4559" s="51"/>
      <c r="AH4559" s="51"/>
      <c r="AI4559" s="51"/>
      <c r="AJ4559" s="51"/>
      <c r="AK4559" s="51"/>
      <c r="AL4559" s="51"/>
      <c r="AM4559" s="51"/>
      <c r="AN4559" s="51"/>
      <c r="AO4559" s="51"/>
      <c r="AP4559" s="51"/>
      <c r="AQ4559" s="51"/>
      <c r="AR4559" s="51"/>
      <c r="AS4559" s="51"/>
      <c r="AT4559" s="51"/>
      <c r="AU4559" s="51"/>
      <c r="AV4559" s="51"/>
      <c r="AW4559" s="51"/>
      <c r="AX4559" s="51"/>
      <c r="AY4559" s="51"/>
      <c r="AZ4559" s="51"/>
      <c r="BA4559" s="51"/>
      <c r="BB4559" s="51"/>
      <c r="BC4559" s="51"/>
      <c r="BD4559" s="51"/>
      <c r="BE4559" s="51"/>
      <c r="BF4559" s="51"/>
      <c r="BG4559" s="51"/>
      <c r="BH4559" s="51"/>
      <c r="BI4559" s="51"/>
      <c r="BJ4559" s="51"/>
      <c r="BK4559" s="51"/>
      <c r="BL4559" s="51"/>
      <c r="BM4559" s="51"/>
      <c r="BN4559" s="51"/>
      <c r="BO4559" s="51"/>
      <c r="BP4559" s="51"/>
      <c r="BQ4559" s="51"/>
      <c r="BR4559" s="51"/>
      <c r="BS4559" s="51"/>
      <c r="BT4559" s="51"/>
      <c r="BU4559" s="51"/>
      <c r="BV4559" s="51"/>
      <c r="BW4559" s="51"/>
      <c r="BX4559" s="51"/>
      <c r="BY4559" s="51"/>
      <c r="BZ4559" s="51"/>
      <c r="CA4559" s="51"/>
      <c r="CB4559" s="51"/>
      <c r="CC4559" s="51"/>
      <c r="CD4559" s="51"/>
    </row>
    <row r="4560" spans="1:82" x14ac:dyDescent="0.35">
      <c r="A4560" s="49" t="s">
        <v>854</v>
      </c>
      <c r="B4560" s="50">
        <v>42314</v>
      </c>
      <c r="C4560" s="62"/>
      <c r="D4560" s="62"/>
      <c r="E4560" s="51" t="s">
        <v>855</v>
      </c>
      <c r="F4560" s="51"/>
      <c r="G4560" s="51">
        <v>505.96734375000005</v>
      </c>
      <c r="H4560" s="51">
        <v>0.29752187500000005</v>
      </c>
      <c r="I4560" s="51">
        <v>0.30514375000000005</v>
      </c>
      <c r="J4560" s="51">
        <v>0.29068749999999999</v>
      </c>
      <c r="K4560" s="51">
        <v>0.20915</v>
      </c>
      <c r="L4560" s="51">
        <v>0.30376250000000005</v>
      </c>
      <c r="M4560" s="51">
        <v>0.32714375000000001</v>
      </c>
      <c r="N4560" s="51">
        <v>0.25448124999999999</v>
      </c>
      <c r="O4560" s="51"/>
      <c r="P4560" s="51"/>
      <c r="Q4560" s="51"/>
      <c r="R4560" s="51"/>
      <c r="S4560" s="51"/>
      <c r="T4560" s="51"/>
      <c r="U4560" s="51"/>
      <c r="V4560" s="51"/>
      <c r="W4560" s="51"/>
      <c r="X4560" s="51"/>
      <c r="Y4560" s="51"/>
      <c r="Z4560" s="51"/>
      <c r="AA4560" s="51"/>
      <c r="AB4560" s="51"/>
      <c r="AC4560" s="51"/>
      <c r="AD4560" s="51"/>
      <c r="AE4560" s="51"/>
      <c r="AF4560" s="51"/>
      <c r="AG4560" s="51"/>
      <c r="AH4560" s="51"/>
      <c r="AI4560" s="51"/>
      <c r="AJ4560" s="51"/>
      <c r="AK4560" s="51"/>
      <c r="AL4560" s="51"/>
      <c r="AM4560" s="51"/>
      <c r="AN4560" s="51"/>
      <c r="AO4560" s="51"/>
      <c r="AP4560" s="51"/>
      <c r="AQ4560" s="51"/>
      <c r="AR4560" s="51"/>
      <c r="AS4560" s="51"/>
      <c r="AT4560" s="51"/>
      <c r="AU4560" s="51"/>
      <c r="AV4560" s="51"/>
      <c r="AW4560" s="51"/>
      <c r="AX4560" s="51"/>
      <c r="AY4560" s="51"/>
      <c r="AZ4560" s="51"/>
      <c r="BA4560" s="51"/>
      <c r="BB4560" s="51"/>
      <c r="BC4560" s="51"/>
      <c r="BD4560" s="51"/>
      <c r="BE4560" s="51"/>
      <c r="BF4560" s="51"/>
      <c r="BG4560" s="51"/>
      <c r="BH4560" s="51"/>
      <c r="BI4560" s="51"/>
      <c r="BJ4560" s="51"/>
      <c r="BK4560" s="51"/>
      <c r="BL4560" s="51"/>
      <c r="BM4560" s="51"/>
      <c r="BN4560" s="51"/>
      <c r="BO4560" s="51"/>
      <c r="BP4560" s="51"/>
      <c r="BQ4560" s="51"/>
      <c r="BR4560" s="51"/>
      <c r="BS4560" s="51"/>
      <c r="BT4560" s="51"/>
      <c r="BU4560" s="51"/>
      <c r="BV4560" s="51"/>
      <c r="BW4560" s="51"/>
      <c r="BX4560" s="51"/>
      <c r="BY4560" s="51"/>
      <c r="BZ4560" s="51"/>
      <c r="CA4560" s="51"/>
      <c r="CB4560" s="51"/>
      <c r="CC4560" s="51"/>
      <c r="CD4560" s="51"/>
    </row>
    <row r="4561" spans="1:82" x14ac:dyDescent="0.35">
      <c r="A4561" s="49" t="s">
        <v>854</v>
      </c>
      <c r="B4561" s="50">
        <v>42315</v>
      </c>
      <c r="C4561" s="62"/>
      <c r="D4561" s="62"/>
      <c r="E4561" s="51" t="s">
        <v>855</v>
      </c>
      <c r="F4561" s="51"/>
      <c r="G4561" s="51">
        <v>503.21296874999996</v>
      </c>
      <c r="H4561" s="51">
        <v>0.27898437500000001</v>
      </c>
      <c r="I4561" s="51">
        <v>0.30298124999999998</v>
      </c>
      <c r="J4561" s="51">
        <v>0.29138750000000002</v>
      </c>
      <c r="K4561" s="51">
        <v>0.20960000000000001</v>
      </c>
      <c r="L4561" s="51">
        <v>0.30373125000000001</v>
      </c>
      <c r="M4561" s="51">
        <v>0.32713750000000003</v>
      </c>
      <c r="N4561" s="51">
        <v>0.25453749999999997</v>
      </c>
      <c r="O4561" s="51"/>
      <c r="P4561" s="51"/>
      <c r="Q4561" s="51"/>
      <c r="R4561" s="51"/>
      <c r="S4561" s="51"/>
      <c r="T4561" s="51"/>
      <c r="U4561" s="51"/>
      <c r="V4561" s="51"/>
      <c r="W4561" s="51"/>
      <c r="X4561" s="51"/>
      <c r="Y4561" s="51"/>
      <c r="Z4561" s="51"/>
      <c r="AA4561" s="51"/>
      <c r="AB4561" s="51"/>
      <c r="AC4561" s="51"/>
      <c r="AD4561" s="51"/>
      <c r="AE4561" s="51"/>
      <c r="AF4561" s="51"/>
      <c r="AG4561" s="51"/>
      <c r="AH4561" s="51"/>
      <c r="AI4561" s="51"/>
      <c r="AJ4561" s="51"/>
      <c r="AK4561" s="51"/>
      <c r="AL4561" s="51"/>
      <c r="AM4561" s="51"/>
      <c r="AN4561" s="51"/>
      <c r="AO4561" s="51"/>
      <c r="AP4561" s="51"/>
      <c r="AQ4561" s="51"/>
      <c r="AR4561" s="51"/>
      <c r="AS4561" s="51"/>
      <c r="AT4561" s="51"/>
      <c r="AU4561" s="51"/>
      <c r="AV4561" s="51"/>
      <c r="AW4561" s="51"/>
      <c r="AX4561" s="51"/>
      <c r="AY4561" s="51"/>
      <c r="AZ4561" s="51"/>
      <c r="BA4561" s="51"/>
      <c r="BB4561" s="51"/>
      <c r="BC4561" s="51"/>
      <c r="BD4561" s="51"/>
      <c r="BE4561" s="51"/>
      <c r="BF4561" s="51"/>
      <c r="BG4561" s="51"/>
      <c r="BH4561" s="51"/>
      <c r="BI4561" s="51"/>
      <c r="BJ4561" s="51"/>
      <c r="BK4561" s="51"/>
      <c r="BL4561" s="51"/>
      <c r="BM4561" s="51"/>
      <c r="BN4561" s="51"/>
      <c r="BO4561" s="51"/>
      <c r="BP4561" s="51"/>
      <c r="BQ4561" s="51"/>
      <c r="BR4561" s="51"/>
      <c r="BS4561" s="51"/>
      <c r="BT4561" s="51"/>
      <c r="BU4561" s="51"/>
      <c r="BV4561" s="51"/>
      <c r="BW4561" s="51"/>
      <c r="BX4561" s="51"/>
      <c r="BY4561" s="51"/>
      <c r="BZ4561" s="51"/>
      <c r="CA4561" s="51"/>
      <c r="CB4561" s="51"/>
      <c r="CC4561" s="51"/>
      <c r="CD4561" s="51"/>
    </row>
    <row r="4562" spans="1:82" x14ac:dyDescent="0.35">
      <c r="A4562" s="49" t="s">
        <v>854</v>
      </c>
      <c r="B4562" s="50">
        <v>42316</v>
      </c>
      <c r="C4562" s="62"/>
      <c r="D4562" s="62"/>
      <c r="E4562" s="51" t="s">
        <v>855</v>
      </c>
      <c r="F4562" s="51"/>
      <c r="G4562" s="51">
        <v>501.09703125000004</v>
      </c>
      <c r="H4562" s="51">
        <v>0.26594062500000004</v>
      </c>
      <c r="I4562" s="51">
        <v>0.29973125</v>
      </c>
      <c r="J4562" s="51">
        <v>0.29163125000000001</v>
      </c>
      <c r="K4562" s="51">
        <v>0.21039374999999999</v>
      </c>
      <c r="L4562" s="51">
        <v>0.30377500000000002</v>
      </c>
      <c r="M4562" s="51">
        <v>0.32716249999999997</v>
      </c>
      <c r="N4562" s="51">
        <v>0.254525</v>
      </c>
      <c r="O4562" s="51"/>
      <c r="P4562" s="51"/>
      <c r="Q4562" s="51"/>
      <c r="R4562" s="51"/>
      <c r="S4562" s="51"/>
      <c r="T4562" s="51"/>
      <c r="U4562" s="51"/>
      <c r="V4562" s="51"/>
      <c r="W4562" s="51"/>
      <c r="X4562" s="51"/>
      <c r="Y4562" s="51"/>
      <c r="Z4562" s="51"/>
      <c r="AA4562" s="51"/>
      <c r="AB4562" s="51"/>
      <c r="AC4562" s="51"/>
      <c r="AD4562" s="51"/>
      <c r="AE4562" s="51"/>
      <c r="AF4562" s="51"/>
      <c r="AG4562" s="51"/>
      <c r="AH4562" s="51"/>
      <c r="AI4562" s="51"/>
      <c r="AJ4562" s="51"/>
      <c r="AK4562" s="51"/>
      <c r="AL4562" s="51"/>
      <c r="AM4562" s="51"/>
      <c r="AN4562" s="51"/>
      <c r="AO4562" s="51"/>
      <c r="AP4562" s="51"/>
      <c r="AQ4562" s="51"/>
      <c r="AR4562" s="51"/>
      <c r="AS4562" s="51"/>
      <c r="AT4562" s="51"/>
      <c r="AU4562" s="51"/>
      <c r="AV4562" s="51"/>
      <c r="AW4562" s="51"/>
      <c r="AX4562" s="51"/>
      <c r="AY4562" s="51"/>
      <c r="AZ4562" s="51"/>
      <c r="BA4562" s="51"/>
      <c r="BB4562" s="51"/>
      <c r="BC4562" s="51"/>
      <c r="BD4562" s="51"/>
      <c r="BE4562" s="51"/>
      <c r="BF4562" s="51"/>
      <c r="BG4562" s="51"/>
      <c r="BH4562" s="51"/>
      <c r="BI4562" s="51"/>
      <c r="BJ4562" s="51"/>
      <c r="BK4562" s="51"/>
      <c r="BL4562" s="51"/>
      <c r="BM4562" s="51"/>
      <c r="BN4562" s="51"/>
      <c r="BO4562" s="51"/>
      <c r="BP4562" s="51"/>
      <c r="BQ4562" s="51"/>
      <c r="BR4562" s="51"/>
      <c r="BS4562" s="51"/>
      <c r="BT4562" s="51"/>
      <c r="BU4562" s="51"/>
      <c r="BV4562" s="51"/>
      <c r="BW4562" s="51"/>
      <c r="BX4562" s="51"/>
      <c r="BY4562" s="51"/>
      <c r="BZ4562" s="51"/>
      <c r="CA4562" s="51"/>
      <c r="CB4562" s="51"/>
      <c r="CC4562" s="51"/>
      <c r="CD4562" s="51"/>
    </row>
    <row r="4563" spans="1:82" x14ac:dyDescent="0.35">
      <c r="A4563" s="49" t="s">
        <v>854</v>
      </c>
      <c r="B4563" s="50">
        <v>42317</v>
      </c>
      <c r="C4563" s="62"/>
      <c r="D4563" s="62"/>
      <c r="E4563" s="51" t="s">
        <v>855</v>
      </c>
      <c r="F4563" s="51"/>
      <c r="G4563" s="51">
        <v>497.83828124999997</v>
      </c>
      <c r="H4563" s="51">
        <v>0.25008437500000003</v>
      </c>
      <c r="I4563" s="51">
        <v>0.29383749999999997</v>
      </c>
      <c r="J4563" s="51">
        <v>0.29044999999999999</v>
      </c>
      <c r="K4563" s="51">
        <v>0.21131875</v>
      </c>
      <c r="L4563" s="51">
        <v>0.30396250000000002</v>
      </c>
      <c r="M4563" s="51">
        <v>0.32724999999999999</v>
      </c>
      <c r="N4563" s="51">
        <v>0.25451875000000002</v>
      </c>
      <c r="O4563" s="51"/>
      <c r="P4563" s="51"/>
      <c r="Q4563" s="51"/>
      <c r="R4563" s="51"/>
      <c r="S4563" s="51"/>
      <c r="T4563" s="51"/>
      <c r="U4563" s="51"/>
      <c r="V4563" s="51"/>
      <c r="W4563" s="51"/>
      <c r="X4563" s="51"/>
      <c r="Y4563" s="51"/>
      <c r="Z4563" s="51"/>
      <c r="AA4563" s="51"/>
      <c r="AB4563" s="51"/>
      <c r="AC4563" s="51"/>
      <c r="AD4563" s="51"/>
      <c r="AE4563" s="51"/>
      <c r="AF4563" s="51"/>
      <c r="AG4563" s="51"/>
      <c r="AH4563" s="51"/>
      <c r="AI4563" s="51"/>
      <c r="AJ4563" s="51"/>
      <c r="AK4563" s="51"/>
      <c r="AL4563" s="51"/>
      <c r="AM4563" s="51"/>
      <c r="AN4563" s="51"/>
      <c r="AO4563" s="51"/>
      <c r="AP4563" s="51"/>
      <c r="AQ4563" s="51"/>
      <c r="AR4563" s="51"/>
      <c r="AS4563" s="51"/>
      <c r="AT4563" s="51"/>
      <c r="AU4563" s="51"/>
      <c r="AV4563" s="51"/>
      <c r="AW4563" s="51"/>
      <c r="AX4563" s="51"/>
      <c r="AY4563" s="51"/>
      <c r="AZ4563" s="51"/>
      <c r="BA4563" s="51"/>
      <c r="BB4563" s="51"/>
      <c r="BC4563" s="51"/>
      <c r="BD4563" s="51"/>
      <c r="BE4563" s="51"/>
      <c r="BF4563" s="51"/>
      <c r="BG4563" s="51"/>
      <c r="BH4563" s="51"/>
      <c r="BI4563" s="51"/>
      <c r="BJ4563" s="51"/>
      <c r="BK4563" s="51"/>
      <c r="BL4563" s="51"/>
      <c r="BM4563" s="51"/>
      <c r="BN4563" s="51"/>
      <c r="BO4563" s="51"/>
      <c r="BP4563" s="51"/>
      <c r="BQ4563" s="51"/>
      <c r="BR4563" s="51"/>
      <c r="BS4563" s="51"/>
      <c r="BT4563" s="51"/>
      <c r="BU4563" s="51"/>
      <c r="BV4563" s="51"/>
      <c r="BW4563" s="51"/>
      <c r="BX4563" s="51"/>
      <c r="BY4563" s="51"/>
      <c r="BZ4563" s="51"/>
      <c r="CA4563" s="51"/>
      <c r="CB4563" s="51"/>
      <c r="CC4563" s="51"/>
      <c r="CD4563" s="51"/>
    </row>
    <row r="4564" spans="1:82" x14ac:dyDescent="0.35">
      <c r="A4564" s="49" t="s">
        <v>854</v>
      </c>
      <c r="B4564" s="50">
        <v>42318</v>
      </c>
      <c r="C4564" s="62"/>
      <c r="D4564" s="62"/>
      <c r="E4564" s="51" t="s">
        <v>855</v>
      </c>
      <c r="F4564" s="51"/>
      <c r="G4564" s="51">
        <v>494.11406249999993</v>
      </c>
      <c r="H4564" s="51">
        <v>0.2346</v>
      </c>
      <c r="I4564" s="51">
        <v>0.28663125</v>
      </c>
      <c r="J4564" s="51">
        <v>0.28851250000000001</v>
      </c>
      <c r="K4564" s="51">
        <v>0.21193125000000002</v>
      </c>
      <c r="L4564" s="51">
        <v>0.30411874999999999</v>
      </c>
      <c r="M4564" s="51">
        <v>0.32728124999999997</v>
      </c>
      <c r="N4564" s="51">
        <v>0.25458749999999997</v>
      </c>
      <c r="O4564" s="51"/>
      <c r="P4564" s="51"/>
      <c r="Q4564" s="51"/>
      <c r="R4564" s="51"/>
      <c r="S4564" s="51"/>
      <c r="T4564" s="51"/>
      <c r="U4564" s="51"/>
      <c r="V4564" s="51"/>
      <c r="W4564" s="51"/>
      <c r="X4564" s="51"/>
      <c r="Y4564" s="51"/>
      <c r="Z4564" s="51"/>
      <c r="AA4564" s="51"/>
      <c r="AB4564" s="51"/>
      <c r="AC4564" s="51"/>
      <c r="AD4564" s="51">
        <v>7.65</v>
      </c>
      <c r="AE4564" s="51">
        <v>0.38237463966509766</v>
      </c>
      <c r="AF4564" s="51">
        <v>0.34694203407297097</v>
      </c>
      <c r="AG4564" s="51"/>
      <c r="AH4564" s="51"/>
      <c r="AI4564" s="51"/>
      <c r="AJ4564" s="51">
        <v>0.5</v>
      </c>
      <c r="AK4564" s="51">
        <v>6.6</v>
      </c>
      <c r="AL4564" s="51"/>
      <c r="AM4564" s="51"/>
      <c r="AN4564" s="51"/>
      <c r="AO4564" s="51"/>
      <c r="AP4564" s="51"/>
      <c r="AQ4564" s="51"/>
      <c r="AR4564" s="51"/>
      <c r="AS4564" s="51"/>
      <c r="AT4564" s="51"/>
      <c r="AU4564" s="51"/>
      <c r="AV4564" s="51"/>
      <c r="AW4564" s="51"/>
      <c r="AX4564" s="51"/>
      <c r="AY4564" s="51"/>
      <c r="AZ4564" s="51"/>
      <c r="BA4564" s="51"/>
      <c r="BB4564" s="51"/>
      <c r="BC4564" s="51"/>
      <c r="BD4564" s="51"/>
      <c r="BE4564" s="51"/>
      <c r="BF4564" s="51"/>
      <c r="BG4564" s="51"/>
      <c r="BH4564" s="51"/>
      <c r="BI4564" s="51"/>
      <c r="BJ4564" s="51"/>
      <c r="BK4564" s="51"/>
      <c r="BL4564" s="51"/>
      <c r="BM4564" s="51"/>
      <c r="BN4564" s="51"/>
      <c r="BO4564" s="51"/>
      <c r="BP4564" s="51"/>
      <c r="BQ4564" s="51"/>
      <c r="BR4564" s="51"/>
      <c r="BS4564" s="51"/>
      <c r="BT4564" s="51"/>
      <c r="BU4564" s="51"/>
      <c r="BV4564" s="51"/>
      <c r="BW4564" s="51"/>
      <c r="BX4564" s="51"/>
      <c r="BY4564" s="51"/>
      <c r="BZ4564" s="51"/>
      <c r="CA4564" s="51"/>
      <c r="CB4564" s="51"/>
      <c r="CC4564" s="51"/>
      <c r="CD4564" s="51"/>
    </row>
    <row r="4565" spans="1:82" x14ac:dyDescent="0.35">
      <c r="A4565" s="49" t="s">
        <v>854</v>
      </c>
      <c r="B4565" s="50">
        <v>42319</v>
      </c>
      <c r="C4565" s="62"/>
      <c r="D4565" s="62"/>
      <c r="E4565" s="51" t="s">
        <v>855</v>
      </c>
      <c r="F4565" s="51"/>
      <c r="G4565" s="51">
        <v>491.92359374999995</v>
      </c>
      <c r="H4565" s="51">
        <v>0.22472812500000003</v>
      </c>
      <c r="I4565" s="51">
        <v>0.28232499999999999</v>
      </c>
      <c r="J4565" s="51">
        <v>0.28741249999999996</v>
      </c>
      <c r="K4565" s="51">
        <v>0.2124875</v>
      </c>
      <c r="L4565" s="51">
        <v>0.30430000000000001</v>
      </c>
      <c r="M4565" s="51">
        <v>0.32740000000000002</v>
      </c>
      <c r="N4565" s="51">
        <v>0.25461875</v>
      </c>
      <c r="O4565" s="51"/>
      <c r="P4565" s="51"/>
      <c r="Q4565" s="51"/>
      <c r="R4565" s="51"/>
      <c r="S4565" s="51"/>
      <c r="T4565" s="51"/>
      <c r="U4565" s="51"/>
      <c r="V4565" s="51"/>
      <c r="W4565" s="51"/>
      <c r="X4565" s="51"/>
      <c r="Y4565" s="51"/>
      <c r="Z4565" s="51"/>
      <c r="AA4565" s="51"/>
      <c r="AB4565" s="51"/>
      <c r="AC4565" s="51"/>
      <c r="AD4565" s="51"/>
      <c r="AE4565" s="51"/>
      <c r="AF4565" s="51"/>
      <c r="AG4565" s="51"/>
      <c r="AH4565" s="51"/>
      <c r="AI4565" s="51"/>
      <c r="AJ4565" s="51"/>
      <c r="AK4565" s="51"/>
      <c r="AL4565" s="51"/>
      <c r="AM4565" s="51"/>
      <c r="AN4565" s="51"/>
      <c r="AO4565" s="51"/>
      <c r="AP4565" s="51"/>
      <c r="AQ4565" s="51"/>
      <c r="AR4565" s="51"/>
      <c r="AS4565" s="51"/>
      <c r="AT4565" s="51"/>
      <c r="AU4565" s="51"/>
      <c r="AV4565" s="51"/>
      <c r="AW4565" s="51"/>
      <c r="AX4565" s="51"/>
      <c r="AY4565" s="51"/>
      <c r="AZ4565" s="51"/>
      <c r="BA4565" s="51"/>
      <c r="BB4565" s="51"/>
      <c r="BC4565" s="51"/>
      <c r="BD4565" s="51"/>
      <c r="BE4565" s="51"/>
      <c r="BF4565" s="51"/>
      <c r="BG4565" s="51"/>
      <c r="BH4565" s="51"/>
      <c r="BI4565" s="51"/>
      <c r="BJ4565" s="51"/>
      <c r="BK4565" s="51"/>
      <c r="BL4565" s="51"/>
      <c r="BM4565" s="51"/>
      <c r="BN4565" s="51"/>
      <c r="BO4565" s="51"/>
      <c r="BP4565" s="51"/>
      <c r="BQ4565" s="51"/>
      <c r="BR4565" s="51"/>
      <c r="BS4565" s="51"/>
      <c r="BT4565" s="51"/>
      <c r="BU4565" s="51"/>
      <c r="BV4565" s="51"/>
      <c r="BW4565" s="51"/>
      <c r="BX4565" s="51"/>
      <c r="BY4565" s="51"/>
      <c r="BZ4565" s="51"/>
      <c r="CA4565" s="51"/>
      <c r="CB4565" s="51"/>
      <c r="CC4565" s="51"/>
      <c r="CD4565" s="51"/>
    </row>
    <row r="4566" spans="1:82" x14ac:dyDescent="0.35">
      <c r="A4566" s="49" t="s">
        <v>854</v>
      </c>
      <c r="B4566" s="50">
        <v>42320</v>
      </c>
      <c r="C4566" s="62"/>
      <c r="D4566" s="62"/>
      <c r="E4566" s="51" t="s">
        <v>855</v>
      </c>
      <c r="F4566" s="51"/>
      <c r="G4566" s="51">
        <v>500.45015625000002</v>
      </c>
      <c r="H4566" s="51">
        <v>0.27665937500000004</v>
      </c>
      <c r="I4566" s="51">
        <v>0.2883</v>
      </c>
      <c r="J4566" s="51">
        <v>0.28638125000000003</v>
      </c>
      <c r="K4566" s="51">
        <v>0.21274374999999998</v>
      </c>
      <c r="L4566" s="51">
        <v>0.30446875000000001</v>
      </c>
      <c r="M4566" s="51">
        <v>0.32747500000000007</v>
      </c>
      <c r="N4566" s="51">
        <v>0.25461875</v>
      </c>
      <c r="O4566" s="51"/>
      <c r="P4566" s="51"/>
      <c r="Q4566" s="51"/>
      <c r="R4566" s="51"/>
      <c r="S4566" s="51"/>
      <c r="T4566" s="51"/>
      <c r="U4566" s="51"/>
      <c r="V4566" s="51"/>
      <c r="W4566" s="51"/>
      <c r="X4566" s="51"/>
      <c r="Y4566" s="51"/>
      <c r="Z4566" s="51"/>
      <c r="AA4566" s="51"/>
      <c r="AB4566" s="51"/>
      <c r="AC4566" s="51"/>
      <c r="AD4566" s="51"/>
      <c r="AE4566" s="51">
        <v>0.39134966584667641</v>
      </c>
      <c r="AF4566" s="51">
        <v>0.50847822242653384</v>
      </c>
      <c r="AG4566" s="51"/>
      <c r="AH4566" s="51"/>
      <c r="AI4566" s="51"/>
      <c r="AJ4566" s="51"/>
      <c r="AK4566" s="51"/>
      <c r="AL4566" s="51"/>
      <c r="AM4566" s="51"/>
      <c r="AN4566" s="51"/>
      <c r="AO4566" s="51"/>
      <c r="AP4566" s="51"/>
      <c r="AQ4566" s="51"/>
      <c r="AR4566" s="51"/>
      <c r="AS4566" s="51"/>
      <c r="AT4566" s="51"/>
      <c r="AU4566" s="51"/>
      <c r="AV4566" s="51"/>
      <c r="AW4566" s="51"/>
      <c r="AX4566" s="51"/>
      <c r="AY4566" s="51"/>
      <c r="AZ4566" s="51"/>
      <c r="BA4566" s="51"/>
      <c r="BB4566" s="51"/>
      <c r="BC4566" s="51"/>
      <c r="BD4566" s="51"/>
      <c r="BE4566" s="51"/>
      <c r="BF4566" s="51"/>
      <c r="BG4566" s="51"/>
      <c r="BH4566" s="51"/>
      <c r="BI4566" s="51"/>
      <c r="BJ4566" s="51"/>
      <c r="BK4566" s="51"/>
      <c r="BL4566" s="51"/>
      <c r="BM4566" s="51"/>
      <c r="BN4566" s="51"/>
      <c r="BO4566" s="51"/>
      <c r="BP4566" s="51"/>
      <c r="BQ4566" s="51"/>
      <c r="BR4566" s="51"/>
      <c r="BS4566" s="51"/>
      <c r="BT4566" s="51"/>
      <c r="BU4566" s="51"/>
      <c r="BV4566" s="51"/>
      <c r="BW4566" s="51"/>
      <c r="BX4566" s="51"/>
      <c r="BY4566" s="51"/>
      <c r="BZ4566" s="51"/>
      <c r="CA4566" s="51"/>
      <c r="CB4566" s="51"/>
      <c r="CC4566" s="51"/>
      <c r="CD4566" s="51"/>
    </row>
    <row r="4567" spans="1:82" x14ac:dyDescent="0.35">
      <c r="A4567" s="49" t="s">
        <v>854</v>
      </c>
      <c r="B4567" s="50">
        <v>42321</v>
      </c>
      <c r="C4567" s="62"/>
      <c r="D4567" s="62"/>
      <c r="E4567" s="51" t="s">
        <v>855</v>
      </c>
      <c r="F4567" s="51"/>
      <c r="G4567" s="51">
        <v>497.44312500000001</v>
      </c>
      <c r="H4567" s="51">
        <v>0.25955624999999999</v>
      </c>
      <c r="I4567" s="51">
        <v>0.28669374999999997</v>
      </c>
      <c r="J4567" s="51">
        <v>0.28523124999999999</v>
      </c>
      <c r="K4567" s="51">
        <v>0.21295625000000001</v>
      </c>
      <c r="L4567" s="51">
        <v>0.30458125000000003</v>
      </c>
      <c r="M4567" s="51">
        <v>0.32751249999999998</v>
      </c>
      <c r="N4567" s="51">
        <v>0.25473750000000001</v>
      </c>
      <c r="O4567" s="51"/>
      <c r="P4567" s="51"/>
      <c r="Q4567" s="51"/>
      <c r="R4567" s="51"/>
      <c r="S4567" s="51"/>
      <c r="T4567" s="51"/>
      <c r="U4567" s="51"/>
      <c r="V4567" s="51"/>
      <c r="W4567" s="51"/>
      <c r="X4567" s="51"/>
      <c r="Y4567" s="51"/>
      <c r="Z4567" s="51"/>
      <c r="AA4567" s="51"/>
      <c r="AB4567" s="51"/>
      <c r="AC4567" s="51"/>
      <c r="AD4567" s="51"/>
      <c r="AE4567" s="51"/>
      <c r="AF4567" s="51"/>
      <c r="AG4567" s="51"/>
      <c r="AH4567" s="51"/>
      <c r="AI4567" s="51"/>
      <c r="AJ4567" s="51"/>
      <c r="AK4567" s="51"/>
      <c r="AL4567" s="51"/>
      <c r="AM4567" s="51"/>
      <c r="AN4567" s="51"/>
      <c r="AO4567" s="51"/>
      <c r="AP4567" s="51"/>
      <c r="AQ4567" s="51"/>
      <c r="AR4567" s="51"/>
      <c r="AS4567" s="51"/>
      <c r="AT4567" s="51"/>
      <c r="AU4567" s="51"/>
      <c r="AV4567" s="51"/>
      <c r="AW4567" s="51"/>
      <c r="AX4567" s="51"/>
      <c r="AY4567" s="51"/>
      <c r="AZ4567" s="51"/>
      <c r="BA4567" s="51"/>
      <c r="BB4567" s="51"/>
      <c r="BC4567" s="51"/>
      <c r="BD4567" s="51"/>
      <c r="BE4567" s="51"/>
      <c r="BF4567" s="51"/>
      <c r="BG4567" s="51"/>
      <c r="BH4567" s="51"/>
      <c r="BI4567" s="51"/>
      <c r="BJ4567" s="51"/>
      <c r="BK4567" s="51"/>
      <c r="BL4567" s="51"/>
      <c r="BM4567" s="51"/>
      <c r="BN4567" s="51"/>
      <c r="BO4567" s="51"/>
      <c r="BP4567" s="51"/>
      <c r="BQ4567" s="51"/>
      <c r="BR4567" s="51"/>
      <c r="BS4567" s="51"/>
      <c r="BT4567" s="51"/>
      <c r="BU4567" s="51"/>
      <c r="BV4567" s="51"/>
      <c r="BW4567" s="51"/>
      <c r="BX4567" s="51"/>
      <c r="BY4567" s="51"/>
      <c r="BZ4567" s="51"/>
      <c r="CA4567" s="51"/>
      <c r="CB4567" s="51"/>
      <c r="CC4567" s="51"/>
      <c r="CD4567" s="51"/>
    </row>
    <row r="4568" spans="1:82" x14ac:dyDescent="0.35">
      <c r="A4568" s="49" t="s">
        <v>854</v>
      </c>
      <c r="B4568" s="50">
        <v>42322</v>
      </c>
      <c r="C4568" s="62"/>
      <c r="D4568" s="62"/>
      <c r="E4568" s="51" t="s">
        <v>855</v>
      </c>
      <c r="F4568" s="51"/>
      <c r="G4568" s="51">
        <v>494.42953124999997</v>
      </c>
      <c r="H4568" s="51">
        <v>0.24486562499999998</v>
      </c>
      <c r="I4568" s="51">
        <v>0.28308125000000006</v>
      </c>
      <c r="J4568" s="51">
        <v>0.28393750000000001</v>
      </c>
      <c r="K4568" s="51">
        <v>0.21326875000000001</v>
      </c>
      <c r="L4568" s="51">
        <v>0.30452500000000005</v>
      </c>
      <c r="M4568" s="51">
        <v>0.32761874999999996</v>
      </c>
      <c r="N4568" s="51">
        <v>0.25477500000000003</v>
      </c>
      <c r="O4568" s="51"/>
      <c r="P4568" s="51"/>
      <c r="Q4568" s="51"/>
      <c r="R4568" s="51"/>
      <c r="S4568" s="51"/>
      <c r="T4568" s="51"/>
      <c r="U4568" s="51"/>
      <c r="V4568" s="51"/>
      <c r="W4568" s="51"/>
      <c r="X4568" s="51"/>
      <c r="Y4568" s="51"/>
      <c r="Z4568" s="51"/>
      <c r="AA4568" s="51"/>
      <c r="AB4568" s="51"/>
      <c r="AC4568" s="51"/>
      <c r="AD4568" s="51"/>
      <c r="AE4568" s="51"/>
      <c r="AF4568" s="51"/>
      <c r="AG4568" s="51"/>
      <c r="AH4568" s="51"/>
      <c r="AI4568" s="51"/>
      <c r="AJ4568" s="51"/>
      <c r="AK4568" s="51"/>
      <c r="AL4568" s="51"/>
      <c r="AM4568" s="51"/>
      <c r="AN4568" s="51"/>
      <c r="AO4568" s="51"/>
      <c r="AP4568" s="51"/>
      <c r="AQ4568" s="51"/>
      <c r="AR4568" s="51"/>
      <c r="AS4568" s="51"/>
      <c r="AT4568" s="51"/>
      <c r="AU4568" s="51"/>
      <c r="AV4568" s="51"/>
      <c r="AW4568" s="51"/>
      <c r="AX4568" s="51"/>
      <c r="AY4568" s="51"/>
      <c r="AZ4568" s="51"/>
      <c r="BA4568" s="51"/>
      <c r="BB4568" s="51"/>
      <c r="BC4568" s="51"/>
      <c r="BD4568" s="51"/>
      <c r="BE4568" s="51"/>
      <c r="BF4568" s="51"/>
      <c r="BG4568" s="51"/>
      <c r="BH4568" s="51"/>
      <c r="BI4568" s="51"/>
      <c r="BJ4568" s="51"/>
      <c r="BK4568" s="51"/>
      <c r="BL4568" s="51"/>
      <c r="BM4568" s="51"/>
      <c r="BN4568" s="51"/>
      <c r="BO4568" s="51"/>
      <c r="BP4568" s="51"/>
      <c r="BQ4568" s="51"/>
      <c r="BR4568" s="51"/>
      <c r="BS4568" s="51"/>
      <c r="BT4568" s="51"/>
      <c r="BU4568" s="51"/>
      <c r="BV4568" s="51"/>
      <c r="BW4568" s="51"/>
      <c r="BX4568" s="51"/>
      <c r="BY4568" s="51"/>
      <c r="BZ4568" s="51"/>
      <c r="CA4568" s="51"/>
      <c r="CB4568" s="51"/>
      <c r="CC4568" s="51"/>
      <c r="CD4568" s="51"/>
    </row>
    <row r="4569" spans="1:82" x14ac:dyDescent="0.35">
      <c r="A4569" s="49" t="s">
        <v>854</v>
      </c>
      <c r="B4569" s="50">
        <v>42323</v>
      </c>
      <c r="C4569" s="62"/>
      <c r="D4569" s="62"/>
      <c r="E4569" s="51" t="s">
        <v>855</v>
      </c>
      <c r="F4569" s="51"/>
      <c r="G4569" s="51">
        <v>491.99062500000002</v>
      </c>
      <c r="H4569" s="51">
        <v>0.23354999999999998</v>
      </c>
      <c r="I4569" s="51">
        <v>0.2797</v>
      </c>
      <c r="J4569" s="51">
        <v>0.28281875000000001</v>
      </c>
      <c r="K4569" s="51">
        <v>0.21356874999999997</v>
      </c>
      <c r="L4569" s="51">
        <v>0.30449999999999999</v>
      </c>
      <c r="M4569" s="51">
        <v>0.32761875000000001</v>
      </c>
      <c r="N4569" s="51">
        <v>0.25483750000000005</v>
      </c>
      <c r="O4569" s="51"/>
      <c r="P4569" s="51"/>
      <c r="Q4569" s="51"/>
      <c r="R4569" s="51"/>
      <c r="S4569" s="51"/>
      <c r="T4569" s="51"/>
      <c r="U4569" s="51"/>
      <c r="V4569" s="51"/>
      <c r="W4569" s="51"/>
      <c r="X4569" s="51"/>
      <c r="Y4569" s="51"/>
      <c r="Z4569" s="51"/>
      <c r="AA4569" s="51"/>
      <c r="AB4569" s="51"/>
      <c r="AC4569" s="51"/>
      <c r="AD4569" s="51"/>
      <c r="AE4569" s="51"/>
      <c r="AF4569" s="51"/>
      <c r="AG4569" s="51"/>
      <c r="AH4569" s="51"/>
      <c r="AI4569" s="51"/>
      <c r="AJ4569" s="51"/>
      <c r="AK4569" s="51"/>
      <c r="AL4569" s="51"/>
      <c r="AM4569" s="51"/>
      <c r="AN4569" s="51"/>
      <c r="AO4569" s="51"/>
      <c r="AP4569" s="51"/>
      <c r="AQ4569" s="51"/>
      <c r="AR4569" s="51"/>
      <c r="AS4569" s="51"/>
      <c r="AT4569" s="51"/>
      <c r="AU4569" s="51"/>
      <c r="AV4569" s="51"/>
      <c r="AW4569" s="51"/>
      <c r="AX4569" s="51"/>
      <c r="AY4569" s="51"/>
      <c r="AZ4569" s="51"/>
      <c r="BA4569" s="51"/>
      <c r="BB4569" s="51"/>
      <c r="BC4569" s="51"/>
      <c r="BD4569" s="51"/>
      <c r="BE4569" s="51"/>
      <c r="BF4569" s="51"/>
      <c r="BG4569" s="51"/>
      <c r="BH4569" s="51"/>
      <c r="BI4569" s="51"/>
      <c r="BJ4569" s="51"/>
      <c r="BK4569" s="51"/>
      <c r="BL4569" s="51"/>
      <c r="BM4569" s="51"/>
      <c r="BN4569" s="51"/>
      <c r="BO4569" s="51"/>
      <c r="BP4569" s="51"/>
      <c r="BQ4569" s="51"/>
      <c r="BR4569" s="51"/>
      <c r="BS4569" s="51"/>
      <c r="BT4569" s="51"/>
      <c r="BU4569" s="51"/>
      <c r="BV4569" s="51"/>
      <c r="BW4569" s="51"/>
      <c r="BX4569" s="51"/>
      <c r="BY4569" s="51"/>
      <c r="BZ4569" s="51"/>
      <c r="CA4569" s="51"/>
      <c r="CB4569" s="51"/>
      <c r="CC4569" s="51"/>
      <c r="CD4569" s="51"/>
    </row>
    <row r="4570" spans="1:82" x14ac:dyDescent="0.35">
      <c r="A4570" s="49" t="s">
        <v>854</v>
      </c>
      <c r="B4570" s="50">
        <v>42324</v>
      </c>
      <c r="C4570" s="62"/>
      <c r="D4570" s="62"/>
      <c r="E4570" s="51" t="s">
        <v>855</v>
      </c>
      <c r="F4570" s="51"/>
      <c r="G4570" s="51">
        <v>488.8153125</v>
      </c>
      <c r="H4570" s="51">
        <v>0.22171250000000001</v>
      </c>
      <c r="I4570" s="51">
        <v>0.27408125</v>
      </c>
      <c r="J4570" s="51">
        <v>0.280775</v>
      </c>
      <c r="K4570" s="51">
        <v>0.21376249999999999</v>
      </c>
      <c r="L4570" s="51">
        <v>0.30453125000000003</v>
      </c>
      <c r="M4570" s="51">
        <v>0.32758750000000003</v>
      </c>
      <c r="N4570" s="51">
        <v>0.25483125000000001</v>
      </c>
      <c r="O4570" s="51"/>
      <c r="P4570" s="51"/>
      <c r="Q4570" s="51"/>
      <c r="R4570" s="51"/>
      <c r="S4570" s="51"/>
      <c r="T4570" s="51"/>
      <c r="U4570" s="51"/>
      <c r="V4570" s="51"/>
      <c r="W4570" s="51"/>
      <c r="X4570" s="51"/>
      <c r="Y4570" s="51"/>
      <c r="Z4570" s="51"/>
      <c r="AA4570" s="51"/>
      <c r="AB4570" s="51"/>
      <c r="AC4570" s="51"/>
      <c r="AD4570" s="51"/>
      <c r="AE4570" s="51"/>
      <c r="AF4570" s="51"/>
      <c r="AG4570" s="51"/>
      <c r="AH4570" s="51"/>
      <c r="AI4570" s="51"/>
      <c r="AJ4570" s="51"/>
      <c r="AK4570" s="51"/>
      <c r="AL4570" s="51"/>
      <c r="AM4570" s="51"/>
      <c r="AN4570" s="51"/>
      <c r="AO4570" s="51"/>
      <c r="AP4570" s="51"/>
      <c r="AQ4570" s="51"/>
      <c r="AR4570" s="51"/>
      <c r="AS4570" s="51"/>
      <c r="AT4570" s="51"/>
      <c r="AU4570" s="51"/>
      <c r="AV4570" s="51"/>
      <c r="AW4570" s="51"/>
      <c r="AX4570" s="51"/>
      <c r="AY4570" s="51"/>
      <c r="AZ4570" s="51"/>
      <c r="BA4570" s="51"/>
      <c r="BB4570" s="51"/>
      <c r="BC4570" s="51"/>
      <c r="BD4570" s="51"/>
      <c r="BE4570" s="51"/>
      <c r="BF4570" s="51"/>
      <c r="BG4570" s="51"/>
      <c r="BH4570" s="51"/>
      <c r="BI4570" s="51"/>
      <c r="BJ4570" s="51"/>
      <c r="BK4570" s="51"/>
      <c r="BL4570" s="51"/>
      <c r="BM4570" s="51"/>
      <c r="BN4570" s="51"/>
      <c r="BO4570" s="51"/>
      <c r="BP4570" s="51"/>
      <c r="BQ4570" s="51"/>
      <c r="BR4570" s="51"/>
      <c r="BS4570" s="51"/>
      <c r="BT4570" s="51"/>
      <c r="BU4570" s="51"/>
      <c r="BV4570" s="51"/>
      <c r="BW4570" s="51"/>
      <c r="BX4570" s="51"/>
      <c r="BY4570" s="51"/>
      <c r="BZ4570" s="51"/>
      <c r="CA4570" s="51"/>
      <c r="CB4570" s="51"/>
      <c r="CC4570" s="51"/>
      <c r="CD4570" s="51"/>
    </row>
    <row r="4571" spans="1:82" x14ac:dyDescent="0.35">
      <c r="A4571" s="49" t="s">
        <v>854</v>
      </c>
      <c r="B4571" s="50">
        <v>42325</v>
      </c>
      <c r="C4571" s="62"/>
      <c r="D4571" s="62"/>
      <c r="E4571" s="51" t="s">
        <v>855</v>
      </c>
      <c r="F4571" s="51"/>
      <c r="G4571" s="51">
        <v>486.32906250000002</v>
      </c>
      <c r="H4571" s="51">
        <v>0.211975</v>
      </c>
      <c r="I4571" s="51">
        <v>0.26934375000000005</v>
      </c>
      <c r="J4571" s="51">
        <v>0.27928749999999997</v>
      </c>
      <c r="K4571" s="51">
        <v>0.2142375</v>
      </c>
      <c r="L4571" s="51">
        <v>0.30449999999999999</v>
      </c>
      <c r="M4571" s="51">
        <v>0.32758750000000003</v>
      </c>
      <c r="N4571" s="51">
        <v>0.25482499999999997</v>
      </c>
      <c r="O4571" s="51"/>
      <c r="P4571" s="51"/>
      <c r="Q4571" s="51"/>
      <c r="R4571" s="51"/>
      <c r="S4571" s="51"/>
      <c r="T4571" s="51"/>
      <c r="U4571" s="51"/>
      <c r="V4571" s="51"/>
      <c r="W4571" s="51"/>
      <c r="X4571" s="51"/>
      <c r="Y4571" s="51"/>
      <c r="Z4571" s="51"/>
      <c r="AA4571" s="51"/>
      <c r="AB4571" s="51"/>
      <c r="AC4571" s="51"/>
      <c r="AD4571" s="51"/>
      <c r="AE4571" s="51">
        <v>0.57777446006884448</v>
      </c>
      <c r="AF4571" s="51">
        <v>0.34477219541107323</v>
      </c>
      <c r="AG4571" s="51"/>
      <c r="AH4571" s="51"/>
      <c r="AI4571" s="51"/>
      <c r="AJ4571" s="51"/>
      <c r="AK4571" s="51"/>
      <c r="AL4571" s="51"/>
      <c r="AM4571" s="51"/>
      <c r="AN4571" s="51"/>
      <c r="AO4571" s="51"/>
      <c r="AP4571" s="51"/>
      <c r="AQ4571" s="51"/>
      <c r="AR4571" s="51"/>
      <c r="AS4571" s="51"/>
      <c r="AT4571" s="51"/>
      <c r="AU4571" s="51"/>
      <c r="AV4571" s="51"/>
      <c r="AW4571" s="51"/>
      <c r="AX4571" s="51"/>
      <c r="AY4571" s="51"/>
      <c r="AZ4571" s="51"/>
      <c r="BA4571" s="51"/>
      <c r="BB4571" s="51"/>
      <c r="BC4571" s="51"/>
      <c r="BD4571" s="51"/>
      <c r="BE4571" s="51"/>
      <c r="BF4571" s="51"/>
      <c r="BG4571" s="51"/>
      <c r="BH4571" s="51"/>
      <c r="BI4571" s="51"/>
      <c r="BJ4571" s="51"/>
      <c r="BK4571" s="51"/>
      <c r="BL4571" s="51"/>
      <c r="BM4571" s="51"/>
      <c r="BN4571" s="51"/>
      <c r="BO4571" s="51"/>
      <c r="BP4571" s="51"/>
      <c r="BQ4571" s="51"/>
      <c r="BR4571" s="51"/>
      <c r="BS4571" s="51"/>
      <c r="BT4571" s="51"/>
      <c r="BU4571" s="51"/>
      <c r="BV4571" s="51"/>
      <c r="BW4571" s="51"/>
      <c r="BX4571" s="51"/>
      <c r="BY4571" s="51"/>
      <c r="BZ4571" s="51"/>
      <c r="CA4571" s="51"/>
      <c r="CB4571" s="51"/>
      <c r="CC4571" s="51"/>
      <c r="CD4571" s="51"/>
    </row>
    <row r="4572" spans="1:82" x14ac:dyDescent="0.35">
      <c r="A4572" s="49" t="s">
        <v>854</v>
      </c>
      <c r="B4572" s="50">
        <v>42326</v>
      </c>
      <c r="C4572" s="62"/>
      <c r="D4572" s="62"/>
      <c r="E4572" s="51" t="s">
        <v>855</v>
      </c>
      <c r="F4572" s="51"/>
      <c r="G4572" s="51">
        <v>483.63796874999997</v>
      </c>
      <c r="H4572" s="51">
        <v>0.20325937500000002</v>
      </c>
      <c r="I4572" s="51">
        <v>0.26416875000000001</v>
      </c>
      <c r="J4572" s="51">
        <v>0.27723124999999998</v>
      </c>
      <c r="K4572" s="51">
        <v>0.21429375000000001</v>
      </c>
      <c r="L4572" s="51">
        <v>0.30451875</v>
      </c>
      <c r="M4572" s="51">
        <v>0.32757500000000001</v>
      </c>
      <c r="N4572" s="51">
        <v>0.25479375000000004</v>
      </c>
      <c r="O4572" s="51"/>
      <c r="P4572" s="51"/>
      <c r="Q4572" s="51"/>
      <c r="R4572" s="51"/>
      <c r="S4572" s="51"/>
      <c r="T4572" s="51"/>
      <c r="U4572" s="51"/>
      <c r="V4572" s="51"/>
      <c r="W4572" s="51"/>
      <c r="X4572" s="51"/>
      <c r="Y4572" s="51"/>
      <c r="Z4572" s="51"/>
      <c r="AA4572" s="51"/>
      <c r="AB4572" s="51"/>
      <c r="AC4572" s="51"/>
      <c r="AD4572" s="51"/>
      <c r="AE4572" s="51"/>
      <c r="AF4572" s="51"/>
      <c r="AG4572" s="51"/>
      <c r="AH4572" s="51"/>
      <c r="AI4572" s="51"/>
      <c r="AJ4572" s="51"/>
      <c r="AK4572" s="51"/>
      <c r="AL4572" s="51"/>
      <c r="AM4572" s="51"/>
      <c r="AN4572" s="51"/>
      <c r="AO4572" s="51"/>
      <c r="AP4572" s="51"/>
      <c r="AQ4572" s="51"/>
      <c r="AR4572" s="51"/>
      <c r="AS4572" s="51"/>
      <c r="AT4572" s="51"/>
      <c r="AU4572" s="51"/>
      <c r="AV4572" s="51"/>
      <c r="AW4572" s="51"/>
      <c r="AX4572" s="51"/>
      <c r="AY4572" s="51"/>
      <c r="AZ4572" s="51"/>
      <c r="BA4572" s="51"/>
      <c r="BB4572" s="51"/>
      <c r="BC4572" s="51"/>
      <c r="BD4572" s="51"/>
      <c r="BE4572" s="51"/>
      <c r="BF4572" s="51"/>
      <c r="BG4572" s="51"/>
      <c r="BH4572" s="51"/>
      <c r="BI4572" s="51"/>
      <c r="BJ4572" s="51"/>
      <c r="BK4572" s="51"/>
      <c r="BL4572" s="51"/>
      <c r="BM4572" s="51"/>
      <c r="BN4572" s="51"/>
      <c r="BO4572" s="51"/>
      <c r="BP4572" s="51"/>
      <c r="BQ4572" s="51"/>
      <c r="BR4572" s="51"/>
      <c r="BS4572" s="51"/>
      <c r="BT4572" s="51"/>
      <c r="BU4572" s="51"/>
      <c r="BV4572" s="51"/>
      <c r="BW4572" s="51"/>
      <c r="BX4572" s="51"/>
      <c r="BY4572" s="51"/>
      <c r="BZ4572" s="51"/>
      <c r="CA4572" s="51"/>
      <c r="CB4572" s="51"/>
      <c r="CC4572" s="51"/>
      <c r="CD4572" s="51"/>
    </row>
    <row r="4573" spans="1:82" x14ac:dyDescent="0.35">
      <c r="A4573" s="49" t="s">
        <v>854</v>
      </c>
      <c r="B4573" s="50">
        <v>42327</v>
      </c>
      <c r="C4573" s="62"/>
      <c r="D4573" s="62"/>
      <c r="E4573" s="51" t="s">
        <v>855</v>
      </c>
      <c r="F4573" s="51"/>
      <c r="G4573" s="51">
        <v>500.21859374999997</v>
      </c>
      <c r="H4573" s="51">
        <v>0.29583437499999998</v>
      </c>
      <c r="I4573" s="51">
        <v>0.27800625000000001</v>
      </c>
      <c r="J4573" s="51">
        <v>0.27921249999999997</v>
      </c>
      <c r="K4573" s="51">
        <v>0.21430624999999998</v>
      </c>
      <c r="L4573" s="51">
        <v>0.30458750000000001</v>
      </c>
      <c r="M4573" s="51">
        <v>0.32759375000000002</v>
      </c>
      <c r="N4573" s="51">
        <v>0.25477499999999997</v>
      </c>
      <c r="O4573" s="51"/>
      <c r="P4573" s="51"/>
      <c r="Q4573" s="51"/>
      <c r="R4573" s="51"/>
      <c r="S4573" s="51">
        <v>4.9046955583333336</v>
      </c>
      <c r="T4573" s="51">
        <v>245.73599999999996</v>
      </c>
      <c r="U4573" s="51">
        <v>0</v>
      </c>
      <c r="V4573" s="51"/>
      <c r="W4573" s="51"/>
      <c r="X4573" s="51"/>
      <c r="Y4573" s="51"/>
      <c r="Z4573" s="51"/>
      <c r="AA4573" s="51"/>
      <c r="AB4573" s="51"/>
      <c r="AC4573" s="51">
        <v>0</v>
      </c>
      <c r="AD4573" s="51"/>
      <c r="AE4573" s="51"/>
      <c r="AF4573" s="51"/>
      <c r="AG4573" s="51">
        <v>1.4213308768697638E-2</v>
      </c>
      <c r="AH4573" s="51">
        <v>2.7001733333333333E-2</v>
      </c>
      <c r="AI4573" s="51">
        <v>1.8997499999999998</v>
      </c>
      <c r="AJ4573" s="51"/>
      <c r="AK4573" s="51"/>
      <c r="AL4573" s="51">
        <v>1.855</v>
      </c>
      <c r="AM4573" s="51">
        <v>3.3595723640585634E-2</v>
      </c>
      <c r="AN4573" s="51">
        <v>3.3565403500000004</v>
      </c>
      <c r="AO4573" s="51">
        <v>99.909750000000003</v>
      </c>
      <c r="AP4573" s="51"/>
      <c r="AQ4573" s="51"/>
      <c r="AR4573" s="51"/>
      <c r="AS4573" s="51"/>
      <c r="AT4573" s="51"/>
      <c r="AU4573" s="51"/>
      <c r="AV4573" s="51"/>
      <c r="AW4573" s="51"/>
      <c r="AX4573" s="51"/>
      <c r="AY4573" s="51"/>
      <c r="AZ4573" s="51"/>
      <c r="BA4573" s="51"/>
      <c r="BB4573" s="51"/>
      <c r="BC4573" s="51"/>
      <c r="BD4573" s="51">
        <v>0</v>
      </c>
      <c r="BE4573" s="51"/>
      <c r="BF4573" s="51">
        <v>1.0568960372134388E-2</v>
      </c>
      <c r="BG4573" s="51">
        <v>1.5211534749999998</v>
      </c>
      <c r="BH4573" s="51"/>
      <c r="BI4573" s="51">
        <v>143.92649999999998</v>
      </c>
      <c r="BJ4573" s="51"/>
      <c r="BK4573" s="51"/>
      <c r="BL4573" s="51"/>
      <c r="BM4573" s="51"/>
      <c r="BN4573" s="51"/>
      <c r="BO4573" s="51"/>
      <c r="BP4573" s="51"/>
      <c r="BQ4573" s="51"/>
      <c r="BR4573" s="51"/>
      <c r="BS4573" s="51"/>
      <c r="BT4573" s="51"/>
      <c r="BU4573" s="51"/>
      <c r="BV4573" s="51"/>
      <c r="BW4573" s="51"/>
      <c r="BX4573" s="51"/>
      <c r="BY4573" s="51"/>
      <c r="BZ4573" s="51"/>
      <c r="CA4573" s="51"/>
      <c r="CB4573" s="51"/>
      <c r="CC4573" s="51"/>
      <c r="CD4573" s="51"/>
    </row>
    <row r="4574" spans="1:82" x14ac:dyDescent="0.35">
      <c r="A4574" s="49" t="s">
        <v>854</v>
      </c>
      <c r="B4574" s="50">
        <v>42328</v>
      </c>
      <c r="C4574" s="62"/>
      <c r="D4574" s="62"/>
      <c r="E4574" s="51" t="s">
        <v>855</v>
      </c>
      <c r="F4574" s="51"/>
      <c r="G4574" s="51">
        <v>497.55843750000003</v>
      </c>
      <c r="H4574" s="51">
        <v>0.27473749999999997</v>
      </c>
      <c r="I4574" s="51">
        <v>0.28064375000000003</v>
      </c>
      <c r="J4574" s="51">
        <v>0.27951250000000005</v>
      </c>
      <c r="K4574" s="51">
        <v>0.21412500000000001</v>
      </c>
      <c r="L4574" s="51">
        <v>0.30461874999999999</v>
      </c>
      <c r="M4574" s="51">
        <v>0.32765</v>
      </c>
      <c r="N4574" s="51">
        <v>0.25493125</v>
      </c>
      <c r="O4574" s="51"/>
      <c r="P4574" s="51"/>
      <c r="Q4574" s="51"/>
      <c r="R4574" s="51">
        <v>2.65</v>
      </c>
      <c r="S4574" s="51"/>
      <c r="T4574" s="51"/>
      <c r="U4574" s="51"/>
      <c r="V4574" s="51"/>
      <c r="W4574" s="51"/>
      <c r="X4574" s="51"/>
      <c r="Y4574" s="51"/>
      <c r="Z4574" s="51"/>
      <c r="AA4574" s="51"/>
      <c r="AB4574" s="51"/>
      <c r="AC4574" s="51"/>
      <c r="AD4574" s="51">
        <v>8.6</v>
      </c>
      <c r="AE4574" s="51"/>
      <c r="AF4574" s="51">
        <v>0.48581172710663889</v>
      </c>
      <c r="AG4574" s="51"/>
      <c r="AH4574" s="51"/>
      <c r="AI4574" s="51"/>
      <c r="AJ4574" s="51">
        <v>1.9</v>
      </c>
      <c r="AK4574" s="51">
        <v>7.65</v>
      </c>
      <c r="AL4574" s="51"/>
      <c r="AM4574" s="51"/>
      <c r="AN4574" s="51"/>
      <c r="AO4574" s="51"/>
      <c r="AP4574" s="51"/>
      <c r="AQ4574" s="51"/>
      <c r="AR4574" s="51"/>
      <c r="AS4574" s="51"/>
      <c r="AT4574" s="51"/>
      <c r="AU4574" s="51"/>
      <c r="AV4574" s="51"/>
      <c r="AW4574" s="51"/>
      <c r="AX4574" s="51"/>
      <c r="AY4574" s="51"/>
      <c r="AZ4574" s="51"/>
      <c r="BA4574" s="51"/>
      <c r="BB4574" s="51"/>
      <c r="BC4574" s="51"/>
      <c r="BD4574" s="51"/>
      <c r="BE4574" s="51"/>
      <c r="BF4574" s="51"/>
      <c r="BG4574" s="51"/>
      <c r="BH4574" s="51"/>
      <c r="BI4574" s="51"/>
      <c r="BJ4574" s="51"/>
      <c r="BK4574" s="51"/>
      <c r="BL4574" s="51"/>
      <c r="BM4574" s="51"/>
      <c r="BN4574" s="51"/>
      <c r="BO4574" s="51"/>
      <c r="BP4574" s="51"/>
      <c r="BQ4574" s="51"/>
      <c r="BR4574" s="51"/>
      <c r="BS4574" s="51"/>
      <c r="BT4574" s="51"/>
      <c r="BU4574" s="51"/>
      <c r="BV4574" s="51"/>
      <c r="BW4574" s="51"/>
      <c r="BX4574" s="51"/>
      <c r="BY4574" s="51"/>
      <c r="BZ4574" s="51"/>
      <c r="CA4574" s="51"/>
      <c r="CB4574" s="51"/>
      <c r="CC4574" s="51"/>
      <c r="CD4574" s="51"/>
    </row>
    <row r="4575" spans="1:82" x14ac:dyDescent="0.35">
      <c r="A4575" s="49" t="s">
        <v>854</v>
      </c>
      <c r="B4575" s="50">
        <v>42329</v>
      </c>
      <c r="C4575" s="62"/>
      <c r="D4575" s="62"/>
      <c r="E4575" s="51" t="s">
        <v>855</v>
      </c>
      <c r="F4575" s="51"/>
      <c r="G4575" s="51">
        <v>494.72953125000004</v>
      </c>
      <c r="H4575" s="51">
        <v>0.25727812500000002</v>
      </c>
      <c r="I4575" s="51">
        <v>0.27918124999999999</v>
      </c>
      <c r="J4575" s="51">
        <v>0.27941250000000001</v>
      </c>
      <c r="K4575" s="51">
        <v>0.21434375</v>
      </c>
      <c r="L4575" s="51">
        <v>0.30456250000000001</v>
      </c>
      <c r="M4575" s="51">
        <v>0.32764375000000001</v>
      </c>
      <c r="N4575" s="51">
        <v>0.25490625</v>
      </c>
      <c r="O4575" s="51"/>
      <c r="P4575" s="51"/>
      <c r="Q4575" s="51"/>
      <c r="R4575" s="51"/>
      <c r="S4575" s="51"/>
      <c r="T4575" s="51"/>
      <c r="U4575" s="51"/>
      <c r="V4575" s="51"/>
      <c r="W4575" s="51"/>
      <c r="X4575" s="51"/>
      <c r="Y4575" s="51"/>
      <c r="Z4575" s="51"/>
      <c r="AA4575" s="51"/>
      <c r="AB4575" s="51"/>
      <c r="AC4575" s="51"/>
      <c r="AD4575" s="51"/>
      <c r="AE4575" s="51"/>
      <c r="AF4575" s="51"/>
      <c r="AG4575" s="51"/>
      <c r="AH4575" s="51"/>
      <c r="AI4575" s="51"/>
      <c r="AJ4575" s="51"/>
      <c r="AK4575" s="51"/>
      <c r="AL4575" s="51"/>
      <c r="AM4575" s="51"/>
      <c r="AN4575" s="51"/>
      <c r="AO4575" s="51"/>
      <c r="AP4575" s="51"/>
      <c r="AQ4575" s="51"/>
      <c r="AR4575" s="51"/>
      <c r="AS4575" s="51"/>
      <c r="AT4575" s="51"/>
      <c r="AU4575" s="51"/>
      <c r="AV4575" s="51"/>
      <c r="AW4575" s="51"/>
      <c r="AX4575" s="51"/>
      <c r="AY4575" s="51"/>
      <c r="AZ4575" s="51"/>
      <c r="BA4575" s="51"/>
      <c r="BB4575" s="51"/>
      <c r="BC4575" s="51"/>
      <c r="BD4575" s="51"/>
      <c r="BE4575" s="51"/>
      <c r="BF4575" s="51"/>
      <c r="BG4575" s="51"/>
      <c r="BH4575" s="51"/>
      <c r="BI4575" s="51"/>
      <c r="BJ4575" s="51"/>
      <c r="BK4575" s="51"/>
      <c r="BL4575" s="51"/>
      <c r="BM4575" s="51"/>
      <c r="BN4575" s="51"/>
      <c r="BO4575" s="51"/>
      <c r="BP4575" s="51"/>
      <c r="BQ4575" s="51"/>
      <c r="BR4575" s="51"/>
      <c r="BS4575" s="51"/>
      <c r="BT4575" s="51"/>
      <c r="BU4575" s="51"/>
      <c r="BV4575" s="51"/>
      <c r="BW4575" s="51"/>
      <c r="BX4575" s="51"/>
      <c r="BY4575" s="51"/>
      <c r="BZ4575" s="51"/>
      <c r="CA4575" s="51"/>
      <c r="CB4575" s="51"/>
      <c r="CC4575" s="51"/>
      <c r="CD4575" s="51"/>
    </row>
    <row r="4576" spans="1:82" x14ac:dyDescent="0.35">
      <c r="A4576" s="49" t="s">
        <v>854</v>
      </c>
      <c r="B4576" s="50">
        <v>42330</v>
      </c>
      <c r="C4576" s="62"/>
      <c r="D4576" s="62"/>
      <c r="E4576" s="51" t="s">
        <v>855</v>
      </c>
      <c r="F4576" s="51"/>
      <c r="G4576" s="51">
        <v>491.36109375000001</v>
      </c>
      <c r="H4576" s="51">
        <v>0.24080937499999999</v>
      </c>
      <c r="I4576" s="51">
        <v>0.27558125</v>
      </c>
      <c r="J4576" s="51">
        <v>0.27825</v>
      </c>
      <c r="K4576" s="51">
        <v>0.21410624999999997</v>
      </c>
      <c r="L4576" s="51">
        <v>0.30463750000000001</v>
      </c>
      <c r="M4576" s="51">
        <v>0.32776875</v>
      </c>
      <c r="N4576" s="51">
        <v>0.25491249999999999</v>
      </c>
      <c r="O4576" s="51"/>
      <c r="P4576" s="51"/>
      <c r="Q4576" s="51"/>
      <c r="R4576" s="51"/>
      <c r="S4576" s="51"/>
      <c r="T4576" s="51"/>
      <c r="U4576" s="51"/>
      <c r="V4576" s="51"/>
      <c r="W4576" s="51"/>
      <c r="X4576" s="51"/>
      <c r="Y4576" s="51"/>
      <c r="Z4576" s="51"/>
      <c r="AA4576" s="51"/>
      <c r="AB4576" s="51"/>
      <c r="AC4576" s="51"/>
      <c r="AD4576" s="51"/>
      <c r="AE4576" s="51"/>
      <c r="AF4576" s="51"/>
      <c r="AG4576" s="51"/>
      <c r="AH4576" s="51"/>
      <c r="AI4576" s="51"/>
      <c r="AJ4576" s="51"/>
      <c r="AK4576" s="51"/>
      <c r="AL4576" s="51"/>
      <c r="AM4576" s="51"/>
      <c r="AN4576" s="51"/>
      <c r="AO4576" s="51"/>
      <c r="AP4576" s="51"/>
      <c r="AQ4576" s="51"/>
      <c r="AR4576" s="51"/>
      <c r="AS4576" s="51"/>
      <c r="AT4576" s="51"/>
      <c r="AU4576" s="51"/>
      <c r="AV4576" s="51"/>
      <c r="AW4576" s="51"/>
      <c r="AX4576" s="51"/>
      <c r="AY4576" s="51"/>
      <c r="AZ4576" s="51"/>
      <c r="BA4576" s="51"/>
      <c r="BB4576" s="51"/>
      <c r="BC4576" s="51"/>
      <c r="BD4576" s="51"/>
      <c r="BE4576" s="51"/>
      <c r="BF4576" s="51"/>
      <c r="BG4576" s="51"/>
      <c r="BH4576" s="51"/>
      <c r="BI4576" s="51"/>
      <c r="BJ4576" s="51"/>
      <c r="BK4576" s="51"/>
      <c r="BL4576" s="51"/>
      <c r="BM4576" s="51"/>
      <c r="BN4576" s="51"/>
      <c r="BO4576" s="51"/>
      <c r="BP4576" s="51"/>
      <c r="BQ4576" s="51"/>
      <c r="BR4576" s="51"/>
      <c r="BS4576" s="51"/>
      <c r="BT4576" s="51"/>
      <c r="BU4576" s="51"/>
      <c r="BV4576" s="51"/>
      <c r="BW4576" s="51"/>
      <c r="BX4576" s="51"/>
      <c r="BY4576" s="51"/>
      <c r="BZ4576" s="51"/>
      <c r="CA4576" s="51"/>
      <c r="CB4576" s="51"/>
      <c r="CC4576" s="51"/>
      <c r="CD4576" s="51"/>
    </row>
    <row r="4577" spans="1:82" x14ac:dyDescent="0.35">
      <c r="A4577" s="49" t="s">
        <v>854</v>
      </c>
      <c r="B4577" s="50">
        <v>42331</v>
      </c>
      <c r="C4577" s="62"/>
      <c r="D4577" s="62"/>
      <c r="E4577" s="51" t="s">
        <v>855</v>
      </c>
      <c r="F4577" s="51"/>
      <c r="G4577" s="51">
        <v>486.52499999999998</v>
      </c>
      <c r="H4577" s="51">
        <v>0.22268125</v>
      </c>
      <c r="I4577" s="51">
        <v>0.26801874999999997</v>
      </c>
      <c r="J4577" s="51">
        <v>0.27531875</v>
      </c>
      <c r="K4577" s="51">
        <v>0.21371875000000001</v>
      </c>
      <c r="L4577" s="51">
        <v>0.30461874999999999</v>
      </c>
      <c r="M4577" s="51">
        <v>0.32784374999999999</v>
      </c>
      <c r="N4577" s="51">
        <v>0.25489999999999996</v>
      </c>
      <c r="O4577" s="51"/>
      <c r="P4577" s="51"/>
      <c r="Q4577" s="51"/>
      <c r="R4577" s="51"/>
      <c r="S4577" s="51"/>
      <c r="T4577" s="51"/>
      <c r="U4577" s="51"/>
      <c r="V4577" s="51"/>
      <c r="W4577" s="51"/>
      <c r="X4577" s="51"/>
      <c r="Y4577" s="51"/>
      <c r="Z4577" s="51"/>
      <c r="AA4577" s="51"/>
      <c r="AB4577" s="51"/>
      <c r="AC4577" s="51"/>
      <c r="AD4577" s="51"/>
      <c r="AE4577" s="51">
        <v>0.49527523602885792</v>
      </c>
      <c r="AF4577" s="51">
        <v>0.3536239291279219</v>
      </c>
      <c r="AG4577" s="51"/>
      <c r="AH4577" s="51"/>
      <c r="AI4577" s="51"/>
      <c r="AJ4577" s="51"/>
      <c r="AK4577" s="51"/>
      <c r="AL4577" s="51"/>
      <c r="AM4577" s="51"/>
      <c r="AN4577" s="51"/>
      <c r="AO4577" s="51"/>
      <c r="AP4577" s="51"/>
      <c r="AQ4577" s="51"/>
      <c r="AR4577" s="51"/>
      <c r="AS4577" s="51"/>
      <c r="AT4577" s="51"/>
      <c r="AU4577" s="51"/>
      <c r="AV4577" s="51"/>
      <c r="AW4577" s="51"/>
      <c r="AX4577" s="51"/>
      <c r="AY4577" s="51"/>
      <c r="AZ4577" s="51"/>
      <c r="BA4577" s="51"/>
      <c r="BB4577" s="51"/>
      <c r="BC4577" s="51"/>
      <c r="BD4577" s="51"/>
      <c r="BE4577" s="51"/>
      <c r="BF4577" s="51"/>
      <c r="BG4577" s="51"/>
      <c r="BH4577" s="51"/>
      <c r="BI4577" s="51"/>
      <c r="BJ4577" s="51"/>
      <c r="BK4577" s="51"/>
      <c r="BL4577" s="51"/>
      <c r="BM4577" s="51"/>
      <c r="BN4577" s="51"/>
      <c r="BO4577" s="51"/>
      <c r="BP4577" s="51"/>
      <c r="BQ4577" s="51"/>
      <c r="BR4577" s="51"/>
      <c r="BS4577" s="51"/>
      <c r="BT4577" s="51"/>
      <c r="BU4577" s="51"/>
      <c r="BV4577" s="51"/>
      <c r="BW4577" s="51"/>
      <c r="BX4577" s="51"/>
      <c r="BY4577" s="51"/>
      <c r="BZ4577" s="51"/>
      <c r="CA4577" s="51"/>
      <c r="CB4577" s="51"/>
      <c r="CC4577" s="51"/>
      <c r="CD4577" s="51"/>
    </row>
    <row r="4578" spans="1:82" x14ac:dyDescent="0.35">
      <c r="A4578" s="49" t="s">
        <v>854</v>
      </c>
      <c r="B4578" s="50">
        <v>42332</v>
      </c>
      <c r="C4578" s="62"/>
      <c r="D4578" s="62"/>
      <c r="E4578" s="51" t="s">
        <v>855</v>
      </c>
      <c r="F4578" s="51"/>
      <c r="G4578" s="51">
        <v>481.05656249999998</v>
      </c>
      <c r="H4578" s="51">
        <v>0.20461874999999999</v>
      </c>
      <c r="I4578" s="51">
        <v>0.25897500000000001</v>
      </c>
      <c r="J4578" s="51">
        <v>0.27118124999999998</v>
      </c>
      <c r="K4578" s="51">
        <v>0.21310625</v>
      </c>
      <c r="L4578" s="51">
        <v>0.30465625000000002</v>
      </c>
      <c r="M4578" s="51">
        <v>0.3278875</v>
      </c>
      <c r="N4578" s="51">
        <v>0.25489374999999997</v>
      </c>
      <c r="O4578" s="51"/>
      <c r="P4578" s="51"/>
      <c r="Q4578" s="51"/>
      <c r="R4578" s="51"/>
      <c r="S4578" s="51"/>
      <c r="T4578" s="51"/>
      <c r="U4578" s="51"/>
      <c r="V4578" s="51"/>
      <c r="W4578" s="51"/>
      <c r="X4578" s="51"/>
      <c r="Y4578" s="51"/>
      <c r="Z4578" s="51"/>
      <c r="AA4578" s="51"/>
      <c r="AB4578" s="51"/>
      <c r="AC4578" s="51"/>
      <c r="AD4578" s="51"/>
      <c r="AE4578" s="51"/>
      <c r="AF4578" s="51"/>
      <c r="AG4578" s="51"/>
      <c r="AH4578" s="51"/>
      <c r="AI4578" s="51"/>
      <c r="AJ4578" s="51"/>
      <c r="AK4578" s="51"/>
      <c r="AL4578" s="51"/>
      <c r="AM4578" s="51"/>
      <c r="AN4578" s="51"/>
      <c r="AO4578" s="51"/>
      <c r="AP4578" s="51"/>
      <c r="AQ4578" s="51"/>
      <c r="AR4578" s="51"/>
      <c r="AS4578" s="51"/>
      <c r="AT4578" s="51"/>
      <c r="AU4578" s="51"/>
      <c r="AV4578" s="51"/>
      <c r="AW4578" s="51"/>
      <c r="AX4578" s="51"/>
      <c r="AY4578" s="51"/>
      <c r="AZ4578" s="51"/>
      <c r="BA4578" s="51"/>
      <c r="BB4578" s="51"/>
      <c r="BC4578" s="51"/>
      <c r="BD4578" s="51"/>
      <c r="BE4578" s="51"/>
      <c r="BF4578" s="51"/>
      <c r="BG4578" s="51"/>
      <c r="BH4578" s="51"/>
      <c r="BI4578" s="51"/>
      <c r="BJ4578" s="51"/>
      <c r="BK4578" s="51"/>
      <c r="BL4578" s="51"/>
      <c r="BM4578" s="51"/>
      <c r="BN4578" s="51"/>
      <c r="BO4578" s="51"/>
      <c r="BP4578" s="51"/>
      <c r="BQ4578" s="51"/>
      <c r="BR4578" s="51"/>
      <c r="BS4578" s="51"/>
      <c r="BT4578" s="51"/>
      <c r="BU4578" s="51"/>
      <c r="BV4578" s="51"/>
      <c r="BW4578" s="51"/>
      <c r="BX4578" s="51"/>
      <c r="BY4578" s="51"/>
      <c r="BZ4578" s="51"/>
      <c r="CA4578" s="51"/>
      <c r="CB4578" s="51"/>
      <c r="CC4578" s="51"/>
      <c r="CD4578" s="51"/>
    </row>
    <row r="4579" spans="1:82" x14ac:dyDescent="0.35">
      <c r="A4579" s="49" t="s">
        <v>854</v>
      </c>
      <c r="B4579" s="50">
        <v>42333</v>
      </c>
      <c r="C4579" s="62"/>
      <c r="D4579" s="62"/>
      <c r="E4579" s="51" t="s">
        <v>855</v>
      </c>
      <c r="F4579" s="51"/>
      <c r="G4579" s="51">
        <v>475.57171875</v>
      </c>
      <c r="H4579" s="51">
        <v>0.188653125</v>
      </c>
      <c r="I4579" s="51">
        <v>0.24895</v>
      </c>
      <c r="J4579" s="51">
        <v>0.26665</v>
      </c>
      <c r="K4579" s="51">
        <v>0.21239374999999999</v>
      </c>
      <c r="L4579" s="51">
        <v>0.30462499999999998</v>
      </c>
      <c r="M4579" s="51">
        <v>0.32787500000000003</v>
      </c>
      <c r="N4579" s="51">
        <v>0.25489374999999997</v>
      </c>
      <c r="O4579" s="51"/>
      <c r="P4579" s="51"/>
      <c r="Q4579" s="51"/>
      <c r="R4579" s="51"/>
      <c r="S4579" s="51"/>
      <c r="T4579" s="51"/>
      <c r="U4579" s="51"/>
      <c r="V4579" s="51"/>
      <c r="W4579" s="51"/>
      <c r="X4579" s="51"/>
      <c r="Y4579" s="51"/>
      <c r="Z4579" s="51"/>
      <c r="AA4579" s="51"/>
      <c r="AB4579" s="51"/>
      <c r="AC4579" s="51"/>
      <c r="AD4579" s="51">
        <v>8.6999999999999993</v>
      </c>
      <c r="AE4579" s="51"/>
      <c r="AF4579" s="51"/>
      <c r="AG4579" s="51"/>
      <c r="AH4579" s="51"/>
      <c r="AI4579" s="51"/>
      <c r="AJ4579" s="51">
        <v>2.2000000000000002</v>
      </c>
      <c r="AK4579" s="51">
        <v>8.6</v>
      </c>
      <c r="AL4579" s="51"/>
      <c r="AM4579" s="51"/>
      <c r="AN4579" s="51"/>
      <c r="AO4579" s="51"/>
      <c r="AP4579" s="51"/>
      <c r="AQ4579" s="51"/>
      <c r="AR4579" s="51"/>
      <c r="AS4579" s="51"/>
      <c r="AT4579" s="51"/>
      <c r="AU4579" s="51"/>
      <c r="AV4579" s="51"/>
      <c r="AW4579" s="51"/>
      <c r="AX4579" s="51"/>
      <c r="AY4579" s="51"/>
      <c r="AZ4579" s="51"/>
      <c r="BA4579" s="51"/>
      <c r="BB4579" s="51"/>
      <c r="BC4579" s="51"/>
      <c r="BD4579" s="51"/>
      <c r="BE4579" s="51"/>
      <c r="BF4579" s="51"/>
      <c r="BG4579" s="51"/>
      <c r="BH4579" s="51"/>
      <c r="BI4579" s="51"/>
      <c r="BJ4579" s="51"/>
      <c r="BK4579" s="51"/>
      <c r="BL4579" s="51"/>
      <c r="BM4579" s="51"/>
      <c r="BN4579" s="51"/>
      <c r="BO4579" s="51"/>
      <c r="BP4579" s="51"/>
      <c r="BQ4579" s="51"/>
      <c r="BR4579" s="51"/>
      <c r="BS4579" s="51"/>
      <c r="BT4579" s="51"/>
      <c r="BU4579" s="51"/>
      <c r="BV4579" s="51"/>
      <c r="BW4579" s="51"/>
      <c r="BX4579" s="51"/>
      <c r="BY4579" s="51"/>
      <c r="BZ4579" s="51"/>
      <c r="CA4579" s="51"/>
      <c r="CB4579" s="51"/>
      <c r="CC4579" s="51"/>
      <c r="CD4579" s="51"/>
    </row>
    <row r="4580" spans="1:82" x14ac:dyDescent="0.35">
      <c r="A4580" s="49" t="s">
        <v>854</v>
      </c>
      <c r="B4580" s="50">
        <v>42334</v>
      </c>
      <c r="C4580" s="62"/>
      <c r="D4580" s="62"/>
      <c r="E4580" s="51" t="s">
        <v>855</v>
      </c>
      <c r="F4580" s="51"/>
      <c r="G4580" s="51">
        <v>514.52765624999995</v>
      </c>
      <c r="H4580" s="51">
        <v>0.314284375</v>
      </c>
      <c r="I4580" s="51">
        <v>0.32642499999999997</v>
      </c>
      <c r="J4580" s="51">
        <v>0.29305625000000002</v>
      </c>
      <c r="K4580" s="51">
        <v>0.21416875000000002</v>
      </c>
      <c r="L4580" s="51">
        <v>0.30466875000000004</v>
      </c>
      <c r="M4580" s="51">
        <v>0.32801875000000003</v>
      </c>
      <c r="N4580" s="51">
        <v>0.25482499999999997</v>
      </c>
      <c r="O4580" s="51"/>
      <c r="P4580" s="51"/>
      <c r="Q4580" s="51"/>
      <c r="R4580" s="51"/>
      <c r="S4580" s="51"/>
      <c r="T4580" s="51"/>
      <c r="U4580" s="51"/>
      <c r="V4580" s="51"/>
      <c r="W4580" s="51"/>
      <c r="X4580" s="51"/>
      <c r="Y4580" s="51"/>
      <c r="Z4580" s="51"/>
      <c r="AA4580" s="51"/>
      <c r="AB4580" s="51"/>
      <c r="AC4580" s="51"/>
      <c r="AD4580" s="51"/>
      <c r="AE4580" s="51"/>
      <c r="AF4580" s="51"/>
      <c r="AG4580" s="51"/>
      <c r="AH4580" s="51"/>
      <c r="AI4580" s="51"/>
      <c r="AJ4580" s="51"/>
      <c r="AK4580" s="51"/>
      <c r="AL4580" s="51"/>
      <c r="AM4580" s="51"/>
      <c r="AN4580" s="51"/>
      <c r="AO4580" s="51"/>
      <c r="AP4580" s="51"/>
      <c r="AQ4580" s="51"/>
      <c r="AR4580" s="51"/>
      <c r="AS4580" s="51"/>
      <c r="AT4580" s="51"/>
      <c r="AU4580" s="51"/>
      <c r="AV4580" s="51"/>
      <c r="AW4580" s="51"/>
      <c r="AX4580" s="51"/>
      <c r="AY4580" s="51"/>
      <c r="AZ4580" s="51"/>
      <c r="BA4580" s="51"/>
      <c r="BB4580" s="51"/>
      <c r="BC4580" s="51"/>
      <c r="BD4580" s="51"/>
      <c r="BE4580" s="51"/>
      <c r="BF4580" s="51"/>
      <c r="BG4580" s="51"/>
      <c r="BH4580" s="51"/>
      <c r="BI4580" s="51"/>
      <c r="BJ4580" s="51"/>
      <c r="BK4580" s="51"/>
      <c r="BL4580" s="51"/>
      <c r="BM4580" s="51"/>
      <c r="BN4580" s="51"/>
      <c r="BO4580" s="51"/>
      <c r="BP4580" s="51"/>
      <c r="BQ4580" s="51"/>
      <c r="BR4580" s="51"/>
      <c r="BS4580" s="51"/>
      <c r="BT4580" s="51"/>
      <c r="BU4580" s="51"/>
      <c r="BV4580" s="51"/>
      <c r="BW4580" s="51"/>
      <c r="BX4580" s="51"/>
      <c r="BY4580" s="51"/>
      <c r="BZ4580" s="51"/>
      <c r="CA4580" s="51"/>
      <c r="CB4580" s="51"/>
      <c r="CC4580" s="51"/>
      <c r="CD4580" s="51"/>
    </row>
    <row r="4581" spans="1:82" x14ac:dyDescent="0.35">
      <c r="A4581" s="49" t="s">
        <v>854</v>
      </c>
      <c r="B4581" s="50">
        <v>42335</v>
      </c>
      <c r="C4581" s="62"/>
      <c r="D4581" s="62"/>
      <c r="E4581" s="51" t="s">
        <v>855</v>
      </c>
      <c r="F4581" s="51"/>
      <c r="G4581" s="51">
        <v>510.05765624999998</v>
      </c>
      <c r="H4581" s="51">
        <v>0.29009062499999999</v>
      </c>
      <c r="I4581" s="51">
        <v>0.31770625000000002</v>
      </c>
      <c r="J4581" s="51">
        <v>0.29407499999999998</v>
      </c>
      <c r="K4581" s="51">
        <v>0.21454375000000003</v>
      </c>
      <c r="L4581" s="51">
        <v>0.30484374999999997</v>
      </c>
      <c r="M4581" s="51">
        <v>0.32810625000000004</v>
      </c>
      <c r="N4581" s="51">
        <v>0.25472499999999998</v>
      </c>
      <c r="O4581" s="51"/>
      <c r="P4581" s="51"/>
      <c r="Q4581" s="51"/>
      <c r="R4581" s="51"/>
      <c r="S4581" s="51"/>
      <c r="T4581" s="51"/>
      <c r="U4581" s="51"/>
      <c r="V4581" s="51"/>
      <c r="W4581" s="51"/>
      <c r="X4581" s="51"/>
      <c r="Y4581" s="51"/>
      <c r="Z4581" s="51"/>
      <c r="AA4581" s="51"/>
      <c r="AB4581" s="51"/>
      <c r="AC4581" s="51"/>
      <c r="AD4581" s="51"/>
      <c r="AE4581" s="51"/>
      <c r="AF4581" s="51"/>
      <c r="AG4581" s="51"/>
      <c r="AH4581" s="51"/>
      <c r="AI4581" s="51"/>
      <c r="AJ4581" s="51"/>
      <c r="AK4581" s="51"/>
      <c r="AL4581" s="51"/>
      <c r="AM4581" s="51"/>
      <c r="AN4581" s="51"/>
      <c r="AO4581" s="51"/>
      <c r="AP4581" s="51"/>
      <c r="AQ4581" s="51"/>
      <c r="AR4581" s="51"/>
      <c r="AS4581" s="51"/>
      <c r="AT4581" s="51"/>
      <c r="AU4581" s="51"/>
      <c r="AV4581" s="51"/>
      <c r="AW4581" s="51"/>
      <c r="AX4581" s="51"/>
      <c r="AY4581" s="51"/>
      <c r="AZ4581" s="51"/>
      <c r="BA4581" s="51"/>
      <c r="BB4581" s="51"/>
      <c r="BC4581" s="51"/>
      <c r="BD4581" s="51"/>
      <c r="BE4581" s="51"/>
      <c r="BF4581" s="51"/>
      <c r="BG4581" s="51"/>
      <c r="BH4581" s="51"/>
      <c r="BI4581" s="51"/>
      <c r="BJ4581" s="51"/>
      <c r="BK4581" s="51"/>
      <c r="BL4581" s="51"/>
      <c r="BM4581" s="51"/>
      <c r="BN4581" s="51"/>
      <c r="BO4581" s="51"/>
      <c r="BP4581" s="51"/>
      <c r="BQ4581" s="51"/>
      <c r="BR4581" s="51"/>
      <c r="BS4581" s="51"/>
      <c r="BT4581" s="51"/>
      <c r="BU4581" s="51"/>
      <c r="BV4581" s="51"/>
      <c r="BW4581" s="51"/>
      <c r="BX4581" s="51"/>
      <c r="BY4581" s="51"/>
      <c r="BZ4581" s="51"/>
      <c r="CA4581" s="51"/>
      <c r="CB4581" s="51"/>
      <c r="CC4581" s="51"/>
      <c r="CD4581" s="51"/>
    </row>
    <row r="4582" spans="1:82" x14ac:dyDescent="0.35">
      <c r="A4582" s="49" t="s">
        <v>854</v>
      </c>
      <c r="B4582" s="50">
        <v>42336</v>
      </c>
      <c r="C4582" s="62"/>
      <c r="D4582" s="62"/>
      <c r="E4582" s="51" t="s">
        <v>855</v>
      </c>
      <c r="F4582" s="51"/>
      <c r="G4582" s="51">
        <v>504.08249999999992</v>
      </c>
      <c r="H4582" s="51">
        <v>0.26608124999999999</v>
      </c>
      <c r="I4582" s="51">
        <v>0.30734375000000003</v>
      </c>
      <c r="J4582" s="51">
        <v>0.29127500000000001</v>
      </c>
      <c r="K4582" s="51">
        <v>0.21442500000000003</v>
      </c>
      <c r="L4582" s="51">
        <v>0.30485625000000005</v>
      </c>
      <c r="M4582" s="51">
        <v>0.32818125000000004</v>
      </c>
      <c r="N4582" s="51">
        <v>0.25482500000000002</v>
      </c>
      <c r="O4582" s="51"/>
      <c r="P4582" s="51"/>
      <c r="Q4582" s="51"/>
      <c r="R4582" s="51"/>
      <c r="S4582" s="51"/>
      <c r="T4582" s="51"/>
      <c r="U4582" s="51"/>
      <c r="V4582" s="51"/>
      <c r="W4582" s="51"/>
      <c r="X4582" s="51"/>
      <c r="Y4582" s="51"/>
      <c r="Z4582" s="51"/>
      <c r="AA4582" s="51"/>
      <c r="AB4582" s="51"/>
      <c r="AC4582" s="51"/>
      <c r="AD4582" s="51"/>
      <c r="AE4582" s="51"/>
      <c r="AF4582" s="51"/>
      <c r="AG4582" s="51"/>
      <c r="AH4582" s="51"/>
      <c r="AI4582" s="51"/>
      <c r="AJ4582" s="51"/>
      <c r="AK4582" s="51"/>
      <c r="AL4582" s="51"/>
      <c r="AM4582" s="51"/>
      <c r="AN4582" s="51"/>
      <c r="AO4582" s="51"/>
      <c r="AP4582" s="51"/>
      <c r="AQ4582" s="51"/>
      <c r="AR4582" s="51"/>
      <c r="AS4582" s="51"/>
      <c r="AT4582" s="51"/>
      <c r="AU4582" s="51"/>
      <c r="AV4582" s="51"/>
      <c r="AW4582" s="51"/>
      <c r="AX4582" s="51"/>
      <c r="AY4582" s="51"/>
      <c r="AZ4582" s="51"/>
      <c r="BA4582" s="51"/>
      <c r="BB4582" s="51"/>
      <c r="BC4582" s="51"/>
      <c r="BD4582" s="51"/>
      <c r="BE4582" s="51"/>
      <c r="BF4582" s="51"/>
      <c r="BG4582" s="51"/>
      <c r="BH4582" s="51"/>
      <c r="BI4582" s="51"/>
      <c r="BJ4582" s="51"/>
      <c r="BK4582" s="51"/>
      <c r="BL4582" s="51"/>
      <c r="BM4582" s="51"/>
      <c r="BN4582" s="51"/>
      <c r="BO4582" s="51"/>
      <c r="BP4582" s="51"/>
      <c r="BQ4582" s="51"/>
      <c r="BR4582" s="51"/>
      <c r="BS4582" s="51"/>
      <c r="BT4582" s="51"/>
      <c r="BU4582" s="51"/>
      <c r="BV4582" s="51"/>
      <c r="BW4582" s="51"/>
      <c r="BX4582" s="51"/>
      <c r="BY4582" s="51"/>
      <c r="BZ4582" s="51"/>
      <c r="CA4582" s="51"/>
      <c r="CB4582" s="51"/>
      <c r="CC4582" s="51"/>
      <c r="CD4582" s="51"/>
    </row>
    <row r="4583" spans="1:82" x14ac:dyDescent="0.35">
      <c r="A4583" s="49" t="s">
        <v>854</v>
      </c>
      <c r="B4583" s="50">
        <v>42337</v>
      </c>
      <c r="C4583" s="62"/>
      <c r="D4583" s="62"/>
      <c r="E4583" s="51" t="s">
        <v>855</v>
      </c>
      <c r="F4583" s="51"/>
      <c r="G4583" s="51">
        <v>500.55140624999996</v>
      </c>
      <c r="H4583" s="51">
        <v>0.25082187499999997</v>
      </c>
      <c r="I4583" s="51">
        <v>0.30088749999999997</v>
      </c>
      <c r="J4583" s="51">
        <v>0.29027500000000001</v>
      </c>
      <c r="K4583" s="51">
        <v>0.21453125000000001</v>
      </c>
      <c r="L4583" s="51">
        <v>0.30487500000000001</v>
      </c>
      <c r="M4583" s="51">
        <v>0.32816249999999997</v>
      </c>
      <c r="N4583" s="51">
        <v>0.25480625000000001</v>
      </c>
      <c r="O4583" s="51"/>
      <c r="P4583" s="51"/>
      <c r="Q4583" s="51"/>
      <c r="R4583" s="51"/>
      <c r="S4583" s="51"/>
      <c r="T4583" s="51"/>
      <c r="U4583" s="51"/>
      <c r="V4583" s="51"/>
      <c r="W4583" s="51"/>
      <c r="X4583" s="51"/>
      <c r="Y4583" s="51"/>
      <c r="Z4583" s="51"/>
      <c r="AA4583" s="51"/>
      <c r="AB4583" s="51"/>
      <c r="AC4583" s="51"/>
      <c r="AD4583" s="51"/>
      <c r="AE4583" s="51"/>
      <c r="AF4583" s="51"/>
      <c r="AG4583" s="51"/>
      <c r="AH4583" s="51"/>
      <c r="AI4583" s="51"/>
      <c r="AJ4583" s="51"/>
      <c r="AK4583" s="51"/>
      <c r="AL4583" s="51"/>
      <c r="AM4583" s="51"/>
      <c r="AN4583" s="51"/>
      <c r="AO4583" s="51"/>
      <c r="AP4583" s="51"/>
      <c r="AQ4583" s="51"/>
      <c r="AR4583" s="51"/>
      <c r="AS4583" s="51"/>
      <c r="AT4583" s="51"/>
      <c r="AU4583" s="51"/>
      <c r="AV4583" s="51"/>
      <c r="AW4583" s="51"/>
      <c r="AX4583" s="51"/>
      <c r="AY4583" s="51"/>
      <c r="AZ4583" s="51"/>
      <c r="BA4583" s="51"/>
      <c r="BB4583" s="51"/>
      <c r="BC4583" s="51"/>
      <c r="BD4583" s="51"/>
      <c r="BE4583" s="51"/>
      <c r="BF4583" s="51"/>
      <c r="BG4583" s="51"/>
      <c r="BH4583" s="51"/>
      <c r="BI4583" s="51"/>
      <c r="BJ4583" s="51"/>
      <c r="BK4583" s="51"/>
      <c r="BL4583" s="51"/>
      <c r="BM4583" s="51"/>
      <c r="BN4583" s="51"/>
      <c r="BO4583" s="51"/>
      <c r="BP4583" s="51"/>
      <c r="BQ4583" s="51"/>
      <c r="BR4583" s="51"/>
      <c r="BS4583" s="51"/>
      <c r="BT4583" s="51"/>
      <c r="BU4583" s="51"/>
      <c r="BV4583" s="51"/>
      <c r="BW4583" s="51"/>
      <c r="BX4583" s="51"/>
      <c r="BY4583" s="51"/>
      <c r="BZ4583" s="51"/>
      <c r="CA4583" s="51"/>
      <c r="CB4583" s="51"/>
      <c r="CC4583" s="51"/>
      <c r="CD4583" s="51"/>
    </row>
    <row r="4584" spans="1:82" x14ac:dyDescent="0.35">
      <c r="A4584" s="49" t="s">
        <v>854</v>
      </c>
      <c r="B4584" s="50">
        <v>42338</v>
      </c>
      <c r="C4584" s="62"/>
      <c r="D4584" s="62"/>
      <c r="E4584" s="51" t="s">
        <v>855</v>
      </c>
      <c r="F4584" s="51"/>
      <c r="G4584" s="51">
        <v>497.13421875</v>
      </c>
      <c r="H4584" s="51">
        <v>0.238684375</v>
      </c>
      <c r="I4584" s="51">
        <v>0.29436875000000001</v>
      </c>
      <c r="J4584" s="51">
        <v>0.28835624999999998</v>
      </c>
      <c r="K4584" s="51">
        <v>0.21435000000000001</v>
      </c>
      <c r="L4584" s="51">
        <v>0.30481249999999999</v>
      </c>
      <c r="M4584" s="51">
        <v>0.32823124999999997</v>
      </c>
      <c r="N4584" s="51">
        <v>0.25483750000000005</v>
      </c>
      <c r="O4584" s="51"/>
      <c r="P4584" s="51"/>
      <c r="Q4584" s="51"/>
      <c r="R4584" s="51"/>
      <c r="S4584" s="51"/>
      <c r="T4584" s="51"/>
      <c r="U4584" s="51"/>
      <c r="V4584" s="51"/>
      <c r="W4584" s="51"/>
      <c r="X4584" s="51"/>
      <c r="Y4584" s="51"/>
      <c r="Z4584" s="51"/>
      <c r="AA4584" s="51"/>
      <c r="AB4584" s="51"/>
      <c r="AC4584" s="51"/>
      <c r="AD4584" s="51"/>
      <c r="AE4584" s="51">
        <v>0.44616613601210892</v>
      </c>
      <c r="AF4584" s="51">
        <v>0.29518331192583497</v>
      </c>
      <c r="AG4584" s="51"/>
      <c r="AH4584" s="51"/>
      <c r="AI4584" s="51"/>
      <c r="AJ4584" s="51"/>
      <c r="AK4584" s="51"/>
      <c r="AL4584" s="51"/>
      <c r="AM4584" s="51"/>
      <c r="AN4584" s="51"/>
      <c r="AO4584" s="51"/>
      <c r="AP4584" s="51"/>
      <c r="AQ4584" s="51"/>
      <c r="AR4584" s="51"/>
      <c r="AS4584" s="51"/>
      <c r="AT4584" s="51"/>
      <c r="AU4584" s="51"/>
      <c r="AV4584" s="51"/>
      <c r="AW4584" s="51"/>
      <c r="AX4584" s="51"/>
      <c r="AY4584" s="51"/>
      <c r="AZ4584" s="51"/>
      <c r="BA4584" s="51"/>
      <c r="BB4584" s="51"/>
      <c r="BC4584" s="51"/>
      <c r="BD4584" s="51"/>
      <c r="BE4584" s="51"/>
      <c r="BF4584" s="51"/>
      <c r="BG4584" s="51"/>
      <c r="BH4584" s="51"/>
      <c r="BI4584" s="51"/>
      <c r="BJ4584" s="51"/>
      <c r="BK4584" s="51"/>
      <c r="BL4584" s="51"/>
      <c r="BM4584" s="51"/>
      <c r="BN4584" s="51"/>
      <c r="BO4584" s="51"/>
      <c r="BP4584" s="51"/>
      <c r="BQ4584" s="51"/>
      <c r="BR4584" s="51"/>
      <c r="BS4584" s="51"/>
      <c r="BT4584" s="51"/>
      <c r="BU4584" s="51"/>
      <c r="BV4584" s="51"/>
      <c r="BW4584" s="51"/>
      <c r="BX4584" s="51"/>
      <c r="BY4584" s="51"/>
      <c r="BZ4584" s="51"/>
      <c r="CA4584" s="51"/>
      <c r="CB4584" s="51"/>
      <c r="CC4584" s="51"/>
      <c r="CD4584" s="51"/>
    </row>
    <row r="4585" spans="1:82" x14ac:dyDescent="0.35">
      <c r="A4585" s="49" t="s">
        <v>854</v>
      </c>
      <c r="B4585" s="50">
        <v>42339</v>
      </c>
      <c r="C4585" s="62"/>
      <c r="D4585" s="62"/>
      <c r="E4585" s="51" t="s">
        <v>855</v>
      </c>
      <c r="F4585" s="51"/>
      <c r="G4585" s="51">
        <v>493.69265625000003</v>
      </c>
      <c r="H4585" s="51">
        <v>0.227290625</v>
      </c>
      <c r="I4585" s="51">
        <v>0.28774374999999996</v>
      </c>
      <c r="J4585" s="51">
        <v>0.28635625000000003</v>
      </c>
      <c r="K4585" s="51">
        <v>0.21408125</v>
      </c>
      <c r="L4585" s="51">
        <v>0.30467500000000003</v>
      </c>
      <c r="M4585" s="51">
        <v>0.32826250000000001</v>
      </c>
      <c r="N4585" s="51">
        <v>0.25475000000000003</v>
      </c>
      <c r="O4585" s="51"/>
      <c r="P4585" s="51"/>
      <c r="Q4585" s="51"/>
      <c r="R4585" s="51"/>
      <c r="S4585" s="51"/>
      <c r="T4585" s="51"/>
      <c r="U4585" s="51"/>
      <c r="V4585" s="51"/>
      <c r="W4585" s="51"/>
      <c r="X4585" s="51"/>
      <c r="Y4585" s="51"/>
      <c r="Z4585" s="51"/>
      <c r="AA4585" s="51"/>
      <c r="AB4585" s="51"/>
      <c r="AC4585" s="51"/>
      <c r="AD4585" s="51"/>
      <c r="AE4585" s="51"/>
      <c r="AF4585" s="51"/>
      <c r="AG4585" s="51"/>
      <c r="AH4585" s="51"/>
      <c r="AI4585" s="51"/>
      <c r="AJ4585" s="51"/>
      <c r="AK4585" s="51"/>
      <c r="AL4585" s="51"/>
      <c r="AM4585" s="51"/>
      <c r="AN4585" s="51"/>
      <c r="AO4585" s="51"/>
      <c r="AP4585" s="51"/>
      <c r="AQ4585" s="51"/>
      <c r="AR4585" s="51"/>
      <c r="AS4585" s="51"/>
      <c r="AT4585" s="51"/>
      <c r="AU4585" s="51"/>
      <c r="AV4585" s="51"/>
      <c r="AW4585" s="51"/>
      <c r="AX4585" s="51"/>
      <c r="AY4585" s="51"/>
      <c r="AZ4585" s="51"/>
      <c r="BA4585" s="51"/>
      <c r="BB4585" s="51"/>
      <c r="BC4585" s="51"/>
      <c r="BD4585" s="51"/>
      <c r="BE4585" s="51"/>
      <c r="BF4585" s="51"/>
      <c r="BG4585" s="51"/>
      <c r="BH4585" s="51"/>
      <c r="BI4585" s="51"/>
      <c r="BJ4585" s="51"/>
      <c r="BK4585" s="51"/>
      <c r="BL4585" s="51"/>
      <c r="BM4585" s="51"/>
      <c r="BN4585" s="51"/>
      <c r="BO4585" s="51"/>
      <c r="BP4585" s="51"/>
      <c r="BQ4585" s="51"/>
      <c r="BR4585" s="51"/>
      <c r="BS4585" s="51"/>
      <c r="BT4585" s="51"/>
      <c r="BU4585" s="51"/>
      <c r="BV4585" s="51"/>
      <c r="BW4585" s="51"/>
      <c r="BX4585" s="51"/>
      <c r="BY4585" s="51"/>
      <c r="BZ4585" s="51"/>
      <c r="CA4585" s="51"/>
      <c r="CB4585" s="51"/>
      <c r="CC4585" s="51"/>
      <c r="CD4585" s="51"/>
    </row>
    <row r="4586" spans="1:82" x14ac:dyDescent="0.35">
      <c r="A4586" s="49" t="s">
        <v>854</v>
      </c>
      <c r="B4586" s="50">
        <v>42340</v>
      </c>
      <c r="C4586" s="62"/>
      <c r="D4586" s="62"/>
      <c r="E4586" s="51" t="s">
        <v>855</v>
      </c>
      <c r="F4586" s="51"/>
      <c r="G4586" s="51">
        <v>486.91640625000002</v>
      </c>
      <c r="H4586" s="51">
        <v>0.20871562500000002</v>
      </c>
      <c r="I4586" s="51">
        <v>0.27538125000000002</v>
      </c>
      <c r="J4586" s="51">
        <v>0.2804875</v>
      </c>
      <c r="K4586" s="51">
        <v>0.21316874999999999</v>
      </c>
      <c r="L4586" s="51">
        <v>0.30440624999999999</v>
      </c>
      <c r="M4586" s="51">
        <v>0.32819999999999999</v>
      </c>
      <c r="N4586" s="51">
        <v>0.25474374999999999</v>
      </c>
      <c r="O4586" s="51"/>
      <c r="P4586" s="51"/>
      <c r="Q4586" s="51"/>
      <c r="R4586" s="51"/>
      <c r="S4586" s="51"/>
      <c r="T4586" s="51"/>
      <c r="U4586" s="51"/>
      <c r="V4586" s="51"/>
      <c r="W4586" s="51"/>
      <c r="X4586" s="51"/>
      <c r="Y4586" s="51"/>
      <c r="Z4586" s="51"/>
      <c r="AA4586" s="51"/>
      <c r="AB4586" s="51"/>
      <c r="AC4586" s="51"/>
      <c r="AD4586" s="51">
        <v>8.6999999999999993</v>
      </c>
      <c r="AE4586" s="51"/>
      <c r="AF4586" s="51"/>
      <c r="AG4586" s="51"/>
      <c r="AH4586" s="51"/>
      <c r="AI4586" s="51"/>
      <c r="AJ4586" s="51">
        <v>3.35</v>
      </c>
      <c r="AK4586" s="51">
        <v>8.6999999999999993</v>
      </c>
      <c r="AL4586" s="51"/>
      <c r="AM4586" s="51"/>
      <c r="AN4586" s="51"/>
      <c r="AO4586" s="51"/>
      <c r="AP4586" s="51"/>
      <c r="AQ4586" s="51"/>
      <c r="AR4586" s="51"/>
      <c r="AS4586" s="51"/>
      <c r="AT4586" s="51"/>
      <c r="AU4586" s="51"/>
      <c r="AV4586" s="51"/>
      <c r="AW4586" s="51"/>
      <c r="AX4586" s="51"/>
      <c r="AY4586" s="51"/>
      <c r="AZ4586" s="51"/>
      <c r="BA4586" s="51"/>
      <c r="BB4586" s="51"/>
      <c r="BC4586" s="51"/>
      <c r="BD4586" s="51"/>
      <c r="BE4586" s="51"/>
      <c r="BF4586" s="51"/>
      <c r="BG4586" s="51"/>
      <c r="BH4586" s="51"/>
      <c r="BI4586" s="51"/>
      <c r="BJ4586" s="51"/>
      <c r="BK4586" s="51"/>
      <c r="BL4586" s="51"/>
      <c r="BM4586" s="51"/>
      <c r="BN4586" s="51"/>
      <c r="BO4586" s="51"/>
      <c r="BP4586" s="51"/>
      <c r="BQ4586" s="51"/>
      <c r="BR4586" s="51"/>
      <c r="BS4586" s="51"/>
      <c r="BT4586" s="51"/>
      <c r="BU4586" s="51"/>
      <c r="BV4586" s="51"/>
      <c r="BW4586" s="51"/>
      <c r="BX4586" s="51"/>
      <c r="BY4586" s="51"/>
      <c r="BZ4586" s="51"/>
      <c r="CA4586" s="51"/>
      <c r="CB4586" s="51"/>
      <c r="CC4586" s="51"/>
      <c r="CD4586" s="51"/>
    </row>
    <row r="4587" spans="1:82" x14ac:dyDescent="0.35">
      <c r="A4587" s="49" t="s">
        <v>854</v>
      </c>
      <c r="B4587" s="50">
        <v>42341</v>
      </c>
      <c r="C4587" s="62"/>
      <c r="D4587" s="62"/>
      <c r="E4587" s="51" t="s">
        <v>855</v>
      </c>
      <c r="F4587" s="51"/>
      <c r="G4587" s="51">
        <v>532.51312499999995</v>
      </c>
      <c r="H4587" s="51">
        <v>0.34798750000000001</v>
      </c>
      <c r="I4587" s="51">
        <v>0.34683750000000002</v>
      </c>
      <c r="J4587" s="51">
        <v>0.31944375000000003</v>
      </c>
      <c r="K4587" s="51">
        <v>0.22066250000000001</v>
      </c>
      <c r="L4587" s="51">
        <v>0.30445</v>
      </c>
      <c r="M4587" s="51">
        <v>0.32824375</v>
      </c>
      <c r="N4587" s="51">
        <v>0.25483125000000001</v>
      </c>
      <c r="O4587" s="51"/>
      <c r="P4587" s="51"/>
      <c r="Q4587" s="51"/>
      <c r="R4587" s="51"/>
      <c r="S4587" s="51">
        <v>4.961905775</v>
      </c>
      <c r="T4587" s="51">
        <v>380.33449999999999</v>
      </c>
      <c r="U4587" s="51">
        <v>86.609749999999991</v>
      </c>
      <c r="V4587" s="51"/>
      <c r="W4587" s="51"/>
      <c r="X4587" s="51"/>
      <c r="Y4587" s="51"/>
      <c r="Z4587" s="51"/>
      <c r="AA4587" s="51"/>
      <c r="AB4587" s="51"/>
      <c r="AC4587" s="51">
        <v>0</v>
      </c>
      <c r="AD4587" s="51"/>
      <c r="AE4587" s="51"/>
      <c r="AF4587" s="51"/>
      <c r="AG4587" s="51">
        <v>8.1912620450930885E-3</v>
      </c>
      <c r="AH4587" s="51">
        <v>4.3778200000000003E-2</v>
      </c>
      <c r="AI4587" s="51">
        <v>5.3444999999999991</v>
      </c>
      <c r="AJ4587" s="51"/>
      <c r="AK4587" s="51"/>
      <c r="AL4587" s="51">
        <v>1.2</v>
      </c>
      <c r="AM4587" s="51">
        <v>2.7045961926478471E-2</v>
      </c>
      <c r="AN4587" s="51">
        <v>1.8799715750000001</v>
      </c>
      <c r="AO4587" s="51">
        <v>69.510249999999999</v>
      </c>
      <c r="AP4587" s="51"/>
      <c r="AQ4587" s="51"/>
      <c r="AR4587" s="51"/>
      <c r="AS4587" s="51"/>
      <c r="AT4587" s="51"/>
      <c r="AU4587" s="51"/>
      <c r="AV4587" s="51"/>
      <c r="AW4587" s="51"/>
      <c r="AX4587" s="51"/>
      <c r="AY4587" s="51"/>
      <c r="AZ4587" s="51"/>
      <c r="BA4587" s="51"/>
      <c r="BB4587" s="51">
        <v>1.5653666749999999</v>
      </c>
      <c r="BC4587" s="51"/>
      <c r="BD4587" s="51">
        <v>86.609749999999991</v>
      </c>
      <c r="BE4587" s="51">
        <v>1.8073792788918106E-2</v>
      </c>
      <c r="BF4587" s="51">
        <v>6.7290598300360945E-3</v>
      </c>
      <c r="BG4587" s="51">
        <v>1.4727893249999999</v>
      </c>
      <c r="BH4587" s="51"/>
      <c r="BI4587" s="51">
        <v>218.86999999999998</v>
      </c>
      <c r="BJ4587" s="51"/>
      <c r="BK4587" s="51"/>
      <c r="BL4587" s="51"/>
      <c r="BM4587" s="51"/>
      <c r="BN4587" s="51"/>
      <c r="BO4587" s="51"/>
      <c r="BP4587" s="51"/>
      <c r="BQ4587" s="51"/>
      <c r="BR4587" s="51"/>
      <c r="BS4587" s="51"/>
      <c r="BT4587" s="51"/>
      <c r="BU4587" s="51"/>
      <c r="BV4587" s="51"/>
      <c r="BW4587" s="51"/>
      <c r="BX4587" s="51"/>
      <c r="BY4587" s="51"/>
      <c r="BZ4587" s="51"/>
      <c r="CA4587" s="51"/>
      <c r="CB4587" s="51"/>
      <c r="CC4587" s="51"/>
      <c r="CD4587" s="51"/>
    </row>
    <row r="4588" spans="1:82" x14ac:dyDescent="0.35">
      <c r="A4588" s="49" t="s">
        <v>854</v>
      </c>
      <c r="B4588" s="50">
        <v>42342</v>
      </c>
      <c r="C4588" s="62"/>
      <c r="D4588" s="62"/>
      <c r="E4588" s="51" t="s">
        <v>855</v>
      </c>
      <c r="F4588" s="51"/>
      <c r="G4588" s="51">
        <v>527.44640625</v>
      </c>
      <c r="H4588" s="51">
        <v>0.31794687500000002</v>
      </c>
      <c r="I4588" s="51">
        <v>0.33988750000000001</v>
      </c>
      <c r="J4588" s="51">
        <v>0.32186875000000004</v>
      </c>
      <c r="K4588" s="51">
        <v>0.21982499999999999</v>
      </c>
      <c r="L4588" s="51">
        <v>0.30449375000000001</v>
      </c>
      <c r="M4588" s="51">
        <v>0.32823750000000002</v>
      </c>
      <c r="N4588" s="51">
        <v>0.2548125</v>
      </c>
      <c r="O4588" s="51"/>
      <c r="P4588" s="51"/>
      <c r="Q4588" s="51"/>
      <c r="R4588" s="51"/>
      <c r="S4588" s="51"/>
      <c r="T4588" s="51"/>
      <c r="U4588" s="51"/>
      <c r="V4588" s="51"/>
      <c r="W4588" s="51"/>
      <c r="X4588" s="51"/>
      <c r="Y4588" s="51"/>
      <c r="Z4588" s="51"/>
      <c r="AA4588" s="51"/>
      <c r="AB4588" s="51"/>
      <c r="AC4588" s="51"/>
      <c r="AD4588" s="51"/>
      <c r="AE4588" s="51">
        <v>0.47382610451235263</v>
      </c>
      <c r="AF4588" s="51">
        <v>0.34594921287590874</v>
      </c>
      <c r="AG4588" s="51"/>
      <c r="AH4588" s="51"/>
      <c r="AI4588" s="51"/>
      <c r="AJ4588" s="51"/>
      <c r="AK4588" s="51"/>
      <c r="AL4588" s="51"/>
      <c r="AM4588" s="51"/>
      <c r="AN4588" s="51"/>
      <c r="AO4588" s="51"/>
      <c r="AP4588" s="51"/>
      <c r="AQ4588" s="51"/>
      <c r="AR4588" s="51"/>
      <c r="AS4588" s="51"/>
      <c r="AT4588" s="51"/>
      <c r="AU4588" s="51"/>
      <c r="AV4588" s="51"/>
      <c r="AW4588" s="51"/>
      <c r="AX4588" s="51"/>
      <c r="AY4588" s="51"/>
      <c r="AZ4588" s="51"/>
      <c r="BA4588" s="51"/>
      <c r="BB4588" s="51"/>
      <c r="BC4588" s="51"/>
      <c r="BD4588" s="51"/>
      <c r="BE4588" s="51"/>
      <c r="BF4588" s="51"/>
      <c r="BG4588" s="51"/>
      <c r="BH4588" s="51"/>
      <c r="BI4588" s="51"/>
      <c r="BJ4588" s="51"/>
      <c r="BK4588" s="51"/>
      <c r="BL4588" s="51"/>
      <c r="BM4588" s="51"/>
      <c r="BN4588" s="51"/>
      <c r="BO4588" s="51"/>
      <c r="BP4588" s="51"/>
      <c r="BQ4588" s="51"/>
      <c r="BR4588" s="51"/>
      <c r="BS4588" s="51"/>
      <c r="BT4588" s="51"/>
      <c r="BU4588" s="51"/>
      <c r="BV4588" s="51"/>
      <c r="BW4588" s="51"/>
      <c r="BX4588" s="51"/>
      <c r="BY4588" s="51"/>
      <c r="BZ4588" s="51"/>
      <c r="CA4588" s="51"/>
      <c r="CB4588" s="51"/>
      <c r="CC4588" s="51"/>
      <c r="CD4588" s="51"/>
    </row>
    <row r="4589" spans="1:82" x14ac:dyDescent="0.35">
      <c r="A4589" s="49" t="s">
        <v>854</v>
      </c>
      <c r="B4589" s="50">
        <v>42343</v>
      </c>
      <c r="C4589" s="62"/>
      <c r="D4589" s="62"/>
      <c r="E4589" s="51" t="s">
        <v>855</v>
      </c>
      <c r="F4589" s="51"/>
      <c r="G4589" s="51">
        <v>523.43343749999997</v>
      </c>
      <c r="H4589" s="51">
        <v>0.29941249999999997</v>
      </c>
      <c r="I4589" s="51">
        <v>0.33355625</v>
      </c>
      <c r="J4589" s="51">
        <v>0.320525</v>
      </c>
      <c r="K4589" s="51">
        <v>0.22030624999999998</v>
      </c>
      <c r="L4589" s="51">
        <v>0.30433125</v>
      </c>
      <c r="M4589" s="51">
        <v>0.32832499999999998</v>
      </c>
      <c r="N4589" s="51">
        <v>0.25480625000000001</v>
      </c>
      <c r="O4589" s="51"/>
      <c r="P4589" s="51"/>
      <c r="Q4589" s="51"/>
      <c r="R4589" s="51"/>
      <c r="S4589" s="51"/>
      <c r="T4589" s="51"/>
      <c r="U4589" s="51"/>
      <c r="V4589" s="51"/>
      <c r="W4589" s="51"/>
      <c r="X4589" s="51"/>
      <c r="Y4589" s="51"/>
      <c r="Z4589" s="51"/>
      <c r="AA4589" s="51"/>
      <c r="AB4589" s="51"/>
      <c r="AC4589" s="51"/>
      <c r="AD4589" s="51"/>
      <c r="AE4589" s="51"/>
      <c r="AF4589" s="51"/>
      <c r="AG4589" s="51"/>
      <c r="AH4589" s="51"/>
      <c r="AI4589" s="51"/>
      <c r="AJ4589" s="51"/>
      <c r="AK4589" s="51"/>
      <c r="AL4589" s="51"/>
      <c r="AM4589" s="51"/>
      <c r="AN4589" s="51"/>
      <c r="AO4589" s="51"/>
      <c r="AP4589" s="51"/>
      <c r="AQ4589" s="51"/>
      <c r="AR4589" s="51"/>
      <c r="AS4589" s="51"/>
      <c r="AT4589" s="51"/>
      <c r="AU4589" s="51"/>
      <c r="AV4589" s="51"/>
      <c r="AW4589" s="51"/>
      <c r="AX4589" s="51"/>
      <c r="AY4589" s="51"/>
      <c r="AZ4589" s="51"/>
      <c r="BA4589" s="51"/>
      <c r="BB4589" s="51"/>
      <c r="BC4589" s="51"/>
      <c r="BD4589" s="51"/>
      <c r="BE4589" s="51"/>
      <c r="BF4589" s="51"/>
      <c r="BG4589" s="51"/>
      <c r="BH4589" s="51"/>
      <c r="BI4589" s="51"/>
      <c r="BJ4589" s="51"/>
      <c r="BK4589" s="51"/>
      <c r="BL4589" s="51"/>
      <c r="BM4589" s="51"/>
      <c r="BN4589" s="51"/>
      <c r="BO4589" s="51"/>
      <c r="BP4589" s="51"/>
      <c r="BQ4589" s="51"/>
      <c r="BR4589" s="51"/>
      <c r="BS4589" s="51"/>
      <c r="BT4589" s="51"/>
      <c r="BU4589" s="51"/>
      <c r="BV4589" s="51"/>
      <c r="BW4589" s="51"/>
      <c r="BX4589" s="51"/>
      <c r="BY4589" s="51"/>
      <c r="BZ4589" s="51"/>
      <c r="CA4589" s="51"/>
      <c r="CB4589" s="51"/>
      <c r="CC4589" s="51"/>
      <c r="CD4589" s="51"/>
    </row>
    <row r="4590" spans="1:82" x14ac:dyDescent="0.35">
      <c r="A4590" s="49" t="s">
        <v>854</v>
      </c>
      <c r="B4590" s="50">
        <v>42344</v>
      </c>
      <c r="C4590" s="62"/>
      <c r="D4590" s="62"/>
      <c r="E4590" s="51" t="s">
        <v>855</v>
      </c>
      <c r="F4590" s="51"/>
      <c r="G4590" s="51">
        <v>519.83765625000001</v>
      </c>
      <c r="H4590" s="51">
        <v>0.284871875</v>
      </c>
      <c r="I4590" s="51">
        <v>0.32745000000000002</v>
      </c>
      <c r="J4590" s="51">
        <v>0.31848749999999998</v>
      </c>
      <c r="K4590" s="51">
        <v>0.22064375</v>
      </c>
      <c r="L4590" s="51">
        <v>0.30431874999999997</v>
      </c>
      <c r="M4590" s="51">
        <v>0.32831250000000001</v>
      </c>
      <c r="N4590" s="51">
        <v>0.25486874999999998</v>
      </c>
      <c r="O4590" s="51"/>
      <c r="P4590" s="51"/>
      <c r="Q4590" s="51"/>
      <c r="R4590" s="51"/>
      <c r="S4590" s="51"/>
      <c r="T4590" s="51"/>
      <c r="U4590" s="51"/>
      <c r="V4590" s="51"/>
      <c r="W4590" s="51"/>
      <c r="X4590" s="51"/>
      <c r="Y4590" s="51"/>
      <c r="Z4590" s="51"/>
      <c r="AA4590" s="51"/>
      <c r="AB4590" s="51"/>
      <c r="AC4590" s="51"/>
      <c r="AD4590" s="51"/>
      <c r="AE4590" s="51"/>
      <c r="AF4590" s="51"/>
      <c r="AG4590" s="51"/>
      <c r="AH4590" s="51"/>
      <c r="AI4590" s="51"/>
      <c r="AJ4590" s="51"/>
      <c r="AK4590" s="51"/>
      <c r="AL4590" s="51"/>
      <c r="AM4590" s="51"/>
      <c r="AN4590" s="51"/>
      <c r="AO4590" s="51"/>
      <c r="AP4590" s="51"/>
      <c r="AQ4590" s="51"/>
      <c r="AR4590" s="51"/>
      <c r="AS4590" s="51"/>
      <c r="AT4590" s="51"/>
      <c r="AU4590" s="51"/>
      <c r="AV4590" s="51"/>
      <c r="AW4590" s="51"/>
      <c r="AX4590" s="51"/>
      <c r="AY4590" s="51"/>
      <c r="AZ4590" s="51"/>
      <c r="BA4590" s="51"/>
      <c r="BB4590" s="51"/>
      <c r="BC4590" s="51"/>
      <c r="BD4590" s="51"/>
      <c r="BE4590" s="51"/>
      <c r="BF4590" s="51"/>
      <c r="BG4590" s="51"/>
      <c r="BH4590" s="51"/>
      <c r="BI4590" s="51"/>
      <c r="BJ4590" s="51"/>
      <c r="BK4590" s="51"/>
      <c r="BL4590" s="51"/>
      <c r="BM4590" s="51"/>
      <c r="BN4590" s="51"/>
      <c r="BO4590" s="51"/>
      <c r="BP4590" s="51"/>
      <c r="BQ4590" s="51"/>
      <c r="BR4590" s="51"/>
      <c r="BS4590" s="51"/>
      <c r="BT4590" s="51"/>
      <c r="BU4590" s="51"/>
      <c r="BV4590" s="51"/>
      <c r="BW4590" s="51"/>
      <c r="BX4590" s="51"/>
      <c r="BY4590" s="51"/>
      <c r="BZ4590" s="51"/>
      <c r="CA4590" s="51"/>
      <c r="CB4590" s="51"/>
      <c r="CC4590" s="51"/>
      <c r="CD4590" s="51"/>
    </row>
    <row r="4591" spans="1:82" x14ac:dyDescent="0.35">
      <c r="A4591" s="49" t="s">
        <v>854</v>
      </c>
      <c r="B4591" s="50">
        <v>42345</v>
      </c>
      <c r="C4591" s="62"/>
      <c r="D4591" s="62"/>
      <c r="E4591" s="51" t="s">
        <v>855</v>
      </c>
      <c r="F4591" s="51"/>
      <c r="G4591" s="51">
        <v>515.61562500000002</v>
      </c>
      <c r="H4591" s="51">
        <v>0.27081250000000001</v>
      </c>
      <c r="I4591" s="51">
        <v>0.32062499999999999</v>
      </c>
      <c r="J4591" s="51">
        <v>0.31513124999999997</v>
      </c>
      <c r="K4591" s="51">
        <v>0.2205375</v>
      </c>
      <c r="L4591" s="51">
        <v>0.30428125</v>
      </c>
      <c r="M4591" s="51">
        <v>0.32827499999999998</v>
      </c>
      <c r="N4591" s="51">
        <v>0.25477499999999997</v>
      </c>
      <c r="O4591" s="51"/>
      <c r="P4591" s="51"/>
      <c r="Q4591" s="51"/>
      <c r="R4591" s="51"/>
      <c r="S4591" s="51"/>
      <c r="T4591" s="51"/>
      <c r="U4591" s="51"/>
      <c r="V4591" s="51"/>
      <c r="W4591" s="51"/>
      <c r="X4591" s="51"/>
      <c r="Y4591" s="51"/>
      <c r="Z4591" s="51"/>
      <c r="AA4591" s="51"/>
      <c r="AB4591" s="51"/>
      <c r="AC4591" s="51"/>
      <c r="AD4591" s="51"/>
      <c r="AE4591" s="51">
        <v>0.39474907025783967</v>
      </c>
      <c r="AF4591" s="51">
        <v>0.31339957154786841</v>
      </c>
      <c r="AG4591" s="51"/>
      <c r="AH4591" s="51"/>
      <c r="AI4591" s="51"/>
      <c r="AJ4591" s="51"/>
      <c r="AK4591" s="51"/>
      <c r="AL4591" s="51"/>
      <c r="AM4591" s="51"/>
      <c r="AN4591" s="51"/>
      <c r="AO4591" s="51"/>
      <c r="AP4591" s="51"/>
      <c r="AQ4591" s="51"/>
      <c r="AR4591" s="51"/>
      <c r="AS4591" s="51"/>
      <c r="AT4591" s="51"/>
      <c r="AU4591" s="51"/>
      <c r="AV4591" s="51"/>
      <c r="AW4591" s="51"/>
      <c r="AX4591" s="51"/>
      <c r="AY4591" s="51"/>
      <c r="AZ4591" s="51"/>
      <c r="BA4591" s="51"/>
      <c r="BB4591" s="51"/>
      <c r="BC4591" s="51"/>
      <c r="BD4591" s="51"/>
      <c r="BE4591" s="51"/>
      <c r="BF4591" s="51"/>
      <c r="BG4591" s="51"/>
      <c r="BH4591" s="51"/>
      <c r="BI4591" s="51"/>
      <c r="BJ4591" s="51"/>
      <c r="BK4591" s="51"/>
      <c r="BL4591" s="51"/>
      <c r="BM4591" s="51"/>
      <c r="BN4591" s="51"/>
      <c r="BO4591" s="51"/>
      <c r="BP4591" s="51"/>
      <c r="BQ4591" s="51"/>
      <c r="BR4591" s="51"/>
      <c r="BS4591" s="51"/>
      <c r="BT4591" s="51"/>
      <c r="BU4591" s="51"/>
      <c r="BV4591" s="51"/>
      <c r="BW4591" s="51"/>
      <c r="BX4591" s="51"/>
      <c r="BY4591" s="51"/>
      <c r="BZ4591" s="51"/>
      <c r="CA4591" s="51"/>
      <c r="CB4591" s="51"/>
      <c r="CC4591" s="51"/>
      <c r="CD4591" s="51"/>
    </row>
    <row r="4592" spans="1:82" x14ac:dyDescent="0.35">
      <c r="A4592" s="49" t="s">
        <v>854</v>
      </c>
      <c r="B4592" s="50">
        <v>42346</v>
      </c>
      <c r="C4592" s="62"/>
      <c r="D4592" s="62"/>
      <c r="E4592" s="51" t="s">
        <v>855</v>
      </c>
      <c r="F4592" s="51"/>
      <c r="G4592" s="51">
        <v>510.52359375000003</v>
      </c>
      <c r="H4592" s="51">
        <v>0.25457812499999999</v>
      </c>
      <c r="I4592" s="51">
        <v>0.31254999999999999</v>
      </c>
      <c r="J4592" s="51">
        <v>0.31074374999999999</v>
      </c>
      <c r="K4592" s="51">
        <v>0.22018125</v>
      </c>
      <c r="L4592" s="51">
        <v>0.30415000000000003</v>
      </c>
      <c r="M4592" s="51">
        <v>0.32833125000000002</v>
      </c>
      <c r="N4592" s="51">
        <v>0.25477499999999997</v>
      </c>
      <c r="O4592" s="51"/>
      <c r="P4592" s="51"/>
      <c r="Q4592" s="51"/>
      <c r="R4592" s="51"/>
      <c r="S4592" s="51"/>
      <c r="T4592" s="51"/>
      <c r="U4592" s="51"/>
      <c r="V4592" s="51"/>
      <c r="W4592" s="51"/>
      <c r="X4592" s="51"/>
      <c r="Y4592" s="51"/>
      <c r="Z4592" s="51"/>
      <c r="AA4592" s="51"/>
      <c r="AB4592" s="51"/>
      <c r="AC4592" s="51"/>
      <c r="AD4592" s="51">
        <v>8.6999999999999993</v>
      </c>
      <c r="AE4592" s="51"/>
      <c r="AF4592" s="51"/>
      <c r="AG4592" s="51"/>
      <c r="AH4592" s="51"/>
      <c r="AI4592" s="51"/>
      <c r="AJ4592" s="51">
        <v>4.0999999999999996</v>
      </c>
      <c r="AK4592" s="51">
        <v>8.6999999999999993</v>
      </c>
      <c r="AL4592" s="51"/>
      <c r="AM4592" s="51"/>
      <c r="AN4592" s="51"/>
      <c r="AO4592" s="51"/>
      <c r="AP4592" s="51"/>
      <c r="AQ4592" s="51"/>
      <c r="AR4592" s="51"/>
      <c r="AS4592" s="51"/>
      <c r="AT4592" s="51"/>
      <c r="AU4592" s="51"/>
      <c r="AV4592" s="51"/>
      <c r="AW4592" s="51"/>
      <c r="AX4592" s="51"/>
      <c r="AY4592" s="51"/>
      <c r="AZ4592" s="51"/>
      <c r="BA4592" s="51"/>
      <c r="BB4592" s="51"/>
      <c r="BC4592" s="51"/>
      <c r="BD4592" s="51"/>
      <c r="BE4592" s="51"/>
      <c r="BF4592" s="51"/>
      <c r="BG4592" s="51"/>
      <c r="BH4592" s="51"/>
      <c r="BI4592" s="51"/>
      <c r="BJ4592" s="51"/>
      <c r="BK4592" s="51"/>
      <c r="BL4592" s="51"/>
      <c r="BM4592" s="51"/>
      <c r="BN4592" s="51"/>
      <c r="BO4592" s="51"/>
      <c r="BP4592" s="51"/>
      <c r="BQ4592" s="51"/>
      <c r="BR4592" s="51"/>
      <c r="BS4592" s="51"/>
      <c r="BT4592" s="51"/>
      <c r="BU4592" s="51"/>
      <c r="BV4592" s="51"/>
      <c r="BW4592" s="51"/>
      <c r="BX4592" s="51"/>
      <c r="BY4592" s="51"/>
      <c r="BZ4592" s="51"/>
      <c r="CA4592" s="51"/>
      <c r="CB4592" s="51"/>
      <c r="CC4592" s="51"/>
      <c r="CD4592" s="51"/>
    </row>
    <row r="4593" spans="1:82" x14ac:dyDescent="0.35">
      <c r="A4593" s="49" t="s">
        <v>854</v>
      </c>
      <c r="B4593" s="50">
        <v>42347</v>
      </c>
      <c r="C4593" s="62"/>
      <c r="D4593" s="62"/>
      <c r="E4593" s="51" t="s">
        <v>855</v>
      </c>
      <c r="F4593" s="51"/>
      <c r="G4593" s="51">
        <v>506.05828125000005</v>
      </c>
      <c r="H4593" s="51">
        <v>0.24110937500000001</v>
      </c>
      <c r="I4593" s="51">
        <v>0.3051875</v>
      </c>
      <c r="J4593" s="51">
        <v>0.30699374999999995</v>
      </c>
      <c r="K4593" s="51">
        <v>0.21975</v>
      </c>
      <c r="L4593" s="51">
        <v>0.30399375000000001</v>
      </c>
      <c r="M4593" s="51">
        <v>0.32824375</v>
      </c>
      <c r="N4593" s="51">
        <v>0.25473125000000002</v>
      </c>
      <c r="O4593" s="51"/>
      <c r="P4593" s="51"/>
      <c r="Q4593" s="51"/>
      <c r="R4593" s="51"/>
      <c r="S4593" s="51"/>
      <c r="T4593" s="51"/>
      <c r="U4593" s="51"/>
      <c r="V4593" s="51"/>
      <c r="W4593" s="51"/>
      <c r="X4593" s="51"/>
      <c r="Y4593" s="51"/>
      <c r="Z4593" s="51"/>
      <c r="AA4593" s="51"/>
      <c r="AB4593" s="51"/>
      <c r="AC4593" s="51"/>
      <c r="AD4593" s="51"/>
      <c r="AE4593" s="51"/>
      <c r="AF4593" s="51"/>
      <c r="AG4593" s="51"/>
      <c r="AH4593" s="51"/>
      <c r="AI4593" s="51"/>
      <c r="AJ4593" s="51"/>
      <c r="AK4593" s="51"/>
      <c r="AL4593" s="51"/>
      <c r="AM4593" s="51"/>
      <c r="AN4593" s="51"/>
      <c r="AO4593" s="51"/>
      <c r="AP4593" s="51"/>
      <c r="AQ4593" s="51"/>
      <c r="AR4593" s="51"/>
      <c r="AS4593" s="51"/>
      <c r="AT4593" s="51"/>
      <c r="AU4593" s="51"/>
      <c r="AV4593" s="51"/>
      <c r="AW4593" s="51"/>
      <c r="AX4593" s="51"/>
      <c r="AY4593" s="51"/>
      <c r="AZ4593" s="51"/>
      <c r="BA4593" s="51"/>
      <c r="BB4593" s="51"/>
      <c r="BC4593" s="51"/>
      <c r="BD4593" s="51"/>
      <c r="BE4593" s="51"/>
      <c r="BF4593" s="51"/>
      <c r="BG4593" s="51"/>
      <c r="BH4593" s="51"/>
      <c r="BI4593" s="51"/>
      <c r="BJ4593" s="51"/>
      <c r="BK4593" s="51"/>
      <c r="BL4593" s="51"/>
      <c r="BM4593" s="51"/>
      <c r="BN4593" s="51"/>
      <c r="BO4593" s="51"/>
      <c r="BP4593" s="51"/>
      <c r="BQ4593" s="51"/>
      <c r="BR4593" s="51"/>
      <c r="BS4593" s="51"/>
      <c r="BT4593" s="51"/>
      <c r="BU4593" s="51"/>
      <c r="BV4593" s="51"/>
      <c r="BW4593" s="51"/>
      <c r="BX4593" s="51"/>
      <c r="BY4593" s="51"/>
      <c r="BZ4593" s="51"/>
      <c r="CA4593" s="51"/>
      <c r="CB4593" s="51"/>
      <c r="CC4593" s="51"/>
      <c r="CD4593" s="51"/>
    </row>
    <row r="4594" spans="1:82" x14ac:dyDescent="0.35">
      <c r="A4594" s="49" t="s">
        <v>854</v>
      </c>
      <c r="B4594" s="50">
        <v>42348</v>
      </c>
      <c r="C4594" s="62"/>
      <c r="D4594" s="62"/>
      <c r="E4594" s="51" t="s">
        <v>855</v>
      </c>
      <c r="F4594" s="51"/>
      <c r="G4594" s="51">
        <v>500.00296874999992</v>
      </c>
      <c r="H4594" s="51">
        <v>0.225121875</v>
      </c>
      <c r="I4594" s="51">
        <v>0.29468125000000001</v>
      </c>
      <c r="J4594" s="51">
        <v>0.30111874999999999</v>
      </c>
      <c r="K4594" s="51">
        <v>0.21884375</v>
      </c>
      <c r="L4594" s="51">
        <v>0.30390624999999999</v>
      </c>
      <c r="M4594" s="51">
        <v>0.32819374999999995</v>
      </c>
      <c r="N4594" s="51">
        <v>0.25471250000000001</v>
      </c>
      <c r="O4594" s="51"/>
      <c r="P4594" s="51"/>
      <c r="Q4594" s="51"/>
      <c r="R4594" s="51"/>
      <c r="S4594" s="51"/>
      <c r="T4594" s="51"/>
      <c r="U4594" s="51"/>
      <c r="V4594" s="51"/>
      <c r="W4594" s="51"/>
      <c r="X4594" s="51"/>
      <c r="Y4594" s="51"/>
      <c r="Z4594" s="51"/>
      <c r="AA4594" s="51"/>
      <c r="AB4594" s="51"/>
      <c r="AC4594" s="51"/>
      <c r="AD4594" s="51"/>
      <c r="AE4594" s="51"/>
      <c r="AF4594" s="51"/>
      <c r="AG4594" s="51"/>
      <c r="AH4594" s="51"/>
      <c r="AI4594" s="51"/>
      <c r="AJ4594" s="51"/>
      <c r="AK4594" s="51"/>
      <c r="AL4594" s="51"/>
      <c r="AM4594" s="51"/>
      <c r="AN4594" s="51"/>
      <c r="AO4594" s="51"/>
      <c r="AP4594" s="51"/>
      <c r="AQ4594" s="51"/>
      <c r="AR4594" s="51"/>
      <c r="AS4594" s="51"/>
      <c r="AT4594" s="51"/>
      <c r="AU4594" s="51"/>
      <c r="AV4594" s="51"/>
      <c r="AW4594" s="51"/>
      <c r="AX4594" s="51"/>
      <c r="AY4594" s="51"/>
      <c r="AZ4594" s="51"/>
      <c r="BA4594" s="51"/>
      <c r="BB4594" s="51"/>
      <c r="BC4594" s="51"/>
      <c r="BD4594" s="51"/>
      <c r="BE4594" s="51"/>
      <c r="BF4594" s="51"/>
      <c r="BG4594" s="51"/>
      <c r="BH4594" s="51"/>
      <c r="BI4594" s="51"/>
      <c r="BJ4594" s="51"/>
      <c r="BK4594" s="51"/>
      <c r="BL4594" s="51"/>
      <c r="BM4594" s="51"/>
      <c r="BN4594" s="51"/>
      <c r="BO4594" s="51"/>
      <c r="BP4594" s="51"/>
      <c r="BQ4594" s="51"/>
      <c r="BR4594" s="51"/>
      <c r="BS4594" s="51"/>
      <c r="BT4594" s="51"/>
      <c r="BU4594" s="51"/>
      <c r="BV4594" s="51"/>
      <c r="BW4594" s="51"/>
      <c r="BX4594" s="51"/>
      <c r="BY4594" s="51"/>
      <c r="BZ4594" s="51"/>
      <c r="CA4594" s="51"/>
      <c r="CB4594" s="51"/>
      <c r="CC4594" s="51"/>
      <c r="CD4594" s="51"/>
    </row>
    <row r="4595" spans="1:82" x14ac:dyDescent="0.35">
      <c r="A4595" s="49" t="s">
        <v>854</v>
      </c>
      <c r="B4595" s="50">
        <v>42349</v>
      </c>
      <c r="C4595" s="62"/>
      <c r="D4595" s="62"/>
      <c r="E4595" s="51" t="s">
        <v>855</v>
      </c>
      <c r="F4595" s="51"/>
      <c r="G4595" s="51">
        <v>495.95578124999997</v>
      </c>
      <c r="H4595" s="51">
        <v>0.21442812499999997</v>
      </c>
      <c r="I4595" s="51">
        <v>0.28679375000000001</v>
      </c>
      <c r="J4595" s="51">
        <v>0.29763125000000001</v>
      </c>
      <c r="K4595" s="51">
        <v>0.21823749999999997</v>
      </c>
      <c r="L4595" s="51">
        <v>0.30393749999999997</v>
      </c>
      <c r="M4595" s="51">
        <v>0.32811875000000001</v>
      </c>
      <c r="N4595" s="51">
        <v>0.25464999999999999</v>
      </c>
      <c r="O4595" s="51"/>
      <c r="P4595" s="51"/>
      <c r="Q4595" s="51"/>
      <c r="R4595" s="51"/>
      <c r="S4595" s="51"/>
      <c r="T4595" s="51"/>
      <c r="U4595" s="51"/>
      <c r="V4595" s="51"/>
      <c r="W4595" s="51"/>
      <c r="X4595" s="51"/>
      <c r="Y4595" s="51"/>
      <c r="Z4595" s="51"/>
      <c r="AA4595" s="51"/>
      <c r="AB4595" s="51"/>
      <c r="AC4595" s="51"/>
      <c r="AD4595" s="51"/>
      <c r="AE4595" s="51">
        <v>0.61089440361660796</v>
      </c>
      <c r="AF4595" s="51">
        <v>0.26727912271771254</v>
      </c>
      <c r="AG4595" s="51"/>
      <c r="AH4595" s="51"/>
      <c r="AI4595" s="51"/>
      <c r="AJ4595" s="51"/>
      <c r="AK4595" s="51"/>
      <c r="AL4595" s="51"/>
      <c r="AM4595" s="51"/>
      <c r="AN4595" s="51"/>
      <c r="AO4595" s="51"/>
      <c r="AP4595" s="51"/>
      <c r="AQ4595" s="51"/>
      <c r="AR4595" s="51"/>
      <c r="AS4595" s="51"/>
      <c r="AT4595" s="51"/>
      <c r="AU4595" s="51"/>
      <c r="AV4595" s="51"/>
      <c r="AW4595" s="51"/>
      <c r="AX4595" s="51"/>
      <c r="AY4595" s="51"/>
      <c r="AZ4595" s="51"/>
      <c r="BA4595" s="51"/>
      <c r="BB4595" s="51"/>
      <c r="BC4595" s="51"/>
      <c r="BD4595" s="51"/>
      <c r="BE4595" s="51"/>
      <c r="BF4595" s="51"/>
      <c r="BG4595" s="51"/>
      <c r="BH4595" s="51"/>
      <c r="BI4595" s="51"/>
      <c r="BJ4595" s="51"/>
      <c r="BK4595" s="51"/>
      <c r="BL4595" s="51"/>
      <c r="BM4595" s="51"/>
      <c r="BN4595" s="51"/>
      <c r="BO4595" s="51"/>
      <c r="BP4595" s="51"/>
      <c r="BQ4595" s="51"/>
      <c r="BR4595" s="51"/>
      <c r="BS4595" s="51"/>
      <c r="BT4595" s="51"/>
      <c r="BU4595" s="51"/>
      <c r="BV4595" s="51"/>
      <c r="BW4595" s="51"/>
      <c r="BX4595" s="51"/>
      <c r="BY4595" s="51"/>
      <c r="BZ4595" s="51"/>
      <c r="CA4595" s="51"/>
      <c r="CB4595" s="51"/>
      <c r="CC4595" s="51"/>
      <c r="CD4595" s="51"/>
    </row>
    <row r="4596" spans="1:82" x14ac:dyDescent="0.35">
      <c r="A4596" s="49" t="s">
        <v>854</v>
      </c>
      <c r="B4596" s="50">
        <v>42350</v>
      </c>
      <c r="C4596" s="62"/>
      <c r="D4596" s="62"/>
      <c r="E4596" s="51" t="s">
        <v>855</v>
      </c>
      <c r="F4596" s="51"/>
      <c r="G4596" s="51">
        <v>492.10921875000003</v>
      </c>
      <c r="H4596" s="51">
        <v>0.205996875</v>
      </c>
      <c r="I4596" s="51">
        <v>0.27959375000000003</v>
      </c>
      <c r="J4596" s="51">
        <v>0.29373125</v>
      </c>
      <c r="K4596" s="51">
        <v>0.21748124999999999</v>
      </c>
      <c r="L4596" s="51">
        <v>0.30373125000000001</v>
      </c>
      <c r="M4596" s="51">
        <v>0.32810624999999999</v>
      </c>
      <c r="N4596" s="51">
        <v>0.25451875000000002</v>
      </c>
      <c r="O4596" s="51"/>
      <c r="P4596" s="51"/>
      <c r="Q4596" s="51"/>
      <c r="R4596" s="51"/>
      <c r="S4596" s="51"/>
      <c r="T4596" s="51"/>
      <c r="U4596" s="51"/>
      <c r="V4596" s="51"/>
      <c r="W4596" s="51"/>
      <c r="X4596" s="51"/>
      <c r="Y4596" s="51"/>
      <c r="Z4596" s="51"/>
      <c r="AA4596" s="51"/>
      <c r="AB4596" s="51"/>
      <c r="AC4596" s="51"/>
      <c r="AD4596" s="51"/>
      <c r="AE4596" s="51"/>
      <c r="AF4596" s="51"/>
      <c r="AG4596" s="51"/>
      <c r="AH4596" s="51"/>
      <c r="AI4596" s="51"/>
      <c r="AJ4596" s="51"/>
      <c r="AK4596" s="51"/>
      <c r="AL4596" s="51"/>
      <c r="AM4596" s="51"/>
      <c r="AN4596" s="51"/>
      <c r="AO4596" s="51"/>
      <c r="AP4596" s="51"/>
      <c r="AQ4596" s="51"/>
      <c r="AR4596" s="51"/>
      <c r="AS4596" s="51"/>
      <c r="AT4596" s="51"/>
      <c r="AU4596" s="51"/>
      <c r="AV4596" s="51"/>
      <c r="AW4596" s="51"/>
      <c r="AX4596" s="51"/>
      <c r="AY4596" s="51"/>
      <c r="AZ4596" s="51"/>
      <c r="BA4596" s="51"/>
      <c r="BB4596" s="51"/>
      <c r="BC4596" s="51"/>
      <c r="BD4596" s="51"/>
      <c r="BE4596" s="51"/>
      <c r="BF4596" s="51"/>
      <c r="BG4596" s="51"/>
      <c r="BH4596" s="51"/>
      <c r="BI4596" s="51"/>
      <c r="BJ4596" s="51"/>
      <c r="BK4596" s="51"/>
      <c r="BL4596" s="51"/>
      <c r="BM4596" s="51"/>
      <c r="BN4596" s="51"/>
      <c r="BO4596" s="51"/>
      <c r="BP4596" s="51"/>
      <c r="BQ4596" s="51"/>
      <c r="BR4596" s="51"/>
      <c r="BS4596" s="51"/>
      <c r="BT4596" s="51"/>
      <c r="BU4596" s="51"/>
      <c r="BV4596" s="51"/>
      <c r="BW4596" s="51"/>
      <c r="BX4596" s="51"/>
      <c r="BY4596" s="51"/>
      <c r="BZ4596" s="51"/>
      <c r="CA4596" s="51"/>
      <c r="CB4596" s="51"/>
      <c r="CC4596" s="51"/>
      <c r="CD4596" s="51"/>
    </row>
    <row r="4597" spans="1:82" x14ac:dyDescent="0.35">
      <c r="A4597" s="49" t="s">
        <v>854</v>
      </c>
      <c r="B4597" s="50">
        <v>42351</v>
      </c>
      <c r="C4597" s="62"/>
      <c r="D4597" s="62"/>
      <c r="E4597" s="51" t="s">
        <v>855</v>
      </c>
      <c r="F4597" s="51"/>
      <c r="G4597" s="51">
        <v>489.0440625</v>
      </c>
      <c r="H4597" s="51">
        <v>0.198875</v>
      </c>
      <c r="I4597" s="51">
        <v>0.27371875000000001</v>
      </c>
      <c r="J4597" s="51">
        <v>0.29071875000000003</v>
      </c>
      <c r="K4597" s="51">
        <v>0.21673124999999999</v>
      </c>
      <c r="L4597" s="51">
        <v>0.30370625000000001</v>
      </c>
      <c r="M4597" s="51">
        <v>0.32816875000000001</v>
      </c>
      <c r="N4597" s="51">
        <v>0.254525</v>
      </c>
      <c r="O4597" s="51"/>
      <c r="P4597" s="51"/>
      <c r="Q4597" s="51"/>
      <c r="R4597" s="51"/>
      <c r="S4597" s="51"/>
      <c r="T4597" s="51"/>
      <c r="U4597" s="51"/>
      <c r="V4597" s="51"/>
      <c r="W4597" s="51"/>
      <c r="X4597" s="51"/>
      <c r="Y4597" s="51"/>
      <c r="Z4597" s="51"/>
      <c r="AA4597" s="51"/>
      <c r="AB4597" s="51"/>
      <c r="AC4597" s="51"/>
      <c r="AD4597" s="51"/>
      <c r="AE4597" s="51"/>
      <c r="AF4597" s="51"/>
      <c r="AG4597" s="51"/>
      <c r="AH4597" s="51"/>
      <c r="AI4597" s="51"/>
      <c r="AJ4597" s="51"/>
      <c r="AK4597" s="51"/>
      <c r="AL4597" s="51"/>
      <c r="AM4597" s="51"/>
      <c r="AN4597" s="51"/>
      <c r="AO4597" s="51"/>
      <c r="AP4597" s="51"/>
      <c r="AQ4597" s="51"/>
      <c r="AR4597" s="51"/>
      <c r="AS4597" s="51"/>
      <c r="AT4597" s="51"/>
      <c r="AU4597" s="51"/>
      <c r="AV4597" s="51"/>
      <c r="AW4597" s="51"/>
      <c r="AX4597" s="51"/>
      <c r="AY4597" s="51"/>
      <c r="AZ4597" s="51"/>
      <c r="BA4597" s="51"/>
      <c r="BB4597" s="51"/>
      <c r="BC4597" s="51"/>
      <c r="BD4597" s="51"/>
      <c r="BE4597" s="51"/>
      <c r="BF4597" s="51"/>
      <c r="BG4597" s="51"/>
      <c r="BH4597" s="51"/>
      <c r="BI4597" s="51"/>
      <c r="BJ4597" s="51"/>
      <c r="BK4597" s="51"/>
      <c r="BL4597" s="51"/>
      <c r="BM4597" s="51"/>
      <c r="BN4597" s="51"/>
      <c r="BO4597" s="51"/>
      <c r="BP4597" s="51"/>
      <c r="BQ4597" s="51"/>
      <c r="BR4597" s="51"/>
      <c r="BS4597" s="51"/>
      <c r="BT4597" s="51"/>
      <c r="BU4597" s="51"/>
      <c r="BV4597" s="51"/>
      <c r="BW4597" s="51"/>
      <c r="BX4597" s="51"/>
      <c r="BY4597" s="51"/>
      <c r="BZ4597" s="51"/>
      <c r="CA4597" s="51"/>
      <c r="CB4597" s="51"/>
      <c r="CC4597" s="51"/>
      <c r="CD4597" s="51"/>
    </row>
    <row r="4598" spans="1:82" x14ac:dyDescent="0.35">
      <c r="A4598" s="49" t="s">
        <v>854</v>
      </c>
      <c r="B4598" s="50">
        <v>42352</v>
      </c>
      <c r="C4598" s="62"/>
      <c r="D4598" s="62"/>
      <c r="E4598" s="51" t="s">
        <v>855</v>
      </c>
      <c r="F4598" s="51"/>
      <c r="G4598" s="51">
        <v>484.51546874999997</v>
      </c>
      <c r="H4598" s="51">
        <v>0.19064062500000001</v>
      </c>
      <c r="I4598" s="51">
        <v>0.26580000000000004</v>
      </c>
      <c r="J4598" s="51">
        <v>0.28558125000000001</v>
      </c>
      <c r="K4598" s="51">
        <v>0.21534375</v>
      </c>
      <c r="L4598" s="51">
        <v>0.30334374999999997</v>
      </c>
      <c r="M4598" s="51">
        <v>0.32811249999999997</v>
      </c>
      <c r="N4598" s="51">
        <v>0.25445000000000001</v>
      </c>
      <c r="O4598" s="51"/>
      <c r="P4598" s="51"/>
      <c r="Q4598" s="51"/>
      <c r="R4598" s="51"/>
      <c r="S4598" s="51"/>
      <c r="T4598" s="51"/>
      <c r="U4598" s="51"/>
      <c r="V4598" s="51"/>
      <c r="W4598" s="51"/>
      <c r="X4598" s="51"/>
      <c r="Y4598" s="51"/>
      <c r="Z4598" s="51"/>
      <c r="AA4598" s="51"/>
      <c r="AB4598" s="51"/>
      <c r="AC4598" s="51"/>
      <c r="AD4598" s="51"/>
      <c r="AE4598" s="51">
        <v>0.4547681254643765</v>
      </c>
      <c r="AF4598" s="51">
        <v>0.21283444893985401</v>
      </c>
      <c r="AG4598" s="51"/>
      <c r="AH4598" s="51"/>
      <c r="AI4598" s="51"/>
      <c r="AJ4598" s="51"/>
      <c r="AK4598" s="51"/>
      <c r="AL4598" s="51"/>
      <c r="AM4598" s="51"/>
      <c r="AN4598" s="51"/>
      <c r="AO4598" s="51"/>
      <c r="AP4598" s="51"/>
      <c r="AQ4598" s="51"/>
      <c r="AR4598" s="51"/>
      <c r="AS4598" s="51"/>
      <c r="AT4598" s="51"/>
      <c r="AU4598" s="51"/>
      <c r="AV4598" s="51"/>
      <c r="AW4598" s="51"/>
      <c r="AX4598" s="51"/>
      <c r="AY4598" s="51"/>
      <c r="AZ4598" s="51"/>
      <c r="BA4598" s="51"/>
      <c r="BB4598" s="51"/>
      <c r="BC4598" s="51"/>
      <c r="BD4598" s="51"/>
      <c r="BE4598" s="51"/>
      <c r="BF4598" s="51"/>
      <c r="BG4598" s="51"/>
      <c r="BH4598" s="51"/>
      <c r="BI4598" s="51"/>
      <c r="BJ4598" s="51"/>
      <c r="BK4598" s="51"/>
      <c r="BL4598" s="51"/>
      <c r="BM4598" s="51"/>
      <c r="BN4598" s="51"/>
      <c r="BO4598" s="51"/>
      <c r="BP4598" s="51"/>
      <c r="BQ4598" s="51"/>
      <c r="BR4598" s="51"/>
      <c r="BS4598" s="51"/>
      <c r="BT4598" s="51"/>
      <c r="BU4598" s="51"/>
      <c r="BV4598" s="51"/>
      <c r="BW4598" s="51"/>
      <c r="BX4598" s="51"/>
      <c r="BY4598" s="51"/>
      <c r="BZ4598" s="51"/>
      <c r="CA4598" s="51"/>
      <c r="CB4598" s="51"/>
      <c r="CC4598" s="51"/>
      <c r="CD4598" s="51"/>
    </row>
    <row r="4599" spans="1:82" x14ac:dyDescent="0.35">
      <c r="A4599" s="49" t="s">
        <v>854</v>
      </c>
      <c r="B4599" s="50">
        <v>42353</v>
      </c>
      <c r="C4599" s="62"/>
      <c r="D4599" s="62"/>
      <c r="E4599" s="51" t="s">
        <v>855</v>
      </c>
      <c r="F4599" s="51"/>
      <c r="G4599" s="51">
        <v>480.65531249999998</v>
      </c>
      <c r="H4599" s="51">
        <v>0.18338749999999998</v>
      </c>
      <c r="I4599" s="51">
        <v>0.25860624999999998</v>
      </c>
      <c r="J4599" s="51">
        <v>0.28166875000000002</v>
      </c>
      <c r="K4599" s="51">
        <v>0.21401875000000001</v>
      </c>
      <c r="L4599" s="51">
        <v>0.30309375</v>
      </c>
      <c r="M4599" s="51">
        <v>0.32799374999999997</v>
      </c>
      <c r="N4599" s="51">
        <v>0.25441249999999999</v>
      </c>
      <c r="O4599" s="51"/>
      <c r="P4599" s="51"/>
      <c r="Q4599" s="51"/>
      <c r="R4599" s="51"/>
      <c r="S4599" s="51">
        <v>6.5376657749999989</v>
      </c>
      <c r="T4599" s="51">
        <v>530.42775000000006</v>
      </c>
      <c r="U4599" s="51">
        <v>153.42125000000001</v>
      </c>
      <c r="V4599" s="51"/>
      <c r="W4599" s="51"/>
      <c r="X4599" s="51"/>
      <c r="Y4599" s="51"/>
      <c r="Z4599" s="51"/>
      <c r="AA4599" s="51"/>
      <c r="AB4599" s="51"/>
      <c r="AC4599" s="51">
        <v>0</v>
      </c>
      <c r="AD4599" s="51"/>
      <c r="AE4599" s="51"/>
      <c r="AF4599" s="51"/>
      <c r="AG4599" s="51">
        <v>5.7755635644124084E-3</v>
      </c>
      <c r="AH4599" s="51">
        <v>6.1297499999999991E-2</v>
      </c>
      <c r="AI4599" s="51">
        <v>10.613249999999999</v>
      </c>
      <c r="AJ4599" s="51"/>
      <c r="AK4599" s="51"/>
      <c r="AL4599" s="51">
        <v>1.1525000000000001</v>
      </c>
      <c r="AM4599" s="51">
        <v>2.5624040988502315E-2</v>
      </c>
      <c r="AN4599" s="51">
        <v>1.7160420250000001</v>
      </c>
      <c r="AO4599" s="51">
        <v>66.97</v>
      </c>
      <c r="AP4599" s="51"/>
      <c r="AQ4599" s="51"/>
      <c r="AR4599" s="51"/>
      <c r="AS4599" s="51"/>
      <c r="AT4599" s="51"/>
      <c r="AU4599" s="51"/>
      <c r="AV4599" s="51"/>
      <c r="AW4599" s="51"/>
      <c r="AX4599" s="51"/>
      <c r="AY4599" s="51"/>
      <c r="AZ4599" s="51"/>
      <c r="BA4599" s="51"/>
      <c r="BB4599" s="51">
        <v>2.6611289</v>
      </c>
      <c r="BC4599" s="51"/>
      <c r="BD4599" s="51">
        <v>153.42125000000001</v>
      </c>
      <c r="BE4599" s="51">
        <v>1.7345243243683646E-2</v>
      </c>
      <c r="BF4599" s="51">
        <v>7.0108027683220987E-3</v>
      </c>
      <c r="BG4599" s="51">
        <v>2.0991973499999999</v>
      </c>
      <c r="BH4599" s="51"/>
      <c r="BI4599" s="51">
        <v>299.42325</v>
      </c>
      <c r="BJ4599" s="51"/>
      <c r="BK4599" s="51"/>
      <c r="BL4599" s="51"/>
      <c r="BM4599" s="51"/>
      <c r="BN4599" s="51"/>
      <c r="BO4599" s="51"/>
      <c r="BP4599" s="51"/>
      <c r="BQ4599" s="51"/>
      <c r="BR4599" s="51"/>
      <c r="BS4599" s="51"/>
      <c r="BT4599" s="51"/>
      <c r="BU4599" s="51"/>
      <c r="BV4599" s="51"/>
      <c r="BW4599" s="51"/>
      <c r="BX4599" s="51"/>
      <c r="BY4599" s="51"/>
      <c r="BZ4599" s="51"/>
      <c r="CA4599" s="51"/>
      <c r="CB4599" s="51"/>
      <c r="CC4599" s="51"/>
      <c r="CD4599" s="51"/>
    </row>
    <row r="4600" spans="1:82" x14ac:dyDescent="0.35">
      <c r="A4600" s="49" t="s">
        <v>854</v>
      </c>
      <c r="B4600" s="50">
        <v>42354</v>
      </c>
      <c r="C4600" s="62"/>
      <c r="D4600" s="62"/>
      <c r="E4600" s="51" t="s">
        <v>855</v>
      </c>
      <c r="F4600" s="51"/>
      <c r="G4600" s="51">
        <v>478.36874999999998</v>
      </c>
      <c r="H4600" s="51">
        <v>0.17928125</v>
      </c>
      <c r="I4600" s="51">
        <v>0.25393125</v>
      </c>
      <c r="J4600" s="51">
        <v>0.27934999999999999</v>
      </c>
      <c r="K4600" s="51">
        <v>0.21333750000000001</v>
      </c>
      <c r="L4600" s="51">
        <v>0.30295625000000004</v>
      </c>
      <c r="M4600" s="51">
        <v>0.32795624999999995</v>
      </c>
      <c r="N4600" s="51">
        <v>0.25435625000000001</v>
      </c>
      <c r="O4600" s="51"/>
      <c r="P4600" s="51"/>
      <c r="Q4600" s="51"/>
      <c r="R4600" s="51"/>
      <c r="S4600" s="51"/>
      <c r="T4600" s="51"/>
      <c r="U4600" s="51"/>
      <c r="V4600" s="51"/>
      <c r="W4600" s="51"/>
      <c r="X4600" s="51"/>
      <c r="Y4600" s="51"/>
      <c r="Z4600" s="51"/>
      <c r="AA4600" s="51"/>
      <c r="AB4600" s="51"/>
      <c r="AC4600" s="51"/>
      <c r="AD4600" s="51">
        <v>8.6999999999999993</v>
      </c>
      <c r="AE4600" s="51"/>
      <c r="AF4600" s="51"/>
      <c r="AG4600" s="51"/>
      <c r="AH4600" s="51"/>
      <c r="AI4600" s="51"/>
      <c r="AJ4600" s="51">
        <v>4.5999999999999996</v>
      </c>
      <c r="AK4600" s="51">
        <v>8.6999999999999993</v>
      </c>
      <c r="AL4600" s="51"/>
      <c r="AM4600" s="51"/>
      <c r="AN4600" s="51"/>
      <c r="AO4600" s="51"/>
      <c r="AP4600" s="51"/>
      <c r="AQ4600" s="51"/>
      <c r="AR4600" s="51"/>
      <c r="AS4600" s="51"/>
      <c r="AT4600" s="51"/>
      <c r="AU4600" s="51"/>
      <c r="AV4600" s="51"/>
      <c r="AW4600" s="51"/>
      <c r="AX4600" s="51"/>
      <c r="AY4600" s="51"/>
      <c r="AZ4600" s="51"/>
      <c r="BA4600" s="51"/>
      <c r="BB4600" s="51"/>
      <c r="BC4600" s="51"/>
      <c r="BD4600" s="51"/>
      <c r="BE4600" s="51"/>
      <c r="BF4600" s="51"/>
      <c r="BG4600" s="51"/>
      <c r="BH4600" s="51"/>
      <c r="BI4600" s="51"/>
      <c r="BJ4600" s="51"/>
      <c r="BK4600" s="51"/>
      <c r="BL4600" s="51"/>
      <c r="BM4600" s="51"/>
      <c r="BN4600" s="51"/>
      <c r="BO4600" s="51"/>
      <c r="BP4600" s="51"/>
      <c r="BQ4600" s="51"/>
      <c r="BR4600" s="51"/>
      <c r="BS4600" s="51"/>
      <c r="BT4600" s="51"/>
      <c r="BU4600" s="51"/>
      <c r="BV4600" s="51"/>
      <c r="BW4600" s="51"/>
      <c r="BX4600" s="51"/>
      <c r="BY4600" s="51"/>
      <c r="BZ4600" s="51"/>
      <c r="CA4600" s="51"/>
      <c r="CB4600" s="51"/>
      <c r="CC4600" s="51"/>
      <c r="CD4600" s="51"/>
    </row>
    <row r="4601" spans="1:82" x14ac:dyDescent="0.35">
      <c r="A4601" s="49" t="s">
        <v>854</v>
      </c>
      <c r="B4601" s="50">
        <v>42355</v>
      </c>
      <c r="C4601" s="62"/>
      <c r="D4601" s="62"/>
      <c r="E4601" s="51" t="s">
        <v>855</v>
      </c>
      <c r="F4601" s="51"/>
      <c r="G4601" s="51">
        <v>475.98328125</v>
      </c>
      <c r="H4601" s="51">
        <v>0.175853125</v>
      </c>
      <c r="I4601" s="51">
        <v>0.24935624999999997</v>
      </c>
      <c r="J4601" s="51">
        <v>0.27668749999999998</v>
      </c>
      <c r="K4601" s="51">
        <v>0.21236250000000001</v>
      </c>
      <c r="L4601" s="51">
        <v>0.30274999999999996</v>
      </c>
      <c r="M4601" s="51">
        <v>0.32787500000000003</v>
      </c>
      <c r="N4601" s="51">
        <v>0.25433125000000001</v>
      </c>
      <c r="O4601" s="51"/>
      <c r="P4601" s="51"/>
      <c r="Q4601" s="51"/>
      <c r="R4601" s="51"/>
      <c r="S4601" s="51"/>
      <c r="T4601" s="51"/>
      <c r="U4601" s="51"/>
      <c r="V4601" s="51"/>
      <c r="W4601" s="51"/>
      <c r="X4601" s="51"/>
      <c r="Y4601" s="51"/>
      <c r="Z4601" s="51"/>
      <c r="AA4601" s="51"/>
      <c r="AB4601" s="51"/>
      <c r="AC4601" s="51"/>
      <c r="AD4601" s="51"/>
      <c r="AE4601" s="51"/>
      <c r="AF4601" s="51"/>
      <c r="AG4601" s="51"/>
      <c r="AH4601" s="51"/>
      <c r="AI4601" s="51"/>
      <c r="AJ4601" s="51"/>
      <c r="AK4601" s="51"/>
      <c r="AL4601" s="51"/>
      <c r="AM4601" s="51"/>
      <c r="AN4601" s="51"/>
      <c r="AO4601" s="51"/>
      <c r="AP4601" s="51"/>
      <c r="AQ4601" s="51"/>
      <c r="AR4601" s="51"/>
      <c r="AS4601" s="51"/>
      <c r="AT4601" s="51"/>
      <c r="AU4601" s="51"/>
      <c r="AV4601" s="51"/>
      <c r="AW4601" s="51"/>
      <c r="AX4601" s="51"/>
      <c r="AY4601" s="51"/>
      <c r="AZ4601" s="51"/>
      <c r="BA4601" s="51"/>
      <c r="BB4601" s="51"/>
      <c r="BC4601" s="51"/>
      <c r="BD4601" s="51"/>
      <c r="BE4601" s="51"/>
      <c r="BF4601" s="51"/>
      <c r="BG4601" s="51"/>
      <c r="BH4601" s="51"/>
      <c r="BI4601" s="51"/>
      <c r="BJ4601" s="51"/>
      <c r="BK4601" s="51"/>
      <c r="BL4601" s="51"/>
      <c r="BM4601" s="51"/>
      <c r="BN4601" s="51"/>
      <c r="BO4601" s="51"/>
      <c r="BP4601" s="51"/>
      <c r="BQ4601" s="51"/>
      <c r="BR4601" s="51"/>
      <c r="BS4601" s="51"/>
      <c r="BT4601" s="51"/>
      <c r="BU4601" s="51"/>
      <c r="BV4601" s="51"/>
      <c r="BW4601" s="51"/>
      <c r="BX4601" s="51"/>
      <c r="BY4601" s="51"/>
      <c r="BZ4601" s="51"/>
      <c r="CA4601" s="51"/>
      <c r="CB4601" s="51"/>
      <c r="CC4601" s="51"/>
      <c r="CD4601" s="51"/>
    </row>
    <row r="4602" spans="1:82" x14ac:dyDescent="0.35">
      <c r="A4602" s="49" t="s">
        <v>854</v>
      </c>
      <c r="B4602" s="50">
        <v>42356</v>
      </c>
      <c r="C4602" s="62"/>
      <c r="D4602" s="62"/>
      <c r="E4602" s="51" t="s">
        <v>855</v>
      </c>
      <c r="F4602" s="51"/>
      <c r="G4602" s="51">
        <v>472.86328124999994</v>
      </c>
      <c r="H4602" s="51">
        <v>0.17164687499999998</v>
      </c>
      <c r="I4602" s="51">
        <v>0.24377499999999996</v>
      </c>
      <c r="J4602" s="51">
        <v>0.27304375000000003</v>
      </c>
      <c r="K4602" s="51">
        <v>0.21095625000000001</v>
      </c>
      <c r="L4602" s="51">
        <v>0.30246875000000001</v>
      </c>
      <c r="M4602" s="51">
        <v>0.32777499999999998</v>
      </c>
      <c r="N4602" s="51">
        <v>0.25425624999999996</v>
      </c>
      <c r="O4602" s="51"/>
      <c r="P4602" s="51"/>
      <c r="Q4602" s="51"/>
      <c r="R4602" s="51"/>
      <c r="S4602" s="51"/>
      <c r="T4602" s="51"/>
      <c r="U4602" s="51"/>
      <c r="V4602" s="51"/>
      <c r="W4602" s="51"/>
      <c r="X4602" s="51"/>
      <c r="Y4602" s="51"/>
      <c r="Z4602" s="51"/>
      <c r="AA4602" s="51"/>
      <c r="AB4602" s="51"/>
      <c r="AC4602" s="51"/>
      <c r="AD4602" s="51"/>
      <c r="AE4602" s="51"/>
      <c r="AF4602" s="51"/>
      <c r="AG4602" s="51"/>
      <c r="AH4602" s="51"/>
      <c r="AI4602" s="51"/>
      <c r="AJ4602" s="51"/>
      <c r="AK4602" s="51"/>
      <c r="AL4602" s="51"/>
      <c r="AM4602" s="51"/>
      <c r="AN4602" s="51"/>
      <c r="AO4602" s="51"/>
      <c r="AP4602" s="51"/>
      <c r="AQ4602" s="51"/>
      <c r="AR4602" s="51"/>
      <c r="AS4602" s="51"/>
      <c r="AT4602" s="51"/>
      <c r="AU4602" s="51"/>
      <c r="AV4602" s="51"/>
      <c r="AW4602" s="51"/>
      <c r="AX4602" s="51"/>
      <c r="AY4602" s="51"/>
      <c r="AZ4602" s="51"/>
      <c r="BA4602" s="51"/>
      <c r="BB4602" s="51"/>
      <c r="BC4602" s="51"/>
      <c r="BD4602" s="51"/>
      <c r="BE4602" s="51"/>
      <c r="BF4602" s="51"/>
      <c r="BG4602" s="51"/>
      <c r="BH4602" s="51"/>
      <c r="BI4602" s="51"/>
      <c r="BJ4602" s="51"/>
      <c r="BK4602" s="51"/>
      <c r="BL4602" s="51"/>
      <c r="BM4602" s="51"/>
      <c r="BN4602" s="51"/>
      <c r="BO4602" s="51"/>
      <c r="BP4602" s="51"/>
      <c r="BQ4602" s="51"/>
      <c r="BR4602" s="51"/>
      <c r="BS4602" s="51"/>
      <c r="BT4602" s="51"/>
      <c r="BU4602" s="51"/>
      <c r="BV4602" s="51"/>
      <c r="BW4602" s="51"/>
      <c r="BX4602" s="51"/>
      <c r="BY4602" s="51"/>
      <c r="BZ4602" s="51"/>
      <c r="CA4602" s="51"/>
      <c r="CB4602" s="51"/>
      <c r="CC4602" s="51"/>
      <c r="CD4602" s="51"/>
    </row>
    <row r="4603" spans="1:82" x14ac:dyDescent="0.35">
      <c r="A4603" s="49" t="s">
        <v>854</v>
      </c>
      <c r="B4603" s="50">
        <v>42357</v>
      </c>
      <c r="C4603" s="62"/>
      <c r="D4603" s="62"/>
      <c r="E4603" s="51" t="s">
        <v>855</v>
      </c>
      <c r="F4603" s="51"/>
      <c r="G4603" s="51">
        <v>470.63109374999999</v>
      </c>
      <c r="H4603" s="51">
        <v>0.16809062499999999</v>
      </c>
      <c r="I4603" s="51">
        <v>0.23973749999999999</v>
      </c>
      <c r="J4603" s="51">
        <v>0.27097500000000002</v>
      </c>
      <c r="K4603" s="51">
        <v>0.20987499999999998</v>
      </c>
      <c r="L4603" s="51">
        <v>0.3021625</v>
      </c>
      <c r="M4603" s="51">
        <v>0.32771249999999996</v>
      </c>
      <c r="N4603" s="51">
        <v>0.25413125000000003</v>
      </c>
      <c r="O4603" s="51"/>
      <c r="P4603" s="51"/>
      <c r="Q4603" s="51"/>
      <c r="R4603" s="51"/>
      <c r="S4603" s="51"/>
      <c r="T4603" s="51"/>
      <c r="U4603" s="51"/>
      <c r="V4603" s="51"/>
      <c r="W4603" s="51"/>
      <c r="X4603" s="51"/>
      <c r="Y4603" s="51"/>
      <c r="Z4603" s="51"/>
      <c r="AA4603" s="51"/>
      <c r="AB4603" s="51"/>
      <c r="AC4603" s="51"/>
      <c r="AD4603" s="51"/>
      <c r="AE4603" s="51"/>
      <c r="AF4603" s="51"/>
      <c r="AG4603" s="51"/>
      <c r="AH4603" s="51"/>
      <c r="AI4603" s="51"/>
      <c r="AJ4603" s="51"/>
      <c r="AK4603" s="51"/>
      <c r="AL4603" s="51"/>
      <c r="AM4603" s="51"/>
      <c r="AN4603" s="51"/>
      <c r="AO4603" s="51"/>
      <c r="AP4603" s="51"/>
      <c r="AQ4603" s="51"/>
      <c r="AR4603" s="51"/>
      <c r="AS4603" s="51"/>
      <c r="AT4603" s="51"/>
      <c r="AU4603" s="51"/>
      <c r="AV4603" s="51"/>
      <c r="AW4603" s="51"/>
      <c r="AX4603" s="51"/>
      <c r="AY4603" s="51"/>
      <c r="AZ4603" s="51"/>
      <c r="BA4603" s="51"/>
      <c r="BB4603" s="51"/>
      <c r="BC4603" s="51"/>
      <c r="BD4603" s="51"/>
      <c r="BE4603" s="51"/>
      <c r="BF4603" s="51"/>
      <c r="BG4603" s="51"/>
      <c r="BH4603" s="51"/>
      <c r="BI4603" s="51"/>
      <c r="BJ4603" s="51"/>
      <c r="BK4603" s="51"/>
      <c r="BL4603" s="51"/>
      <c r="BM4603" s="51"/>
      <c r="BN4603" s="51"/>
      <c r="BO4603" s="51"/>
      <c r="BP4603" s="51"/>
      <c r="BQ4603" s="51"/>
      <c r="BR4603" s="51"/>
      <c r="BS4603" s="51"/>
      <c r="BT4603" s="51"/>
      <c r="BU4603" s="51"/>
      <c r="BV4603" s="51"/>
      <c r="BW4603" s="51"/>
      <c r="BX4603" s="51"/>
      <c r="BY4603" s="51"/>
      <c r="BZ4603" s="51"/>
      <c r="CA4603" s="51"/>
      <c r="CB4603" s="51"/>
      <c r="CC4603" s="51"/>
      <c r="CD4603" s="51"/>
    </row>
    <row r="4604" spans="1:82" x14ac:dyDescent="0.35">
      <c r="A4604" s="49" t="s">
        <v>854</v>
      </c>
      <c r="B4604" s="50">
        <v>42358</v>
      </c>
      <c r="C4604" s="62"/>
      <c r="D4604" s="62"/>
      <c r="E4604" s="51" t="s">
        <v>855</v>
      </c>
      <c r="F4604" s="51"/>
      <c r="G4604" s="51">
        <v>468.35718750000001</v>
      </c>
      <c r="H4604" s="51">
        <v>0.16524374999999999</v>
      </c>
      <c r="I4604" s="51">
        <v>0.23581249999999998</v>
      </c>
      <c r="J4604" s="51">
        <v>0.2684125</v>
      </c>
      <c r="K4604" s="51">
        <v>0.20868124999999998</v>
      </c>
      <c r="L4604" s="51">
        <v>0.301875</v>
      </c>
      <c r="M4604" s="51">
        <v>0.32758749999999998</v>
      </c>
      <c r="N4604" s="51">
        <v>0.25410624999999998</v>
      </c>
      <c r="O4604" s="51"/>
      <c r="P4604" s="51"/>
      <c r="Q4604" s="51"/>
      <c r="R4604" s="51"/>
      <c r="S4604" s="51"/>
      <c r="T4604" s="51"/>
      <c r="U4604" s="51"/>
      <c r="V4604" s="51"/>
      <c r="W4604" s="51"/>
      <c r="X4604" s="51"/>
      <c r="Y4604" s="51"/>
      <c r="Z4604" s="51"/>
      <c r="AA4604" s="51"/>
      <c r="AB4604" s="51"/>
      <c r="AC4604" s="51"/>
      <c r="AD4604" s="51"/>
      <c r="AE4604" s="51"/>
      <c r="AF4604" s="51"/>
      <c r="AG4604" s="51"/>
      <c r="AH4604" s="51"/>
      <c r="AI4604" s="51"/>
      <c r="AJ4604" s="51"/>
      <c r="AK4604" s="51"/>
      <c r="AL4604" s="51"/>
      <c r="AM4604" s="51"/>
      <c r="AN4604" s="51"/>
      <c r="AO4604" s="51"/>
      <c r="AP4604" s="51"/>
      <c r="AQ4604" s="51"/>
      <c r="AR4604" s="51"/>
      <c r="AS4604" s="51"/>
      <c r="AT4604" s="51"/>
      <c r="AU4604" s="51"/>
      <c r="AV4604" s="51"/>
      <c r="AW4604" s="51"/>
      <c r="AX4604" s="51"/>
      <c r="AY4604" s="51"/>
      <c r="AZ4604" s="51"/>
      <c r="BA4604" s="51"/>
      <c r="BB4604" s="51"/>
      <c r="BC4604" s="51"/>
      <c r="BD4604" s="51"/>
      <c r="BE4604" s="51"/>
      <c r="BF4604" s="51"/>
      <c r="BG4604" s="51"/>
      <c r="BH4604" s="51"/>
      <c r="BI4604" s="51"/>
      <c r="BJ4604" s="51"/>
      <c r="BK4604" s="51"/>
      <c r="BL4604" s="51"/>
      <c r="BM4604" s="51"/>
      <c r="BN4604" s="51"/>
      <c r="BO4604" s="51"/>
      <c r="BP4604" s="51"/>
      <c r="BQ4604" s="51"/>
      <c r="BR4604" s="51"/>
      <c r="BS4604" s="51"/>
      <c r="BT4604" s="51"/>
      <c r="BU4604" s="51"/>
      <c r="BV4604" s="51"/>
      <c r="BW4604" s="51"/>
      <c r="BX4604" s="51"/>
      <c r="BY4604" s="51"/>
      <c r="BZ4604" s="51"/>
      <c r="CA4604" s="51"/>
      <c r="CB4604" s="51"/>
      <c r="CC4604" s="51"/>
      <c r="CD4604" s="51"/>
    </row>
    <row r="4605" spans="1:82" x14ac:dyDescent="0.35">
      <c r="A4605" s="49" t="s">
        <v>854</v>
      </c>
      <c r="B4605" s="50">
        <v>42359</v>
      </c>
      <c r="C4605" s="62"/>
      <c r="D4605" s="62"/>
      <c r="E4605" s="51" t="s">
        <v>855</v>
      </c>
      <c r="F4605" s="51"/>
      <c r="G4605" s="51">
        <v>462.984375</v>
      </c>
      <c r="H4605" s="51">
        <v>0.15739999999999998</v>
      </c>
      <c r="I4605" s="51">
        <v>0.22757499999999997</v>
      </c>
      <c r="J4605" s="51">
        <v>0.26198125</v>
      </c>
      <c r="K4605" s="51">
        <v>0.20601875</v>
      </c>
      <c r="L4605" s="51">
        <v>0.30135000000000001</v>
      </c>
      <c r="M4605" s="51">
        <v>0.32742499999999997</v>
      </c>
      <c r="N4605" s="51">
        <v>0.25401875000000002</v>
      </c>
      <c r="O4605" s="51"/>
      <c r="P4605" s="51"/>
      <c r="Q4605" s="51"/>
      <c r="R4605" s="51"/>
      <c r="S4605" s="51"/>
      <c r="T4605" s="51"/>
      <c r="U4605" s="51"/>
      <c r="V4605" s="51"/>
      <c r="W4605" s="51"/>
      <c r="X4605" s="51"/>
      <c r="Y4605" s="51"/>
      <c r="Z4605" s="51"/>
      <c r="AA4605" s="51"/>
      <c r="AB4605" s="51"/>
      <c r="AC4605" s="51"/>
      <c r="AD4605" s="51"/>
      <c r="AE4605" s="51">
        <v>0.37714392012507869</v>
      </c>
      <c r="AF4605" s="51">
        <v>0.25847130055785361</v>
      </c>
      <c r="AG4605" s="51"/>
      <c r="AH4605" s="51"/>
      <c r="AI4605" s="51"/>
      <c r="AJ4605" s="51"/>
      <c r="AK4605" s="51"/>
      <c r="AL4605" s="51"/>
      <c r="AM4605" s="51"/>
      <c r="AN4605" s="51"/>
      <c r="AO4605" s="51"/>
      <c r="AP4605" s="51"/>
      <c r="AQ4605" s="51"/>
      <c r="AR4605" s="51"/>
      <c r="AS4605" s="51"/>
      <c r="AT4605" s="51"/>
      <c r="AU4605" s="51"/>
      <c r="AV4605" s="51"/>
      <c r="AW4605" s="51"/>
      <c r="AX4605" s="51"/>
      <c r="AY4605" s="51"/>
      <c r="AZ4605" s="51"/>
      <c r="BA4605" s="51"/>
      <c r="BB4605" s="51"/>
      <c r="BC4605" s="51"/>
      <c r="BD4605" s="51"/>
      <c r="BE4605" s="51"/>
      <c r="BF4605" s="51"/>
      <c r="BG4605" s="51"/>
      <c r="BH4605" s="51"/>
      <c r="BI4605" s="51"/>
      <c r="BJ4605" s="51"/>
      <c r="BK4605" s="51"/>
      <c r="BL4605" s="51"/>
      <c r="BM4605" s="51"/>
      <c r="BN4605" s="51"/>
      <c r="BO4605" s="51"/>
      <c r="BP4605" s="51"/>
      <c r="BQ4605" s="51"/>
      <c r="BR4605" s="51"/>
      <c r="BS4605" s="51"/>
      <c r="BT4605" s="51"/>
      <c r="BU4605" s="51"/>
      <c r="BV4605" s="51"/>
      <c r="BW4605" s="51"/>
      <c r="BX4605" s="51"/>
      <c r="BY4605" s="51"/>
      <c r="BZ4605" s="51"/>
      <c r="CA4605" s="51"/>
      <c r="CB4605" s="51"/>
      <c r="CC4605" s="51"/>
      <c r="CD4605" s="51"/>
    </row>
    <row r="4606" spans="1:82" x14ac:dyDescent="0.35">
      <c r="A4606" s="49" t="s">
        <v>854</v>
      </c>
      <c r="B4606" s="50">
        <v>42360</v>
      </c>
      <c r="C4606" s="62"/>
      <c r="D4606" s="62"/>
      <c r="E4606" s="51" t="s">
        <v>855</v>
      </c>
      <c r="F4606" s="51"/>
      <c r="G4606" s="51">
        <v>461.50406249999997</v>
      </c>
      <c r="H4606" s="51">
        <v>0.15346874999999999</v>
      </c>
      <c r="I4606" s="51">
        <v>0.22476250000000003</v>
      </c>
      <c r="J4606" s="51">
        <v>0.26137500000000002</v>
      </c>
      <c r="K4606" s="51">
        <v>0.20546249999999999</v>
      </c>
      <c r="L4606" s="51">
        <v>0.30120000000000002</v>
      </c>
      <c r="M4606" s="51">
        <v>0.32731250000000001</v>
      </c>
      <c r="N4606" s="51">
        <v>0.25388125</v>
      </c>
      <c r="O4606" s="51"/>
      <c r="P4606" s="51"/>
      <c r="Q4606" s="51"/>
      <c r="R4606" s="51"/>
      <c r="S4606" s="51"/>
      <c r="T4606" s="51"/>
      <c r="U4606" s="51"/>
      <c r="V4606" s="51"/>
      <c r="W4606" s="51"/>
      <c r="X4606" s="51"/>
      <c r="Y4606" s="51"/>
      <c r="Z4606" s="51"/>
      <c r="AA4606" s="51"/>
      <c r="AB4606" s="51"/>
      <c r="AC4606" s="51"/>
      <c r="AD4606" s="51">
        <v>8.6999999999999993</v>
      </c>
      <c r="AE4606" s="51"/>
      <c r="AF4606" s="51"/>
      <c r="AG4606" s="51"/>
      <c r="AH4606" s="51"/>
      <c r="AI4606" s="51"/>
      <c r="AJ4606" s="51">
        <v>4.8</v>
      </c>
      <c r="AK4606" s="51">
        <v>8.6999999999999993</v>
      </c>
      <c r="AL4606" s="51"/>
      <c r="AM4606" s="51"/>
      <c r="AN4606" s="51"/>
      <c r="AO4606" s="51"/>
      <c r="AP4606" s="51"/>
      <c r="AQ4606" s="51"/>
      <c r="AR4606" s="51"/>
      <c r="AS4606" s="51"/>
      <c r="AT4606" s="51"/>
      <c r="AU4606" s="51"/>
      <c r="AV4606" s="51"/>
      <c r="AW4606" s="51"/>
      <c r="AX4606" s="51"/>
      <c r="AY4606" s="51"/>
      <c r="AZ4606" s="51"/>
      <c r="BA4606" s="51"/>
      <c r="BB4606" s="51"/>
      <c r="BC4606" s="51"/>
      <c r="BD4606" s="51"/>
      <c r="BE4606" s="51"/>
      <c r="BF4606" s="51"/>
      <c r="BG4606" s="51"/>
      <c r="BH4606" s="51"/>
      <c r="BI4606" s="51"/>
      <c r="BJ4606" s="51"/>
      <c r="BK4606" s="51"/>
      <c r="BL4606" s="51"/>
      <c r="BM4606" s="51"/>
      <c r="BN4606" s="51"/>
      <c r="BO4606" s="51"/>
      <c r="BP4606" s="51"/>
      <c r="BQ4606" s="51"/>
      <c r="BR4606" s="51"/>
      <c r="BS4606" s="51"/>
      <c r="BT4606" s="51"/>
      <c r="BU4606" s="51"/>
      <c r="BV4606" s="51"/>
      <c r="BW4606" s="51"/>
      <c r="BX4606" s="51"/>
      <c r="BY4606" s="51"/>
      <c r="BZ4606" s="51"/>
      <c r="CA4606" s="51"/>
      <c r="CB4606" s="51"/>
      <c r="CC4606" s="51"/>
      <c r="CD4606" s="51"/>
    </row>
    <row r="4607" spans="1:82" x14ac:dyDescent="0.35">
      <c r="A4607" s="49" t="s">
        <v>854</v>
      </c>
      <c r="B4607" s="50">
        <v>42361</v>
      </c>
      <c r="C4607" s="62"/>
      <c r="D4607" s="62"/>
      <c r="E4607" s="51" t="s">
        <v>855</v>
      </c>
      <c r="F4607" s="51"/>
      <c r="G4607" s="51">
        <v>458.72765625</v>
      </c>
      <c r="H4607" s="51">
        <v>0.15088437499999999</v>
      </c>
      <c r="I4607" s="51">
        <v>0.22031250000000002</v>
      </c>
      <c r="J4607" s="51">
        <v>0.25775625000000002</v>
      </c>
      <c r="K4607" s="51">
        <v>0.2038375</v>
      </c>
      <c r="L4607" s="51">
        <v>0.30094375000000001</v>
      </c>
      <c r="M4607" s="51">
        <v>0.32718125000000003</v>
      </c>
      <c r="N4607" s="51">
        <v>0.25377499999999997</v>
      </c>
      <c r="O4607" s="51"/>
      <c r="P4607" s="51"/>
      <c r="Q4607" s="51"/>
      <c r="R4607" s="51"/>
      <c r="S4607" s="51"/>
      <c r="T4607" s="51"/>
      <c r="U4607" s="51"/>
      <c r="V4607" s="51"/>
      <c r="W4607" s="51"/>
      <c r="X4607" s="51"/>
      <c r="Y4607" s="51"/>
      <c r="Z4607" s="51"/>
      <c r="AA4607" s="51"/>
      <c r="AB4607" s="51"/>
      <c r="AC4607" s="51"/>
      <c r="AD4607" s="51"/>
      <c r="AE4607" s="51"/>
      <c r="AF4607" s="51"/>
      <c r="AG4607" s="51"/>
      <c r="AH4607" s="51"/>
      <c r="AI4607" s="51"/>
      <c r="AJ4607" s="51"/>
      <c r="AK4607" s="51"/>
      <c r="AL4607" s="51"/>
      <c r="AM4607" s="51"/>
      <c r="AN4607" s="51"/>
      <c r="AO4607" s="51"/>
      <c r="AP4607" s="51"/>
      <c r="AQ4607" s="51"/>
      <c r="AR4607" s="51"/>
      <c r="AS4607" s="51"/>
      <c r="AT4607" s="51"/>
      <c r="AU4607" s="51"/>
      <c r="AV4607" s="51"/>
      <c r="AW4607" s="51"/>
      <c r="AX4607" s="51"/>
      <c r="AY4607" s="51"/>
      <c r="AZ4607" s="51"/>
      <c r="BA4607" s="51"/>
      <c r="BB4607" s="51"/>
      <c r="BC4607" s="51"/>
      <c r="BD4607" s="51"/>
      <c r="BE4607" s="51"/>
      <c r="BF4607" s="51"/>
      <c r="BG4607" s="51"/>
      <c r="BH4607" s="51"/>
      <c r="BI4607" s="51"/>
      <c r="BJ4607" s="51"/>
      <c r="BK4607" s="51"/>
      <c r="BL4607" s="51"/>
      <c r="BM4607" s="51"/>
      <c r="BN4607" s="51"/>
      <c r="BO4607" s="51"/>
      <c r="BP4607" s="51"/>
      <c r="BQ4607" s="51"/>
      <c r="BR4607" s="51"/>
      <c r="BS4607" s="51"/>
      <c r="BT4607" s="51"/>
      <c r="BU4607" s="51"/>
      <c r="BV4607" s="51"/>
      <c r="BW4607" s="51"/>
      <c r="BX4607" s="51"/>
      <c r="BY4607" s="51"/>
      <c r="BZ4607" s="51"/>
      <c r="CA4607" s="51"/>
      <c r="CB4607" s="51"/>
      <c r="CC4607" s="51"/>
      <c r="CD4607" s="51"/>
    </row>
    <row r="4608" spans="1:82" x14ac:dyDescent="0.35">
      <c r="A4608" s="49" t="s">
        <v>854</v>
      </c>
      <c r="B4608" s="50">
        <v>42362</v>
      </c>
      <c r="C4608" s="62"/>
      <c r="D4608" s="62"/>
      <c r="E4608" s="51" t="s">
        <v>855</v>
      </c>
      <c r="F4608" s="51"/>
      <c r="G4608" s="51">
        <v>491.70656249999996</v>
      </c>
      <c r="H4608" s="51">
        <v>0.28295000000000003</v>
      </c>
      <c r="I4608" s="51">
        <v>0.28853124999999996</v>
      </c>
      <c r="J4608" s="51">
        <v>0.26961874999999996</v>
      </c>
      <c r="K4608" s="51">
        <v>0.20216875000000001</v>
      </c>
      <c r="L4608" s="51">
        <v>0.3006625</v>
      </c>
      <c r="M4608" s="51">
        <v>0.32711875000000001</v>
      </c>
      <c r="N4608" s="51">
        <v>0.25371250000000001</v>
      </c>
      <c r="O4608" s="51"/>
      <c r="P4608" s="51"/>
      <c r="Q4608" s="51"/>
      <c r="R4608" s="51"/>
      <c r="S4608" s="51"/>
      <c r="T4608" s="51"/>
      <c r="U4608" s="51"/>
      <c r="V4608" s="51"/>
      <c r="W4608" s="51"/>
      <c r="X4608" s="51"/>
      <c r="Y4608" s="51"/>
      <c r="Z4608" s="51"/>
      <c r="AA4608" s="51"/>
      <c r="AB4608" s="51"/>
      <c r="AC4608" s="51"/>
      <c r="AD4608" s="51"/>
      <c r="AE4608" s="51"/>
      <c r="AF4608" s="51"/>
      <c r="AG4608" s="51"/>
      <c r="AH4608" s="51"/>
      <c r="AI4608" s="51"/>
      <c r="AJ4608" s="51"/>
      <c r="AK4608" s="51"/>
      <c r="AL4608" s="51"/>
      <c r="AM4608" s="51"/>
      <c r="AN4608" s="51"/>
      <c r="AO4608" s="51"/>
      <c r="AP4608" s="51"/>
      <c r="AQ4608" s="51"/>
      <c r="AR4608" s="51"/>
      <c r="AS4608" s="51"/>
      <c r="AT4608" s="51"/>
      <c r="AU4608" s="51"/>
      <c r="AV4608" s="51"/>
      <c r="AW4608" s="51"/>
      <c r="AX4608" s="51"/>
      <c r="AY4608" s="51"/>
      <c r="AZ4608" s="51"/>
      <c r="BA4608" s="51"/>
      <c r="BB4608" s="51"/>
      <c r="BC4608" s="51"/>
      <c r="BD4608" s="51"/>
      <c r="BE4608" s="51"/>
      <c r="BF4608" s="51"/>
      <c r="BG4608" s="51"/>
      <c r="BH4608" s="51"/>
      <c r="BI4608" s="51"/>
      <c r="BJ4608" s="51"/>
      <c r="BK4608" s="51"/>
      <c r="BL4608" s="51"/>
      <c r="BM4608" s="51"/>
      <c r="BN4608" s="51"/>
      <c r="BO4608" s="51"/>
      <c r="BP4608" s="51"/>
      <c r="BQ4608" s="51"/>
      <c r="BR4608" s="51"/>
      <c r="BS4608" s="51"/>
      <c r="BT4608" s="51"/>
      <c r="BU4608" s="51"/>
      <c r="BV4608" s="51"/>
      <c r="BW4608" s="51"/>
      <c r="BX4608" s="51"/>
      <c r="BY4608" s="51"/>
      <c r="BZ4608" s="51"/>
      <c r="CA4608" s="51"/>
      <c r="CB4608" s="51"/>
      <c r="CC4608" s="51"/>
      <c r="CD4608" s="51"/>
    </row>
    <row r="4609" spans="1:82" x14ac:dyDescent="0.35">
      <c r="A4609" s="49" t="s">
        <v>854</v>
      </c>
      <c r="B4609" s="50">
        <v>42363</v>
      </c>
      <c r="C4609" s="62"/>
      <c r="D4609" s="62"/>
      <c r="E4609" s="51" t="s">
        <v>855</v>
      </c>
      <c r="F4609" s="51"/>
      <c r="G4609" s="51">
        <v>486.24093749999997</v>
      </c>
      <c r="H4609" s="51">
        <v>0.2587875</v>
      </c>
      <c r="I4609" s="51">
        <v>0.28105625000000001</v>
      </c>
      <c r="J4609" s="51">
        <v>0.26887499999999998</v>
      </c>
      <c r="K4609" s="51">
        <v>0.20103124999999999</v>
      </c>
      <c r="L4609" s="51">
        <v>0.30028125</v>
      </c>
      <c r="M4609" s="51">
        <v>0.32699374999999997</v>
      </c>
      <c r="N4609" s="51">
        <v>0.25370000000000004</v>
      </c>
      <c r="O4609" s="51"/>
      <c r="P4609" s="51"/>
      <c r="Q4609" s="51"/>
      <c r="R4609" s="51"/>
      <c r="S4609" s="51"/>
      <c r="T4609" s="51"/>
      <c r="U4609" s="51"/>
      <c r="V4609" s="51"/>
      <c r="W4609" s="51"/>
      <c r="X4609" s="51"/>
      <c r="Y4609" s="51"/>
      <c r="Z4609" s="51"/>
      <c r="AA4609" s="51"/>
      <c r="AB4609" s="51"/>
      <c r="AC4609" s="51"/>
      <c r="AD4609" s="51"/>
      <c r="AE4609" s="51"/>
      <c r="AF4609" s="51"/>
      <c r="AG4609" s="51"/>
      <c r="AH4609" s="51"/>
      <c r="AI4609" s="51"/>
      <c r="AJ4609" s="51"/>
      <c r="AK4609" s="51"/>
      <c r="AL4609" s="51"/>
      <c r="AM4609" s="51"/>
      <c r="AN4609" s="51"/>
      <c r="AO4609" s="51"/>
      <c r="AP4609" s="51"/>
      <c r="AQ4609" s="51"/>
      <c r="AR4609" s="51"/>
      <c r="AS4609" s="51"/>
      <c r="AT4609" s="51"/>
      <c r="AU4609" s="51"/>
      <c r="AV4609" s="51"/>
      <c r="AW4609" s="51"/>
      <c r="AX4609" s="51"/>
      <c r="AY4609" s="51"/>
      <c r="AZ4609" s="51"/>
      <c r="BA4609" s="51"/>
      <c r="BB4609" s="51"/>
      <c r="BC4609" s="51"/>
      <c r="BD4609" s="51"/>
      <c r="BE4609" s="51"/>
      <c r="BF4609" s="51"/>
      <c r="BG4609" s="51"/>
      <c r="BH4609" s="51"/>
      <c r="BI4609" s="51"/>
      <c r="BJ4609" s="51"/>
      <c r="BK4609" s="51"/>
      <c r="BL4609" s="51"/>
      <c r="BM4609" s="51"/>
      <c r="BN4609" s="51"/>
      <c r="BO4609" s="51"/>
      <c r="BP4609" s="51"/>
      <c r="BQ4609" s="51"/>
      <c r="BR4609" s="51"/>
      <c r="BS4609" s="51"/>
      <c r="BT4609" s="51"/>
      <c r="BU4609" s="51"/>
      <c r="BV4609" s="51"/>
      <c r="BW4609" s="51"/>
      <c r="BX4609" s="51"/>
      <c r="BY4609" s="51"/>
      <c r="BZ4609" s="51"/>
      <c r="CA4609" s="51"/>
      <c r="CB4609" s="51"/>
      <c r="CC4609" s="51"/>
      <c r="CD4609" s="51"/>
    </row>
    <row r="4610" spans="1:82" x14ac:dyDescent="0.35">
      <c r="A4610" s="49" t="s">
        <v>854</v>
      </c>
      <c r="B4610" s="50">
        <v>42364</v>
      </c>
      <c r="C4610" s="62"/>
      <c r="D4610" s="62"/>
      <c r="E4610" s="51" t="s">
        <v>855</v>
      </c>
      <c r="F4610" s="51"/>
      <c r="G4610" s="51">
        <v>481.59421875000004</v>
      </c>
      <c r="H4610" s="51">
        <v>0.23933437499999999</v>
      </c>
      <c r="I4610" s="51">
        <v>0.27421875000000001</v>
      </c>
      <c r="J4610" s="51">
        <v>0.26806249999999998</v>
      </c>
      <c r="K4610" s="51">
        <v>0.20016249999999999</v>
      </c>
      <c r="L4610" s="51">
        <v>0.29998749999999996</v>
      </c>
      <c r="M4610" s="51">
        <v>0.3268375</v>
      </c>
      <c r="N4610" s="51">
        <v>0.25348749999999998</v>
      </c>
      <c r="O4610" s="51"/>
      <c r="P4610" s="51"/>
      <c r="Q4610" s="51"/>
      <c r="R4610" s="51"/>
      <c r="S4610" s="51"/>
      <c r="T4610" s="51"/>
      <c r="U4610" s="51"/>
      <c r="V4610" s="51"/>
      <c r="W4610" s="51"/>
      <c r="X4610" s="51"/>
      <c r="Y4610" s="51"/>
      <c r="Z4610" s="51"/>
      <c r="AA4610" s="51"/>
      <c r="AB4610" s="51"/>
      <c r="AC4610" s="51"/>
      <c r="AD4610" s="51"/>
      <c r="AE4610" s="51"/>
      <c r="AF4610" s="51"/>
      <c r="AG4610" s="51"/>
      <c r="AH4610" s="51"/>
      <c r="AI4610" s="51"/>
      <c r="AJ4610" s="51"/>
      <c r="AK4610" s="51"/>
      <c r="AL4610" s="51"/>
      <c r="AM4610" s="51"/>
      <c r="AN4610" s="51"/>
      <c r="AO4610" s="51"/>
      <c r="AP4610" s="51"/>
      <c r="AQ4610" s="51"/>
      <c r="AR4610" s="51"/>
      <c r="AS4610" s="51"/>
      <c r="AT4610" s="51"/>
      <c r="AU4610" s="51"/>
      <c r="AV4610" s="51"/>
      <c r="AW4610" s="51"/>
      <c r="AX4610" s="51"/>
      <c r="AY4610" s="51"/>
      <c r="AZ4610" s="51"/>
      <c r="BA4610" s="51"/>
      <c r="BB4610" s="51"/>
      <c r="BC4610" s="51"/>
      <c r="BD4610" s="51"/>
      <c r="BE4610" s="51"/>
      <c r="BF4610" s="51"/>
      <c r="BG4610" s="51"/>
      <c r="BH4610" s="51"/>
      <c r="BI4610" s="51"/>
      <c r="BJ4610" s="51"/>
      <c r="BK4610" s="51"/>
      <c r="BL4610" s="51"/>
      <c r="BM4610" s="51"/>
      <c r="BN4610" s="51"/>
      <c r="BO4610" s="51"/>
      <c r="BP4610" s="51"/>
      <c r="BQ4610" s="51"/>
      <c r="BR4610" s="51"/>
      <c r="BS4610" s="51"/>
      <c r="BT4610" s="51"/>
      <c r="BU4610" s="51"/>
      <c r="BV4610" s="51"/>
      <c r="BW4610" s="51"/>
      <c r="BX4610" s="51"/>
      <c r="BY4610" s="51"/>
      <c r="BZ4610" s="51"/>
      <c r="CA4610" s="51"/>
      <c r="CB4610" s="51"/>
      <c r="CC4610" s="51"/>
      <c r="CD4610" s="51"/>
    </row>
    <row r="4611" spans="1:82" x14ac:dyDescent="0.35">
      <c r="A4611" s="49" t="s">
        <v>854</v>
      </c>
      <c r="B4611" s="50">
        <v>42365</v>
      </c>
      <c r="C4611" s="62"/>
      <c r="D4611" s="62"/>
      <c r="E4611" s="51" t="s">
        <v>855</v>
      </c>
      <c r="F4611" s="51"/>
      <c r="G4611" s="51">
        <v>477.41062499999998</v>
      </c>
      <c r="H4611" s="51">
        <v>0.22291250000000001</v>
      </c>
      <c r="I4611" s="51">
        <v>0.26778750000000001</v>
      </c>
      <c r="J4611" s="51">
        <v>0.26688124999999996</v>
      </c>
      <c r="K4611" s="51">
        <v>0.19937500000000002</v>
      </c>
      <c r="L4611" s="51">
        <v>0.29967500000000002</v>
      </c>
      <c r="M4611" s="51">
        <v>0.32663750000000003</v>
      </c>
      <c r="N4611" s="51">
        <v>0.25345000000000001</v>
      </c>
      <c r="O4611" s="51"/>
      <c r="P4611" s="51"/>
      <c r="Q4611" s="51"/>
      <c r="R4611" s="51"/>
      <c r="S4611" s="51"/>
      <c r="T4611" s="51"/>
      <c r="U4611" s="51"/>
      <c r="V4611" s="51"/>
      <c r="W4611" s="51"/>
      <c r="X4611" s="51"/>
      <c r="Y4611" s="51"/>
      <c r="Z4611" s="51"/>
      <c r="AA4611" s="51"/>
      <c r="AB4611" s="51"/>
      <c r="AC4611" s="51"/>
      <c r="AD4611" s="51"/>
      <c r="AE4611" s="51"/>
      <c r="AF4611" s="51"/>
      <c r="AG4611" s="51"/>
      <c r="AH4611" s="51"/>
      <c r="AI4611" s="51"/>
      <c r="AJ4611" s="51"/>
      <c r="AK4611" s="51"/>
      <c r="AL4611" s="51"/>
      <c r="AM4611" s="51"/>
      <c r="AN4611" s="51"/>
      <c r="AO4611" s="51"/>
      <c r="AP4611" s="51"/>
      <c r="AQ4611" s="51"/>
      <c r="AR4611" s="51"/>
      <c r="AS4611" s="51"/>
      <c r="AT4611" s="51"/>
      <c r="AU4611" s="51"/>
      <c r="AV4611" s="51"/>
      <c r="AW4611" s="51"/>
      <c r="AX4611" s="51"/>
      <c r="AY4611" s="51"/>
      <c r="AZ4611" s="51"/>
      <c r="BA4611" s="51"/>
      <c r="BB4611" s="51"/>
      <c r="BC4611" s="51"/>
      <c r="BD4611" s="51"/>
      <c r="BE4611" s="51"/>
      <c r="BF4611" s="51"/>
      <c r="BG4611" s="51"/>
      <c r="BH4611" s="51"/>
      <c r="BI4611" s="51"/>
      <c r="BJ4611" s="51"/>
      <c r="BK4611" s="51"/>
      <c r="BL4611" s="51"/>
      <c r="BM4611" s="51"/>
      <c r="BN4611" s="51"/>
      <c r="BO4611" s="51"/>
      <c r="BP4611" s="51"/>
      <c r="BQ4611" s="51"/>
      <c r="BR4611" s="51"/>
      <c r="BS4611" s="51"/>
      <c r="BT4611" s="51"/>
      <c r="BU4611" s="51"/>
      <c r="BV4611" s="51"/>
      <c r="BW4611" s="51"/>
      <c r="BX4611" s="51"/>
      <c r="BY4611" s="51"/>
      <c r="BZ4611" s="51"/>
      <c r="CA4611" s="51"/>
      <c r="CB4611" s="51"/>
      <c r="CC4611" s="51"/>
      <c r="CD4611" s="51"/>
    </row>
    <row r="4612" spans="1:82" x14ac:dyDescent="0.35">
      <c r="A4612" s="49" t="s">
        <v>854</v>
      </c>
      <c r="B4612" s="50">
        <v>42366</v>
      </c>
      <c r="C4612" s="62"/>
      <c r="D4612" s="62"/>
      <c r="E4612" s="51" t="s">
        <v>855</v>
      </c>
      <c r="F4612" s="51"/>
      <c r="G4612" s="51">
        <v>473.30062500000003</v>
      </c>
      <c r="H4612" s="51">
        <v>0.20878750000000001</v>
      </c>
      <c r="I4612" s="51">
        <v>0.26114999999999999</v>
      </c>
      <c r="J4612" s="51">
        <v>0.26515625000000004</v>
      </c>
      <c r="K4612" s="51">
        <v>0.1983375</v>
      </c>
      <c r="L4612" s="51">
        <v>0.29929375000000003</v>
      </c>
      <c r="M4612" s="51">
        <v>0.32651249999999998</v>
      </c>
      <c r="N4612" s="51">
        <v>0.25340000000000001</v>
      </c>
      <c r="O4612" s="51"/>
      <c r="P4612" s="51"/>
      <c r="Q4612" s="51"/>
      <c r="R4612" s="51"/>
      <c r="S4612" s="51"/>
      <c r="T4612" s="51"/>
      <c r="U4612" s="51"/>
      <c r="V4612" s="51"/>
      <c r="W4612" s="51"/>
      <c r="X4612" s="51"/>
      <c r="Y4612" s="51"/>
      <c r="Z4612" s="51"/>
      <c r="AA4612" s="51"/>
      <c r="AB4612" s="51"/>
      <c r="AC4612" s="51"/>
      <c r="AD4612" s="51"/>
      <c r="AE4612" s="51"/>
      <c r="AF4612" s="51"/>
      <c r="AG4612" s="51"/>
      <c r="AH4612" s="51"/>
      <c r="AI4612" s="51"/>
      <c r="AJ4612" s="51"/>
      <c r="AK4612" s="51"/>
      <c r="AL4612" s="51"/>
      <c r="AM4612" s="51"/>
      <c r="AN4612" s="51"/>
      <c r="AO4612" s="51"/>
      <c r="AP4612" s="51"/>
      <c r="AQ4612" s="51"/>
      <c r="AR4612" s="51"/>
      <c r="AS4612" s="51"/>
      <c r="AT4612" s="51"/>
      <c r="AU4612" s="51"/>
      <c r="AV4612" s="51"/>
      <c r="AW4612" s="51"/>
      <c r="AX4612" s="51"/>
      <c r="AY4612" s="51"/>
      <c r="AZ4612" s="51"/>
      <c r="BA4612" s="51"/>
      <c r="BB4612" s="51"/>
      <c r="BC4612" s="51"/>
      <c r="BD4612" s="51"/>
      <c r="BE4612" s="51"/>
      <c r="BF4612" s="51"/>
      <c r="BG4612" s="51"/>
      <c r="BH4612" s="51"/>
      <c r="BI4612" s="51"/>
      <c r="BJ4612" s="51"/>
      <c r="BK4612" s="51"/>
      <c r="BL4612" s="51"/>
      <c r="BM4612" s="51"/>
      <c r="BN4612" s="51"/>
      <c r="BO4612" s="51"/>
      <c r="BP4612" s="51"/>
      <c r="BQ4612" s="51"/>
      <c r="BR4612" s="51"/>
      <c r="BS4612" s="51"/>
      <c r="BT4612" s="51"/>
      <c r="BU4612" s="51"/>
      <c r="BV4612" s="51"/>
      <c r="BW4612" s="51"/>
      <c r="BX4612" s="51"/>
      <c r="BY4612" s="51"/>
      <c r="BZ4612" s="51"/>
      <c r="CA4612" s="51"/>
      <c r="CB4612" s="51"/>
      <c r="CC4612" s="51"/>
      <c r="CD4612" s="51"/>
    </row>
    <row r="4613" spans="1:82" x14ac:dyDescent="0.35">
      <c r="A4613" s="49" t="s">
        <v>854</v>
      </c>
      <c r="B4613" s="50">
        <v>42367</v>
      </c>
      <c r="C4613" s="62"/>
      <c r="D4613" s="62"/>
      <c r="E4613" s="51" t="s">
        <v>855</v>
      </c>
      <c r="F4613" s="51"/>
      <c r="G4613" s="51">
        <v>469.19531250000006</v>
      </c>
      <c r="H4613" s="51">
        <v>0.19604374999999999</v>
      </c>
      <c r="I4613" s="51">
        <v>0.25408750000000002</v>
      </c>
      <c r="J4613" s="51">
        <v>0.26298125</v>
      </c>
      <c r="K4613" s="51">
        <v>0.1973375</v>
      </c>
      <c r="L4613" s="51">
        <v>0.29886875000000002</v>
      </c>
      <c r="M4613" s="51">
        <v>0.32633749999999995</v>
      </c>
      <c r="N4613" s="51">
        <v>0.25339375000000003</v>
      </c>
      <c r="O4613" s="51"/>
      <c r="P4613" s="51"/>
      <c r="Q4613" s="51"/>
      <c r="R4613" s="51"/>
      <c r="S4613" s="51"/>
      <c r="T4613" s="51"/>
      <c r="U4613" s="51"/>
      <c r="V4613" s="51"/>
      <c r="W4613" s="51"/>
      <c r="X4613" s="51"/>
      <c r="Y4613" s="51"/>
      <c r="Z4613" s="51"/>
      <c r="AA4613" s="51"/>
      <c r="AB4613" s="51"/>
      <c r="AC4613" s="51"/>
      <c r="AD4613" s="51"/>
      <c r="AE4613" s="51"/>
      <c r="AF4613" s="51"/>
      <c r="AG4613" s="51"/>
      <c r="AH4613" s="51"/>
      <c r="AI4613" s="51"/>
      <c r="AJ4613" s="51"/>
      <c r="AK4613" s="51"/>
      <c r="AL4613" s="51"/>
      <c r="AM4613" s="51"/>
      <c r="AN4613" s="51"/>
      <c r="AO4613" s="51"/>
      <c r="AP4613" s="51"/>
      <c r="AQ4613" s="51"/>
      <c r="AR4613" s="51"/>
      <c r="AS4613" s="51"/>
      <c r="AT4613" s="51"/>
      <c r="AU4613" s="51"/>
      <c r="AV4613" s="51"/>
      <c r="AW4613" s="51"/>
      <c r="AX4613" s="51"/>
      <c r="AY4613" s="51"/>
      <c r="AZ4613" s="51"/>
      <c r="BA4613" s="51"/>
      <c r="BB4613" s="51"/>
      <c r="BC4613" s="51"/>
      <c r="BD4613" s="51"/>
      <c r="BE4613" s="51"/>
      <c r="BF4613" s="51"/>
      <c r="BG4613" s="51"/>
      <c r="BH4613" s="51"/>
      <c r="BI4613" s="51"/>
      <c r="BJ4613" s="51"/>
      <c r="BK4613" s="51"/>
      <c r="BL4613" s="51"/>
      <c r="BM4613" s="51"/>
      <c r="BN4613" s="51"/>
      <c r="BO4613" s="51"/>
      <c r="BP4613" s="51"/>
      <c r="BQ4613" s="51"/>
      <c r="BR4613" s="51"/>
      <c r="BS4613" s="51"/>
      <c r="BT4613" s="51"/>
      <c r="BU4613" s="51"/>
      <c r="BV4613" s="51"/>
      <c r="BW4613" s="51"/>
      <c r="BX4613" s="51"/>
      <c r="BY4613" s="51"/>
      <c r="BZ4613" s="51"/>
      <c r="CA4613" s="51"/>
      <c r="CB4613" s="51"/>
      <c r="CC4613" s="51"/>
      <c r="CD4613" s="51"/>
    </row>
    <row r="4614" spans="1:82" x14ac:dyDescent="0.35">
      <c r="A4614" s="49" t="s">
        <v>854</v>
      </c>
      <c r="B4614" s="50">
        <v>42368</v>
      </c>
      <c r="C4614" s="62"/>
      <c r="D4614" s="62"/>
      <c r="E4614" s="51" t="s">
        <v>855</v>
      </c>
      <c r="F4614" s="51"/>
      <c r="G4614" s="51">
        <v>466.71937500000001</v>
      </c>
      <c r="H4614" s="51">
        <v>0.18840000000000001</v>
      </c>
      <c r="I4614" s="51">
        <v>0.2490125</v>
      </c>
      <c r="J4614" s="51">
        <v>0.26202500000000001</v>
      </c>
      <c r="K4614" s="51">
        <v>0.19685</v>
      </c>
      <c r="L4614" s="51">
        <v>0.29864999999999997</v>
      </c>
      <c r="M4614" s="51">
        <v>0.32619999999999993</v>
      </c>
      <c r="N4614" s="51">
        <v>0.25329999999999997</v>
      </c>
      <c r="O4614" s="51"/>
      <c r="P4614" s="51"/>
      <c r="Q4614" s="51"/>
      <c r="R4614" s="51"/>
      <c r="S4614" s="51"/>
      <c r="T4614" s="51"/>
      <c r="U4614" s="51"/>
      <c r="V4614" s="51"/>
      <c r="W4614" s="51"/>
      <c r="X4614" s="51"/>
      <c r="Y4614" s="51"/>
      <c r="Z4614" s="51"/>
      <c r="AA4614" s="51"/>
      <c r="AB4614" s="51"/>
      <c r="AC4614" s="51"/>
      <c r="AD4614" s="51">
        <v>8.6999999999999993</v>
      </c>
      <c r="AE4614" s="51">
        <v>0.53217662491243189</v>
      </c>
      <c r="AF4614" s="51">
        <v>0.22137430930238852</v>
      </c>
      <c r="AG4614" s="51"/>
      <c r="AH4614" s="51"/>
      <c r="AI4614" s="51"/>
      <c r="AJ4614" s="51">
        <v>5.3</v>
      </c>
      <c r="AK4614" s="51">
        <v>8.6999999999999993</v>
      </c>
      <c r="AL4614" s="51"/>
      <c r="AM4614" s="51"/>
      <c r="AN4614" s="51"/>
      <c r="AO4614" s="51"/>
      <c r="AP4614" s="51"/>
      <c r="AQ4614" s="51"/>
      <c r="AR4614" s="51"/>
      <c r="AS4614" s="51"/>
      <c r="AT4614" s="51"/>
      <c r="AU4614" s="51"/>
      <c r="AV4614" s="51"/>
      <c r="AW4614" s="51"/>
      <c r="AX4614" s="51"/>
      <c r="AY4614" s="51"/>
      <c r="AZ4614" s="51"/>
      <c r="BA4614" s="51"/>
      <c r="BB4614" s="51"/>
      <c r="BC4614" s="51"/>
      <c r="BD4614" s="51"/>
      <c r="BE4614" s="51"/>
      <c r="BF4614" s="51"/>
      <c r="BG4614" s="51"/>
      <c r="BH4614" s="51"/>
      <c r="BI4614" s="51"/>
      <c r="BJ4614" s="51"/>
      <c r="BK4614" s="51"/>
      <c r="BL4614" s="51"/>
      <c r="BM4614" s="51"/>
      <c r="BN4614" s="51"/>
      <c r="BO4614" s="51"/>
      <c r="BP4614" s="51"/>
      <c r="BQ4614" s="51"/>
      <c r="BR4614" s="51"/>
      <c r="BS4614" s="51"/>
      <c r="BT4614" s="51"/>
      <c r="BU4614" s="51"/>
      <c r="BV4614" s="51"/>
      <c r="BW4614" s="51"/>
      <c r="BX4614" s="51"/>
      <c r="BY4614" s="51"/>
      <c r="BZ4614" s="51"/>
      <c r="CA4614" s="51"/>
      <c r="CB4614" s="51"/>
      <c r="CC4614" s="51"/>
      <c r="CD4614" s="51"/>
    </row>
    <row r="4615" spans="1:82" x14ac:dyDescent="0.35">
      <c r="A4615" s="49" t="s">
        <v>854</v>
      </c>
      <c r="B4615" s="50">
        <v>42369</v>
      </c>
      <c r="C4615" s="62"/>
      <c r="D4615" s="62"/>
      <c r="E4615" s="51" t="s">
        <v>855</v>
      </c>
      <c r="F4615" s="51"/>
      <c r="G4615" s="51">
        <v>498.3721875</v>
      </c>
      <c r="H4615" s="51">
        <v>0.2964</v>
      </c>
      <c r="I4615" s="51">
        <v>0.31195624999999999</v>
      </c>
      <c r="J4615" s="51">
        <v>0.28355625000000001</v>
      </c>
      <c r="K4615" s="51">
        <v>0.19597500000000001</v>
      </c>
      <c r="L4615" s="51">
        <v>0.29829375000000002</v>
      </c>
      <c r="M4615" s="51">
        <v>0.326075</v>
      </c>
      <c r="N4615" s="51">
        <v>0.25316250000000001</v>
      </c>
      <c r="O4615" s="51"/>
      <c r="P4615" s="51"/>
      <c r="Q4615" s="51"/>
      <c r="R4615" s="51"/>
      <c r="S4615" s="51"/>
      <c r="T4615" s="51"/>
      <c r="U4615" s="51"/>
      <c r="V4615" s="51"/>
      <c r="W4615" s="51"/>
      <c r="X4615" s="51"/>
      <c r="Y4615" s="51"/>
      <c r="Z4615" s="51"/>
      <c r="AA4615" s="51"/>
      <c r="AB4615" s="51"/>
      <c r="AC4615" s="51"/>
      <c r="AD4615" s="51"/>
      <c r="AE4615" s="51"/>
      <c r="AF4615" s="51"/>
      <c r="AG4615" s="51"/>
      <c r="AH4615" s="51"/>
      <c r="AI4615" s="51"/>
      <c r="AJ4615" s="51"/>
      <c r="AK4615" s="51"/>
      <c r="AL4615" s="51"/>
      <c r="AM4615" s="51"/>
      <c r="AN4615" s="51"/>
      <c r="AO4615" s="51"/>
      <c r="AP4615" s="51"/>
      <c r="AQ4615" s="51"/>
      <c r="AR4615" s="51"/>
      <c r="AS4615" s="51"/>
      <c r="AT4615" s="51"/>
      <c r="AU4615" s="51"/>
      <c r="AV4615" s="51"/>
      <c r="AW4615" s="51"/>
      <c r="AX4615" s="51"/>
      <c r="AY4615" s="51"/>
      <c r="AZ4615" s="51"/>
      <c r="BA4615" s="51"/>
      <c r="BB4615" s="51"/>
      <c r="BC4615" s="51"/>
      <c r="BD4615" s="51"/>
      <c r="BE4615" s="51"/>
      <c r="BF4615" s="51"/>
      <c r="BG4615" s="51"/>
      <c r="BH4615" s="51"/>
      <c r="BI4615" s="51"/>
      <c r="BJ4615" s="51"/>
      <c r="BK4615" s="51"/>
      <c r="BL4615" s="51"/>
      <c r="BM4615" s="51"/>
      <c r="BN4615" s="51"/>
      <c r="BO4615" s="51"/>
      <c r="BP4615" s="51"/>
      <c r="BQ4615" s="51"/>
      <c r="BR4615" s="51"/>
      <c r="BS4615" s="51"/>
      <c r="BT4615" s="51"/>
      <c r="BU4615" s="51"/>
      <c r="BV4615" s="51"/>
      <c r="BW4615" s="51"/>
      <c r="BX4615" s="51"/>
      <c r="BY4615" s="51"/>
      <c r="BZ4615" s="51"/>
      <c r="CA4615" s="51"/>
      <c r="CB4615" s="51"/>
      <c r="CC4615" s="51"/>
      <c r="CD4615" s="51"/>
    </row>
    <row r="4616" spans="1:82" x14ac:dyDescent="0.35">
      <c r="A4616" s="49" t="s">
        <v>854</v>
      </c>
      <c r="B4616" s="50">
        <v>42370</v>
      </c>
      <c r="C4616" s="62"/>
      <c r="D4616" s="62"/>
      <c r="E4616" s="51" t="s">
        <v>855</v>
      </c>
      <c r="F4616" s="51"/>
      <c r="G4616" s="51">
        <v>493.20562500000005</v>
      </c>
      <c r="H4616" s="51">
        <v>0.27512500000000001</v>
      </c>
      <c r="I4616" s="51">
        <v>0.30448750000000002</v>
      </c>
      <c r="J4616" s="51">
        <v>0.2820125</v>
      </c>
      <c r="K4616" s="51">
        <v>0.19553749999999998</v>
      </c>
      <c r="L4616" s="51">
        <v>0.29775000000000001</v>
      </c>
      <c r="M4616" s="51">
        <v>0.32589374999999998</v>
      </c>
      <c r="N4616" s="51">
        <v>0.25301874999999996</v>
      </c>
      <c r="O4616" s="51"/>
      <c r="P4616" s="51"/>
      <c r="Q4616" s="51"/>
      <c r="R4616" s="51"/>
      <c r="S4616" s="51"/>
      <c r="T4616" s="51"/>
      <c r="U4616" s="51"/>
      <c r="V4616" s="51"/>
      <c r="W4616" s="51"/>
      <c r="X4616" s="51"/>
      <c r="Y4616" s="51"/>
      <c r="Z4616" s="51"/>
      <c r="AA4616" s="51"/>
      <c r="AB4616" s="51"/>
      <c r="AC4616" s="51"/>
      <c r="AD4616" s="51"/>
      <c r="AE4616" s="51"/>
      <c r="AF4616" s="51"/>
      <c r="AG4616" s="51"/>
      <c r="AH4616" s="51"/>
      <c r="AI4616" s="51"/>
      <c r="AJ4616" s="51"/>
      <c r="AK4616" s="51"/>
      <c r="AL4616" s="51"/>
      <c r="AM4616" s="51"/>
      <c r="AN4616" s="51"/>
      <c r="AO4616" s="51"/>
      <c r="AP4616" s="51"/>
      <c r="AQ4616" s="51"/>
      <c r="AR4616" s="51"/>
      <c r="AS4616" s="51"/>
      <c r="AT4616" s="51"/>
      <c r="AU4616" s="51"/>
      <c r="AV4616" s="51"/>
      <c r="AW4616" s="51"/>
      <c r="AX4616" s="51"/>
      <c r="AY4616" s="51"/>
      <c r="AZ4616" s="51"/>
      <c r="BA4616" s="51"/>
      <c r="BB4616" s="51"/>
      <c r="BC4616" s="51"/>
      <c r="BD4616" s="51"/>
      <c r="BE4616" s="51"/>
      <c r="BF4616" s="51"/>
      <c r="BG4616" s="51"/>
      <c r="BH4616" s="51"/>
      <c r="BI4616" s="51"/>
      <c r="BJ4616" s="51"/>
      <c r="BK4616" s="51"/>
      <c r="BL4616" s="51"/>
      <c r="BM4616" s="51"/>
      <c r="BN4616" s="51"/>
      <c r="BO4616" s="51"/>
      <c r="BP4616" s="51"/>
      <c r="BQ4616" s="51"/>
      <c r="BR4616" s="51"/>
      <c r="BS4616" s="51"/>
      <c r="BT4616" s="51"/>
      <c r="BU4616" s="51"/>
      <c r="BV4616" s="51"/>
      <c r="BW4616" s="51"/>
      <c r="BX4616" s="51"/>
      <c r="BY4616" s="51"/>
      <c r="BZ4616" s="51"/>
      <c r="CA4616" s="51"/>
      <c r="CB4616" s="51"/>
      <c r="CC4616" s="51"/>
      <c r="CD4616" s="51"/>
    </row>
    <row r="4617" spans="1:82" x14ac:dyDescent="0.35">
      <c r="A4617" s="49" t="s">
        <v>854</v>
      </c>
      <c r="B4617" s="50">
        <v>42371</v>
      </c>
      <c r="C4617" s="62"/>
      <c r="D4617" s="62"/>
      <c r="E4617" s="51" t="s">
        <v>855</v>
      </c>
      <c r="F4617" s="51"/>
      <c r="G4617" s="51">
        <v>491.61562499999997</v>
      </c>
      <c r="H4617" s="51">
        <v>0.26528125000000002</v>
      </c>
      <c r="I4617" s="51">
        <v>0.30055624999999997</v>
      </c>
      <c r="J4617" s="51">
        <v>0.28326249999999997</v>
      </c>
      <c r="K4617" s="51">
        <v>0.19615625</v>
      </c>
      <c r="L4617" s="51">
        <v>0.29777500000000001</v>
      </c>
      <c r="M4617" s="51">
        <v>0.32564375000000001</v>
      </c>
      <c r="N4617" s="51">
        <v>0.25296249999999998</v>
      </c>
      <c r="O4617" s="51"/>
      <c r="P4617" s="51"/>
      <c r="Q4617" s="51"/>
      <c r="R4617" s="51"/>
      <c r="S4617" s="51"/>
      <c r="T4617" s="51"/>
      <c r="U4617" s="51"/>
      <c r="V4617" s="51"/>
      <c r="W4617" s="51"/>
      <c r="X4617" s="51"/>
      <c r="Y4617" s="51"/>
      <c r="Z4617" s="51"/>
      <c r="AA4617" s="51"/>
      <c r="AB4617" s="51"/>
      <c r="AC4617" s="51"/>
      <c r="AD4617" s="51"/>
      <c r="AE4617" s="51"/>
      <c r="AF4617" s="51"/>
      <c r="AG4617" s="51"/>
      <c r="AH4617" s="51"/>
      <c r="AI4617" s="51"/>
      <c r="AJ4617" s="51"/>
      <c r="AK4617" s="51"/>
      <c r="AL4617" s="51"/>
      <c r="AM4617" s="51"/>
      <c r="AN4617" s="51"/>
      <c r="AO4617" s="51"/>
      <c r="AP4617" s="51"/>
      <c r="AQ4617" s="51"/>
      <c r="AR4617" s="51"/>
      <c r="AS4617" s="51"/>
      <c r="AT4617" s="51"/>
      <c r="AU4617" s="51"/>
      <c r="AV4617" s="51"/>
      <c r="AW4617" s="51"/>
      <c r="AX4617" s="51"/>
      <c r="AY4617" s="51"/>
      <c r="AZ4617" s="51"/>
      <c r="BA4617" s="51"/>
      <c r="BB4617" s="51"/>
      <c r="BC4617" s="51"/>
      <c r="BD4617" s="51"/>
      <c r="BE4617" s="51"/>
      <c r="BF4617" s="51"/>
      <c r="BG4617" s="51"/>
      <c r="BH4617" s="51"/>
      <c r="BI4617" s="51"/>
      <c r="BJ4617" s="51"/>
      <c r="BK4617" s="51"/>
      <c r="BL4617" s="51"/>
      <c r="BM4617" s="51"/>
      <c r="BN4617" s="51"/>
      <c r="BO4617" s="51"/>
      <c r="BP4617" s="51"/>
      <c r="BQ4617" s="51"/>
      <c r="BR4617" s="51"/>
      <c r="BS4617" s="51"/>
      <c r="BT4617" s="51"/>
      <c r="BU4617" s="51"/>
      <c r="BV4617" s="51"/>
      <c r="BW4617" s="51"/>
      <c r="BX4617" s="51"/>
      <c r="BY4617" s="51"/>
      <c r="BZ4617" s="51"/>
      <c r="CA4617" s="51"/>
      <c r="CB4617" s="51"/>
      <c r="CC4617" s="51"/>
      <c r="CD4617" s="51"/>
    </row>
    <row r="4618" spans="1:82" x14ac:dyDescent="0.35">
      <c r="A4618" s="49" t="s">
        <v>854</v>
      </c>
      <c r="B4618" s="50">
        <v>42372</v>
      </c>
      <c r="C4618" s="62"/>
      <c r="D4618" s="62"/>
      <c r="E4618" s="51" t="s">
        <v>855</v>
      </c>
      <c r="F4618" s="51"/>
      <c r="G4618" s="51">
        <v>490.44843750000001</v>
      </c>
      <c r="H4618" s="51">
        <v>0.25812499999999999</v>
      </c>
      <c r="I4618" s="51">
        <v>0.29783124999999999</v>
      </c>
      <c r="J4618" s="51">
        <v>0.28383124999999998</v>
      </c>
      <c r="K4618" s="51">
        <v>0.19673750000000001</v>
      </c>
      <c r="L4618" s="51">
        <v>0.29780624999999999</v>
      </c>
      <c r="M4618" s="51">
        <v>0.32560624999999999</v>
      </c>
      <c r="N4618" s="51">
        <v>0.25286874999999998</v>
      </c>
      <c r="O4618" s="51"/>
      <c r="P4618" s="51"/>
      <c r="Q4618" s="51"/>
      <c r="R4618" s="51"/>
      <c r="S4618" s="51"/>
      <c r="T4618" s="51"/>
      <c r="U4618" s="51"/>
      <c r="V4618" s="51"/>
      <c r="W4618" s="51"/>
      <c r="X4618" s="51"/>
      <c r="Y4618" s="51"/>
      <c r="Z4618" s="51"/>
      <c r="AA4618" s="51"/>
      <c r="AB4618" s="51"/>
      <c r="AC4618" s="51"/>
      <c r="AD4618" s="51"/>
      <c r="AE4618" s="51"/>
      <c r="AF4618" s="51"/>
      <c r="AG4618" s="51"/>
      <c r="AH4618" s="51"/>
      <c r="AI4618" s="51"/>
      <c r="AJ4618" s="51"/>
      <c r="AK4618" s="51"/>
      <c r="AL4618" s="51"/>
      <c r="AM4618" s="51"/>
      <c r="AN4618" s="51"/>
      <c r="AO4618" s="51"/>
      <c r="AP4618" s="51"/>
      <c r="AQ4618" s="51"/>
      <c r="AR4618" s="51"/>
      <c r="AS4618" s="51"/>
      <c r="AT4618" s="51"/>
      <c r="AU4618" s="51"/>
      <c r="AV4618" s="51"/>
      <c r="AW4618" s="51"/>
      <c r="AX4618" s="51"/>
      <c r="AY4618" s="51"/>
      <c r="AZ4618" s="51"/>
      <c r="BA4618" s="51"/>
      <c r="BB4618" s="51"/>
      <c r="BC4618" s="51"/>
      <c r="BD4618" s="51"/>
      <c r="BE4618" s="51"/>
      <c r="BF4618" s="51"/>
      <c r="BG4618" s="51"/>
      <c r="BH4618" s="51"/>
      <c r="BI4618" s="51"/>
      <c r="BJ4618" s="51"/>
      <c r="BK4618" s="51"/>
      <c r="BL4618" s="51"/>
      <c r="BM4618" s="51"/>
      <c r="BN4618" s="51"/>
      <c r="BO4618" s="51"/>
      <c r="BP4618" s="51"/>
      <c r="BQ4618" s="51"/>
      <c r="BR4618" s="51"/>
      <c r="BS4618" s="51"/>
      <c r="BT4618" s="51"/>
      <c r="BU4618" s="51"/>
      <c r="BV4618" s="51"/>
      <c r="BW4618" s="51"/>
      <c r="BX4618" s="51"/>
      <c r="BY4618" s="51"/>
      <c r="BZ4618" s="51"/>
      <c r="CA4618" s="51"/>
      <c r="CB4618" s="51"/>
      <c r="CC4618" s="51"/>
      <c r="CD4618" s="51"/>
    </row>
    <row r="4619" spans="1:82" x14ac:dyDescent="0.35">
      <c r="A4619" s="49" t="s">
        <v>854</v>
      </c>
      <c r="B4619" s="50">
        <v>42373</v>
      </c>
      <c r="C4619" s="62"/>
      <c r="D4619" s="62"/>
      <c r="E4619" s="51" t="s">
        <v>855</v>
      </c>
      <c r="F4619" s="51"/>
      <c r="G4619" s="51">
        <v>487.09312499999999</v>
      </c>
      <c r="H4619" s="51">
        <v>0.24611250000000001</v>
      </c>
      <c r="I4619" s="51">
        <v>0.2928</v>
      </c>
      <c r="J4619" s="51">
        <v>0.28193750000000001</v>
      </c>
      <c r="K4619" s="51">
        <v>0.1966</v>
      </c>
      <c r="L4619" s="51">
        <v>0.29746875</v>
      </c>
      <c r="M4619" s="51">
        <v>0.32548125</v>
      </c>
      <c r="N4619" s="51">
        <v>0.25269999999999998</v>
      </c>
      <c r="O4619" s="51"/>
      <c r="P4619" s="51"/>
      <c r="Q4619" s="51"/>
      <c r="R4619" s="51"/>
      <c r="S4619" s="51"/>
      <c r="T4619" s="51"/>
      <c r="U4619" s="51"/>
      <c r="V4619" s="51"/>
      <c r="W4619" s="51"/>
      <c r="X4619" s="51"/>
      <c r="Y4619" s="51"/>
      <c r="Z4619" s="51"/>
      <c r="AA4619" s="51"/>
      <c r="AB4619" s="51"/>
      <c r="AC4619" s="51"/>
      <c r="AD4619" s="51"/>
      <c r="AE4619" s="51"/>
      <c r="AF4619" s="51"/>
      <c r="AG4619" s="51"/>
      <c r="AH4619" s="51"/>
      <c r="AI4619" s="51"/>
      <c r="AJ4619" s="51"/>
      <c r="AK4619" s="51"/>
      <c r="AL4619" s="51"/>
      <c r="AM4619" s="51"/>
      <c r="AN4619" s="51"/>
      <c r="AO4619" s="51"/>
      <c r="AP4619" s="51"/>
      <c r="AQ4619" s="51"/>
      <c r="AR4619" s="51"/>
      <c r="AS4619" s="51"/>
      <c r="AT4619" s="51"/>
      <c r="AU4619" s="51"/>
      <c r="AV4619" s="51"/>
      <c r="AW4619" s="51"/>
      <c r="AX4619" s="51"/>
      <c r="AY4619" s="51"/>
      <c r="AZ4619" s="51"/>
      <c r="BA4619" s="51"/>
      <c r="BB4619" s="51"/>
      <c r="BC4619" s="51"/>
      <c r="BD4619" s="51"/>
      <c r="BE4619" s="51"/>
      <c r="BF4619" s="51"/>
      <c r="BG4619" s="51"/>
      <c r="BH4619" s="51"/>
      <c r="BI4619" s="51"/>
      <c r="BJ4619" s="51"/>
      <c r="BK4619" s="51"/>
      <c r="BL4619" s="51"/>
      <c r="BM4619" s="51"/>
      <c r="BN4619" s="51"/>
      <c r="BO4619" s="51"/>
      <c r="BP4619" s="51"/>
      <c r="BQ4619" s="51"/>
      <c r="BR4619" s="51"/>
      <c r="BS4619" s="51"/>
      <c r="BT4619" s="51"/>
      <c r="BU4619" s="51"/>
      <c r="BV4619" s="51"/>
      <c r="BW4619" s="51"/>
      <c r="BX4619" s="51"/>
      <c r="BY4619" s="51"/>
      <c r="BZ4619" s="51"/>
      <c r="CA4619" s="51"/>
      <c r="CB4619" s="51"/>
      <c r="CC4619" s="51"/>
      <c r="CD4619" s="51"/>
    </row>
    <row r="4620" spans="1:82" x14ac:dyDescent="0.35">
      <c r="A4620" s="49" t="s">
        <v>854</v>
      </c>
      <c r="B4620" s="50">
        <v>42374</v>
      </c>
      <c r="C4620" s="62"/>
      <c r="D4620" s="62"/>
      <c r="E4620" s="51" t="s">
        <v>855</v>
      </c>
      <c r="F4620" s="51"/>
      <c r="G4620" s="51">
        <v>483.22734375000005</v>
      </c>
      <c r="H4620" s="51">
        <v>0.23345312500000001</v>
      </c>
      <c r="I4620" s="51">
        <v>0.28648750000000001</v>
      </c>
      <c r="J4620" s="51">
        <v>0.27939375</v>
      </c>
      <c r="K4620" s="51">
        <v>0.19619375</v>
      </c>
      <c r="L4620" s="51">
        <v>0.29720625000000001</v>
      </c>
      <c r="M4620" s="51">
        <v>0.32535625000000001</v>
      </c>
      <c r="N4620" s="51">
        <v>0.25263750000000001</v>
      </c>
      <c r="O4620" s="51"/>
      <c r="P4620" s="51"/>
      <c r="Q4620" s="51"/>
      <c r="R4620" s="51"/>
      <c r="S4620" s="51"/>
      <c r="T4620" s="51"/>
      <c r="U4620" s="51"/>
      <c r="V4620" s="51"/>
      <c r="W4620" s="51"/>
      <c r="X4620" s="51"/>
      <c r="Y4620" s="51"/>
      <c r="Z4620" s="51"/>
      <c r="AA4620" s="51"/>
      <c r="AB4620" s="51"/>
      <c r="AC4620" s="51"/>
      <c r="AD4620" s="51"/>
      <c r="AE4620" s="51"/>
      <c r="AF4620" s="51">
        <v>0.22011297840095151</v>
      </c>
      <c r="AG4620" s="51"/>
      <c r="AH4620" s="51"/>
      <c r="AI4620" s="51"/>
      <c r="AJ4620" s="51"/>
      <c r="AK4620" s="51"/>
      <c r="AL4620" s="51"/>
      <c r="AM4620" s="51"/>
      <c r="AN4620" s="51"/>
      <c r="AO4620" s="51"/>
      <c r="AP4620" s="51"/>
      <c r="AQ4620" s="51"/>
      <c r="AR4620" s="51"/>
      <c r="AS4620" s="51"/>
      <c r="AT4620" s="51"/>
      <c r="AU4620" s="51"/>
      <c r="AV4620" s="51"/>
      <c r="AW4620" s="51"/>
      <c r="AX4620" s="51"/>
      <c r="AY4620" s="51"/>
      <c r="AZ4620" s="51"/>
      <c r="BA4620" s="51"/>
      <c r="BB4620" s="51"/>
      <c r="BC4620" s="51"/>
      <c r="BD4620" s="51"/>
      <c r="BE4620" s="51"/>
      <c r="BF4620" s="51"/>
      <c r="BG4620" s="51"/>
      <c r="BH4620" s="51"/>
      <c r="BI4620" s="51"/>
      <c r="BJ4620" s="51"/>
      <c r="BK4620" s="51"/>
      <c r="BL4620" s="51"/>
      <c r="BM4620" s="51"/>
      <c r="BN4620" s="51"/>
      <c r="BO4620" s="51"/>
      <c r="BP4620" s="51"/>
      <c r="BQ4620" s="51"/>
      <c r="BR4620" s="51"/>
      <c r="BS4620" s="51"/>
      <c r="BT4620" s="51"/>
      <c r="BU4620" s="51"/>
      <c r="BV4620" s="51"/>
      <c r="BW4620" s="51"/>
      <c r="BX4620" s="51"/>
      <c r="BY4620" s="51"/>
      <c r="BZ4620" s="51"/>
      <c r="CA4620" s="51"/>
      <c r="CB4620" s="51"/>
      <c r="CC4620" s="51"/>
      <c r="CD4620" s="51"/>
    </row>
    <row r="4621" spans="1:82" x14ac:dyDescent="0.35">
      <c r="A4621" s="49" t="s">
        <v>854</v>
      </c>
      <c r="B4621" s="50">
        <v>42375</v>
      </c>
      <c r="C4621" s="62"/>
      <c r="D4621" s="62"/>
      <c r="E4621" s="51" t="s">
        <v>855</v>
      </c>
      <c r="F4621" s="51"/>
      <c r="G4621" s="51">
        <v>479.31281250000006</v>
      </c>
      <c r="H4621" s="51">
        <v>0.22094999999999998</v>
      </c>
      <c r="I4621" s="51">
        <v>0.27998125000000001</v>
      </c>
      <c r="J4621" s="51">
        <v>0.27715000000000001</v>
      </c>
      <c r="K4621" s="51">
        <v>0.19581875000000001</v>
      </c>
      <c r="L4621" s="51">
        <v>0.29678125</v>
      </c>
      <c r="M4621" s="51">
        <v>0.32511875000000001</v>
      </c>
      <c r="N4621" s="51">
        <v>0.25237500000000002</v>
      </c>
      <c r="O4621" s="51"/>
      <c r="P4621" s="51"/>
      <c r="Q4621" s="51"/>
      <c r="R4621" s="51"/>
      <c r="S4621" s="51">
        <v>7.6987436000000002</v>
      </c>
      <c r="T4621" s="51">
        <v>644.62025000000006</v>
      </c>
      <c r="U4621" s="51">
        <v>422.73699999999997</v>
      </c>
      <c r="V4621" s="51"/>
      <c r="W4621" s="51">
        <v>5.9170603000000002</v>
      </c>
      <c r="X4621" s="51">
        <v>1.5850460524476223E-2</v>
      </c>
      <c r="Y4621" s="51"/>
      <c r="Z4621" s="51">
        <v>4.9601044249999999</v>
      </c>
      <c r="AA4621" s="51"/>
      <c r="AB4621" s="51"/>
      <c r="AC4621" s="51">
        <v>312.93124999999998</v>
      </c>
      <c r="AD4621" s="51">
        <v>8.6999999999999993</v>
      </c>
      <c r="AE4621" s="51">
        <v>0.44677102826742132</v>
      </c>
      <c r="AF4621" s="51"/>
      <c r="AG4621" s="51">
        <v>6.1870781261692742E-3</v>
      </c>
      <c r="AH4621" s="51">
        <v>8.2677925000000013E-2</v>
      </c>
      <c r="AI4621" s="51">
        <v>13.363</v>
      </c>
      <c r="AJ4621" s="51">
        <v>5.3</v>
      </c>
      <c r="AK4621" s="51">
        <v>8.6999999999999993</v>
      </c>
      <c r="AL4621" s="51">
        <v>0.61499999999999999</v>
      </c>
      <c r="AM4621" s="51">
        <v>2.0401180292365997E-2</v>
      </c>
      <c r="AN4621" s="51">
        <v>0.80072082499999997</v>
      </c>
      <c r="AO4621" s="51">
        <v>39.248750000000001</v>
      </c>
      <c r="AP4621" s="51"/>
      <c r="AQ4621" s="51"/>
      <c r="AR4621" s="51"/>
      <c r="AS4621" s="51"/>
      <c r="AT4621" s="51"/>
      <c r="AU4621" s="51"/>
      <c r="AV4621" s="51"/>
      <c r="AW4621" s="51"/>
      <c r="AX4621" s="51"/>
      <c r="AY4621" s="51"/>
      <c r="AZ4621" s="51"/>
      <c r="BA4621" s="51"/>
      <c r="BB4621" s="51">
        <v>0.95695587500000001</v>
      </c>
      <c r="BC4621" s="51"/>
      <c r="BD4621" s="51">
        <v>109.80574999999999</v>
      </c>
      <c r="BE4621" s="51">
        <v>8.7149887414821187E-3</v>
      </c>
      <c r="BF4621" s="51">
        <v>5.3067678256528712E-3</v>
      </c>
      <c r="BG4621" s="51">
        <v>0.89828454999999996</v>
      </c>
      <c r="BH4621" s="51"/>
      <c r="BI4621" s="51">
        <v>169.2715</v>
      </c>
      <c r="BJ4621" s="51"/>
      <c r="BK4621" s="51"/>
      <c r="BL4621" s="51"/>
      <c r="BM4621" s="51"/>
      <c r="BN4621" s="51"/>
      <c r="BO4621" s="51"/>
      <c r="BP4621" s="51"/>
      <c r="BQ4621" s="51"/>
      <c r="BR4621" s="51"/>
      <c r="BS4621" s="51"/>
      <c r="BT4621" s="51"/>
      <c r="BU4621" s="51"/>
      <c r="BV4621" s="51"/>
      <c r="BW4621" s="51"/>
      <c r="BX4621" s="51"/>
      <c r="BY4621" s="51"/>
      <c r="BZ4621" s="51"/>
      <c r="CA4621" s="51"/>
      <c r="CB4621" s="51"/>
      <c r="CC4621" s="51"/>
      <c r="CD4621" s="51"/>
    </row>
    <row r="4622" spans="1:82" x14ac:dyDescent="0.35">
      <c r="A4622" s="49" t="s">
        <v>854</v>
      </c>
      <c r="B4622" s="50">
        <v>42376</v>
      </c>
      <c r="C4622" s="62"/>
      <c r="D4622" s="62"/>
      <c r="E4622" s="51" t="s">
        <v>855</v>
      </c>
      <c r="F4622" s="51"/>
      <c r="G4622" s="51">
        <v>509.57812499999994</v>
      </c>
      <c r="H4622" s="51">
        <v>0.32087500000000002</v>
      </c>
      <c r="I4622" s="51">
        <v>0.34273750000000003</v>
      </c>
      <c r="J4622" s="51">
        <v>0.29667499999999997</v>
      </c>
      <c r="K4622" s="51">
        <v>0.19650000000000001</v>
      </c>
      <c r="L4622" s="51">
        <v>0.29648125000000003</v>
      </c>
      <c r="M4622" s="51">
        <v>0.32487500000000002</v>
      </c>
      <c r="N4622" s="51">
        <v>0.25225625000000002</v>
      </c>
      <c r="O4622" s="51"/>
      <c r="P4622" s="51"/>
      <c r="Q4622" s="51"/>
      <c r="R4622" s="51"/>
      <c r="S4622" s="51"/>
      <c r="T4622" s="51"/>
      <c r="U4622" s="51"/>
      <c r="V4622" s="51"/>
      <c r="W4622" s="51"/>
      <c r="X4622" s="51"/>
      <c r="Y4622" s="51"/>
      <c r="Z4622" s="51"/>
      <c r="AA4622" s="51"/>
      <c r="AB4622" s="51"/>
      <c r="AC4622" s="51"/>
      <c r="AD4622" s="51"/>
      <c r="AE4622" s="51"/>
      <c r="AF4622" s="51"/>
      <c r="AG4622" s="51"/>
      <c r="AH4622" s="51"/>
      <c r="AI4622" s="51"/>
      <c r="AJ4622" s="51"/>
      <c r="AK4622" s="51"/>
      <c r="AL4622" s="51"/>
      <c r="AM4622" s="51"/>
      <c r="AN4622" s="51"/>
      <c r="AO4622" s="51"/>
      <c r="AP4622" s="51"/>
      <c r="AQ4622" s="51"/>
      <c r="AR4622" s="51"/>
      <c r="AS4622" s="51"/>
      <c r="AT4622" s="51"/>
      <c r="AU4622" s="51"/>
      <c r="AV4622" s="51"/>
      <c r="AW4622" s="51"/>
      <c r="AX4622" s="51"/>
      <c r="AY4622" s="51"/>
      <c r="AZ4622" s="51"/>
      <c r="BA4622" s="51"/>
      <c r="BB4622" s="51"/>
      <c r="BC4622" s="51"/>
      <c r="BD4622" s="51"/>
      <c r="BE4622" s="51"/>
      <c r="BF4622" s="51"/>
      <c r="BG4622" s="51"/>
      <c r="BH4622" s="51"/>
      <c r="BI4622" s="51"/>
      <c r="BJ4622" s="51"/>
      <c r="BK4622" s="51"/>
      <c r="BL4622" s="51"/>
      <c r="BM4622" s="51"/>
      <c r="BN4622" s="51"/>
      <c r="BO4622" s="51"/>
      <c r="BP4622" s="51"/>
      <c r="BQ4622" s="51"/>
      <c r="BR4622" s="51"/>
      <c r="BS4622" s="51"/>
      <c r="BT4622" s="51"/>
      <c r="BU4622" s="51"/>
      <c r="BV4622" s="51"/>
      <c r="BW4622" s="51"/>
      <c r="BX4622" s="51"/>
      <c r="BY4622" s="51"/>
      <c r="BZ4622" s="51"/>
      <c r="CA4622" s="51"/>
      <c r="CB4622" s="51"/>
      <c r="CC4622" s="51"/>
      <c r="CD4622" s="51"/>
    </row>
    <row r="4623" spans="1:82" x14ac:dyDescent="0.35">
      <c r="A4623" s="49" t="s">
        <v>854</v>
      </c>
      <c r="B4623" s="50">
        <v>42377</v>
      </c>
      <c r="C4623" s="62"/>
      <c r="D4623" s="62"/>
      <c r="E4623" s="51" t="s">
        <v>855</v>
      </c>
      <c r="F4623" s="51"/>
      <c r="G4623" s="51">
        <v>508.40296875000007</v>
      </c>
      <c r="H4623" s="51">
        <v>0.30314687499999998</v>
      </c>
      <c r="I4623" s="51">
        <v>0.33688125000000002</v>
      </c>
      <c r="J4623" s="51">
        <v>0.30433749999999998</v>
      </c>
      <c r="K4623" s="51">
        <v>0.19741249999999999</v>
      </c>
      <c r="L4623" s="51">
        <v>0.29613125000000001</v>
      </c>
      <c r="M4623" s="51">
        <v>0.32468125000000003</v>
      </c>
      <c r="N4623" s="51">
        <v>0.25209999999999999</v>
      </c>
      <c r="O4623" s="51"/>
      <c r="P4623" s="51"/>
      <c r="Q4623" s="51"/>
      <c r="R4623" s="51"/>
      <c r="S4623" s="51"/>
      <c r="T4623" s="51"/>
      <c r="U4623" s="51"/>
      <c r="V4623" s="51"/>
      <c r="W4623" s="51"/>
      <c r="X4623" s="51"/>
      <c r="Y4623" s="51"/>
      <c r="Z4623" s="51"/>
      <c r="AA4623" s="51"/>
      <c r="AB4623" s="51"/>
      <c r="AC4623" s="51"/>
      <c r="AD4623" s="51"/>
      <c r="AE4623" s="51"/>
      <c r="AF4623" s="51"/>
      <c r="AG4623" s="51"/>
      <c r="AH4623" s="51"/>
      <c r="AI4623" s="51"/>
      <c r="AJ4623" s="51"/>
      <c r="AK4623" s="51"/>
      <c r="AL4623" s="51"/>
      <c r="AM4623" s="51"/>
      <c r="AN4623" s="51"/>
      <c r="AO4623" s="51"/>
      <c r="AP4623" s="51"/>
      <c r="AQ4623" s="51"/>
      <c r="AR4623" s="51"/>
      <c r="AS4623" s="51"/>
      <c r="AT4623" s="51"/>
      <c r="AU4623" s="51"/>
      <c r="AV4623" s="51"/>
      <c r="AW4623" s="51"/>
      <c r="AX4623" s="51"/>
      <c r="AY4623" s="51"/>
      <c r="AZ4623" s="51"/>
      <c r="BA4623" s="51"/>
      <c r="BB4623" s="51"/>
      <c r="BC4623" s="51"/>
      <c r="BD4623" s="51"/>
      <c r="BE4623" s="51"/>
      <c r="BF4623" s="51"/>
      <c r="BG4623" s="51"/>
      <c r="BH4623" s="51"/>
      <c r="BI4623" s="51"/>
      <c r="BJ4623" s="51"/>
      <c r="BK4623" s="51"/>
      <c r="BL4623" s="51"/>
      <c r="BM4623" s="51"/>
      <c r="BN4623" s="51"/>
      <c r="BO4623" s="51"/>
      <c r="BP4623" s="51"/>
      <c r="BQ4623" s="51"/>
      <c r="BR4623" s="51"/>
      <c r="BS4623" s="51"/>
      <c r="BT4623" s="51"/>
      <c r="BU4623" s="51"/>
      <c r="BV4623" s="51"/>
      <c r="BW4623" s="51"/>
      <c r="BX4623" s="51"/>
      <c r="BY4623" s="51"/>
      <c r="BZ4623" s="51"/>
      <c r="CA4623" s="51"/>
      <c r="CB4623" s="51"/>
      <c r="CC4623" s="51"/>
      <c r="CD4623" s="51"/>
    </row>
    <row r="4624" spans="1:82" x14ac:dyDescent="0.35">
      <c r="A4624" s="49" t="s">
        <v>854</v>
      </c>
      <c r="B4624" s="50">
        <v>42378</v>
      </c>
      <c r="C4624" s="62"/>
      <c r="D4624" s="62"/>
      <c r="E4624" s="51" t="s">
        <v>855</v>
      </c>
      <c r="F4624" s="51"/>
      <c r="G4624" s="51">
        <v>505.63078124999993</v>
      </c>
      <c r="H4624" s="51">
        <v>0.28897187499999999</v>
      </c>
      <c r="I4624" s="51">
        <v>0.33002500000000001</v>
      </c>
      <c r="J4624" s="51">
        <v>0.30531874999999997</v>
      </c>
      <c r="K4624" s="51">
        <v>0.19820625000000003</v>
      </c>
      <c r="L4624" s="51">
        <v>0.29595625000000003</v>
      </c>
      <c r="M4624" s="51">
        <v>0.32456249999999998</v>
      </c>
      <c r="N4624" s="51">
        <v>0.25189375000000003</v>
      </c>
      <c r="O4624" s="51"/>
      <c r="P4624" s="51"/>
      <c r="Q4624" s="51"/>
      <c r="R4624" s="51"/>
      <c r="S4624" s="51"/>
      <c r="T4624" s="51"/>
      <c r="U4624" s="51"/>
      <c r="V4624" s="51"/>
      <c r="W4624" s="51"/>
      <c r="X4624" s="51"/>
      <c r="Y4624" s="51"/>
      <c r="Z4624" s="51"/>
      <c r="AA4624" s="51"/>
      <c r="AB4624" s="51"/>
      <c r="AC4624" s="51"/>
      <c r="AD4624" s="51"/>
      <c r="AE4624" s="51"/>
      <c r="AF4624" s="51"/>
      <c r="AG4624" s="51"/>
      <c r="AH4624" s="51"/>
      <c r="AI4624" s="51"/>
      <c r="AJ4624" s="51"/>
      <c r="AK4624" s="51"/>
      <c r="AL4624" s="51"/>
      <c r="AM4624" s="51"/>
      <c r="AN4624" s="51"/>
      <c r="AO4624" s="51"/>
      <c r="AP4624" s="51"/>
      <c r="AQ4624" s="51"/>
      <c r="AR4624" s="51"/>
      <c r="AS4624" s="51"/>
      <c r="AT4624" s="51"/>
      <c r="AU4624" s="51"/>
      <c r="AV4624" s="51"/>
      <c r="AW4624" s="51"/>
      <c r="AX4624" s="51"/>
      <c r="AY4624" s="51"/>
      <c r="AZ4624" s="51"/>
      <c r="BA4624" s="51"/>
      <c r="BB4624" s="51"/>
      <c r="BC4624" s="51"/>
      <c r="BD4624" s="51"/>
      <c r="BE4624" s="51"/>
      <c r="BF4624" s="51"/>
      <c r="BG4624" s="51"/>
      <c r="BH4624" s="51"/>
      <c r="BI4624" s="51"/>
      <c r="BJ4624" s="51"/>
      <c r="BK4624" s="51"/>
      <c r="BL4624" s="51"/>
      <c r="BM4624" s="51"/>
      <c r="BN4624" s="51"/>
      <c r="BO4624" s="51"/>
      <c r="BP4624" s="51"/>
      <c r="BQ4624" s="51"/>
      <c r="BR4624" s="51"/>
      <c r="BS4624" s="51"/>
      <c r="BT4624" s="51"/>
      <c r="BU4624" s="51"/>
      <c r="BV4624" s="51"/>
      <c r="BW4624" s="51"/>
      <c r="BX4624" s="51"/>
      <c r="BY4624" s="51"/>
      <c r="BZ4624" s="51"/>
      <c r="CA4624" s="51"/>
      <c r="CB4624" s="51"/>
      <c r="CC4624" s="51"/>
      <c r="CD4624" s="51"/>
    </row>
    <row r="4625" spans="1:82" x14ac:dyDescent="0.35">
      <c r="A4625" s="49" t="s">
        <v>854</v>
      </c>
      <c r="B4625" s="50">
        <v>42379</v>
      </c>
      <c r="C4625" s="62"/>
      <c r="D4625" s="62"/>
      <c r="E4625" s="51" t="s">
        <v>855</v>
      </c>
      <c r="F4625" s="51"/>
      <c r="G4625" s="51">
        <v>502.00171875000001</v>
      </c>
      <c r="H4625" s="51">
        <v>0.27483437500000002</v>
      </c>
      <c r="I4625" s="51">
        <v>0.32296875000000003</v>
      </c>
      <c r="J4625" s="51">
        <v>0.30374999999999996</v>
      </c>
      <c r="K4625" s="51">
        <v>0.19874375</v>
      </c>
      <c r="L4625" s="51">
        <v>0.29579374999999997</v>
      </c>
      <c r="M4625" s="51">
        <v>0.32434374999999999</v>
      </c>
      <c r="N4625" s="51">
        <v>0.25180625000000001</v>
      </c>
      <c r="O4625" s="51"/>
      <c r="P4625" s="51"/>
      <c r="Q4625" s="51"/>
      <c r="R4625" s="51"/>
      <c r="S4625" s="51"/>
      <c r="T4625" s="51"/>
      <c r="U4625" s="51"/>
      <c r="V4625" s="51"/>
      <c r="W4625" s="51"/>
      <c r="X4625" s="51"/>
      <c r="Y4625" s="51"/>
      <c r="Z4625" s="51"/>
      <c r="AA4625" s="51"/>
      <c r="AB4625" s="51"/>
      <c r="AC4625" s="51"/>
      <c r="AD4625" s="51"/>
      <c r="AE4625" s="51"/>
      <c r="AF4625" s="51"/>
      <c r="AG4625" s="51"/>
      <c r="AH4625" s="51"/>
      <c r="AI4625" s="51"/>
      <c r="AJ4625" s="51"/>
      <c r="AK4625" s="51"/>
      <c r="AL4625" s="51"/>
      <c r="AM4625" s="51"/>
      <c r="AN4625" s="51"/>
      <c r="AO4625" s="51"/>
      <c r="AP4625" s="51"/>
      <c r="AQ4625" s="51"/>
      <c r="AR4625" s="51"/>
      <c r="AS4625" s="51"/>
      <c r="AT4625" s="51"/>
      <c r="AU4625" s="51"/>
      <c r="AV4625" s="51"/>
      <c r="AW4625" s="51"/>
      <c r="AX4625" s="51"/>
      <c r="AY4625" s="51"/>
      <c r="AZ4625" s="51"/>
      <c r="BA4625" s="51"/>
      <c r="BB4625" s="51"/>
      <c r="BC4625" s="51"/>
      <c r="BD4625" s="51"/>
      <c r="BE4625" s="51"/>
      <c r="BF4625" s="51"/>
      <c r="BG4625" s="51"/>
      <c r="BH4625" s="51"/>
      <c r="BI4625" s="51"/>
      <c r="BJ4625" s="51"/>
      <c r="BK4625" s="51"/>
      <c r="BL4625" s="51"/>
      <c r="BM4625" s="51"/>
      <c r="BN4625" s="51"/>
      <c r="BO4625" s="51"/>
      <c r="BP4625" s="51"/>
      <c r="BQ4625" s="51"/>
      <c r="BR4625" s="51"/>
      <c r="BS4625" s="51"/>
      <c r="BT4625" s="51"/>
      <c r="BU4625" s="51"/>
      <c r="BV4625" s="51"/>
      <c r="BW4625" s="51"/>
      <c r="BX4625" s="51"/>
      <c r="BY4625" s="51"/>
      <c r="BZ4625" s="51"/>
      <c r="CA4625" s="51"/>
      <c r="CB4625" s="51"/>
      <c r="CC4625" s="51"/>
      <c r="CD4625" s="51"/>
    </row>
    <row r="4626" spans="1:82" x14ac:dyDescent="0.35">
      <c r="A4626" s="49" t="s">
        <v>854</v>
      </c>
      <c r="B4626" s="50">
        <v>42380</v>
      </c>
      <c r="C4626" s="62"/>
      <c r="D4626" s="62"/>
      <c r="E4626" s="51" t="s">
        <v>855</v>
      </c>
      <c r="F4626" s="51"/>
      <c r="G4626" s="51">
        <v>498.30515624999998</v>
      </c>
      <c r="H4626" s="51">
        <v>0.26120937499999997</v>
      </c>
      <c r="I4626" s="51">
        <v>0.31641249999999999</v>
      </c>
      <c r="J4626" s="51">
        <v>0.30161874999999999</v>
      </c>
      <c r="K4626" s="51">
        <v>0.19902500000000001</v>
      </c>
      <c r="L4626" s="51">
        <v>0.29567500000000002</v>
      </c>
      <c r="M4626" s="51">
        <v>0.32429374999999999</v>
      </c>
      <c r="N4626" s="51">
        <v>0.25159375</v>
      </c>
      <c r="O4626" s="51"/>
      <c r="P4626" s="51"/>
      <c r="Q4626" s="51"/>
      <c r="R4626" s="51"/>
      <c r="S4626" s="51"/>
      <c r="T4626" s="51"/>
      <c r="U4626" s="51"/>
      <c r="V4626" s="51"/>
      <c r="W4626" s="51"/>
      <c r="X4626" s="51"/>
      <c r="Y4626" s="51"/>
      <c r="Z4626" s="51"/>
      <c r="AA4626" s="51"/>
      <c r="AB4626" s="51"/>
      <c r="AC4626" s="51"/>
      <c r="AD4626" s="51"/>
      <c r="AE4626" s="51">
        <v>0.4027369119517959</v>
      </c>
      <c r="AF4626" s="51">
        <v>0.22185635675395651</v>
      </c>
      <c r="AG4626" s="51"/>
      <c r="AH4626" s="51"/>
      <c r="AI4626" s="51"/>
      <c r="AJ4626" s="51"/>
      <c r="AK4626" s="51"/>
      <c r="AL4626" s="51"/>
      <c r="AM4626" s="51"/>
      <c r="AN4626" s="51"/>
      <c r="AO4626" s="51"/>
      <c r="AP4626" s="51"/>
      <c r="AQ4626" s="51"/>
      <c r="AR4626" s="51"/>
      <c r="AS4626" s="51"/>
      <c r="AT4626" s="51"/>
      <c r="AU4626" s="51"/>
      <c r="AV4626" s="51"/>
      <c r="AW4626" s="51"/>
      <c r="AX4626" s="51"/>
      <c r="AY4626" s="51"/>
      <c r="AZ4626" s="51"/>
      <c r="BA4626" s="51"/>
      <c r="BB4626" s="51"/>
      <c r="BC4626" s="51"/>
      <c r="BD4626" s="51"/>
      <c r="BE4626" s="51"/>
      <c r="BF4626" s="51"/>
      <c r="BG4626" s="51"/>
      <c r="BH4626" s="51"/>
      <c r="BI4626" s="51"/>
      <c r="BJ4626" s="51"/>
      <c r="BK4626" s="51"/>
      <c r="BL4626" s="51"/>
      <c r="BM4626" s="51"/>
      <c r="BN4626" s="51"/>
      <c r="BO4626" s="51"/>
      <c r="BP4626" s="51"/>
      <c r="BQ4626" s="51"/>
      <c r="BR4626" s="51"/>
      <c r="BS4626" s="51"/>
      <c r="BT4626" s="51"/>
      <c r="BU4626" s="51"/>
      <c r="BV4626" s="51"/>
      <c r="BW4626" s="51"/>
      <c r="BX4626" s="51"/>
      <c r="BY4626" s="51"/>
      <c r="BZ4626" s="51"/>
      <c r="CA4626" s="51"/>
      <c r="CB4626" s="51"/>
      <c r="CC4626" s="51"/>
      <c r="CD4626" s="51"/>
    </row>
    <row r="4627" spans="1:82" x14ac:dyDescent="0.35">
      <c r="A4627" s="49" t="s">
        <v>854</v>
      </c>
      <c r="B4627" s="50">
        <v>42381</v>
      </c>
      <c r="C4627" s="62"/>
      <c r="D4627" s="62"/>
      <c r="E4627" s="51" t="s">
        <v>855</v>
      </c>
      <c r="F4627" s="51"/>
      <c r="G4627" s="51">
        <v>493.44328125000004</v>
      </c>
      <c r="H4627" s="51">
        <v>0.246559375</v>
      </c>
      <c r="I4627" s="51">
        <v>0.30815000000000003</v>
      </c>
      <c r="J4627" s="51">
        <v>0.29776875000000003</v>
      </c>
      <c r="K4627" s="51">
        <v>0.19900625</v>
      </c>
      <c r="L4627" s="51">
        <v>0.29531249999999998</v>
      </c>
      <c r="M4627" s="51">
        <v>0.32398125</v>
      </c>
      <c r="N4627" s="51">
        <v>0.25138749999999999</v>
      </c>
      <c r="O4627" s="51"/>
      <c r="P4627" s="51"/>
      <c r="Q4627" s="51"/>
      <c r="R4627" s="51"/>
      <c r="S4627" s="51"/>
      <c r="T4627" s="51"/>
      <c r="U4627" s="51"/>
      <c r="V4627" s="51"/>
      <c r="W4627" s="51"/>
      <c r="X4627" s="51"/>
      <c r="Y4627" s="51"/>
      <c r="Z4627" s="51"/>
      <c r="AA4627" s="51"/>
      <c r="AB4627" s="51"/>
      <c r="AC4627" s="51"/>
      <c r="AD4627" s="51"/>
      <c r="AE4627" s="51"/>
      <c r="AF4627" s="51"/>
      <c r="AG4627" s="51"/>
      <c r="AH4627" s="51"/>
      <c r="AI4627" s="51"/>
      <c r="AJ4627" s="51"/>
      <c r="AK4627" s="51"/>
      <c r="AL4627" s="51"/>
      <c r="AM4627" s="51"/>
      <c r="AN4627" s="51"/>
      <c r="AO4627" s="51"/>
      <c r="AP4627" s="51"/>
      <c r="AQ4627" s="51"/>
      <c r="AR4627" s="51"/>
      <c r="AS4627" s="51"/>
      <c r="AT4627" s="51"/>
      <c r="AU4627" s="51"/>
      <c r="AV4627" s="51"/>
      <c r="AW4627" s="51"/>
      <c r="AX4627" s="51"/>
      <c r="AY4627" s="51"/>
      <c r="AZ4627" s="51"/>
      <c r="BA4627" s="51"/>
      <c r="BB4627" s="51"/>
      <c r="BC4627" s="51"/>
      <c r="BD4627" s="51"/>
      <c r="BE4627" s="51"/>
      <c r="BF4627" s="51"/>
      <c r="BG4627" s="51"/>
      <c r="BH4627" s="51"/>
      <c r="BI4627" s="51"/>
      <c r="BJ4627" s="51"/>
      <c r="BK4627" s="51"/>
      <c r="BL4627" s="51"/>
      <c r="BM4627" s="51"/>
      <c r="BN4627" s="51"/>
      <c r="BO4627" s="51"/>
      <c r="BP4627" s="51"/>
      <c r="BQ4627" s="51"/>
      <c r="BR4627" s="51"/>
      <c r="BS4627" s="51"/>
      <c r="BT4627" s="51"/>
      <c r="BU4627" s="51"/>
      <c r="BV4627" s="51"/>
      <c r="BW4627" s="51"/>
      <c r="BX4627" s="51"/>
      <c r="BY4627" s="51"/>
      <c r="BZ4627" s="51"/>
      <c r="CA4627" s="51"/>
      <c r="CB4627" s="51"/>
      <c r="CC4627" s="51"/>
      <c r="CD4627" s="51"/>
    </row>
    <row r="4628" spans="1:82" x14ac:dyDescent="0.35">
      <c r="A4628" s="49" t="s">
        <v>854</v>
      </c>
      <c r="B4628" s="50">
        <v>42382</v>
      </c>
      <c r="C4628" s="62"/>
      <c r="D4628" s="62"/>
      <c r="E4628" s="51" t="s">
        <v>855</v>
      </c>
      <c r="F4628" s="51"/>
      <c r="G4628" s="51">
        <v>490.61015624999999</v>
      </c>
      <c r="H4628" s="51">
        <v>0.235853125</v>
      </c>
      <c r="I4628" s="51">
        <v>0.30226874999999997</v>
      </c>
      <c r="J4628" s="51">
        <v>0.29647499999999999</v>
      </c>
      <c r="K4628" s="51">
        <v>0.19951874999999999</v>
      </c>
      <c r="L4628" s="51">
        <v>0.29533124999999999</v>
      </c>
      <c r="M4628" s="51">
        <v>0.32378124999999996</v>
      </c>
      <c r="N4628" s="51">
        <v>0.25119999999999998</v>
      </c>
      <c r="O4628" s="51"/>
      <c r="P4628" s="51"/>
      <c r="Q4628" s="51"/>
      <c r="R4628" s="51"/>
      <c r="S4628" s="51"/>
      <c r="T4628" s="51"/>
      <c r="U4628" s="51"/>
      <c r="V4628" s="51"/>
      <c r="W4628" s="51"/>
      <c r="X4628" s="51"/>
      <c r="Y4628" s="51"/>
      <c r="Z4628" s="51"/>
      <c r="AA4628" s="51"/>
      <c r="AB4628" s="51"/>
      <c r="AC4628" s="51"/>
      <c r="AD4628" s="51">
        <v>8.6999999999999993</v>
      </c>
      <c r="AE4628" s="51"/>
      <c r="AF4628" s="51"/>
      <c r="AG4628" s="51"/>
      <c r="AH4628" s="51"/>
      <c r="AI4628" s="51"/>
      <c r="AJ4628" s="51">
        <v>5.8</v>
      </c>
      <c r="AK4628" s="51">
        <v>8.6999999999999993</v>
      </c>
      <c r="AL4628" s="51"/>
      <c r="AM4628" s="51"/>
      <c r="AN4628" s="51"/>
      <c r="AO4628" s="51"/>
      <c r="AP4628" s="51"/>
      <c r="AQ4628" s="51"/>
      <c r="AR4628" s="51"/>
      <c r="AS4628" s="51"/>
      <c r="AT4628" s="51"/>
      <c r="AU4628" s="51"/>
      <c r="AV4628" s="51"/>
      <c r="AW4628" s="51"/>
      <c r="AX4628" s="51"/>
      <c r="AY4628" s="51"/>
      <c r="AZ4628" s="51"/>
      <c r="BA4628" s="51"/>
      <c r="BB4628" s="51"/>
      <c r="BC4628" s="51"/>
      <c r="BD4628" s="51"/>
      <c r="BE4628" s="51"/>
      <c r="BF4628" s="51"/>
      <c r="BG4628" s="51"/>
      <c r="BH4628" s="51"/>
      <c r="BI4628" s="51"/>
      <c r="BJ4628" s="51"/>
      <c r="BK4628" s="51"/>
      <c r="BL4628" s="51"/>
      <c r="BM4628" s="51"/>
      <c r="BN4628" s="51"/>
      <c r="BO4628" s="51"/>
      <c r="BP4628" s="51"/>
      <c r="BQ4628" s="51"/>
      <c r="BR4628" s="51"/>
      <c r="BS4628" s="51"/>
      <c r="BT4628" s="51"/>
      <c r="BU4628" s="51"/>
      <c r="BV4628" s="51"/>
      <c r="BW4628" s="51"/>
      <c r="BX4628" s="51"/>
      <c r="BY4628" s="51"/>
      <c r="BZ4628" s="51"/>
      <c r="CA4628" s="51"/>
      <c r="CB4628" s="51"/>
      <c r="CC4628" s="51"/>
      <c r="CD4628" s="51"/>
    </row>
    <row r="4629" spans="1:82" x14ac:dyDescent="0.35">
      <c r="A4629" s="49" t="s">
        <v>854</v>
      </c>
      <c r="B4629" s="50">
        <v>42383</v>
      </c>
      <c r="C4629" s="62"/>
      <c r="D4629" s="62"/>
      <c r="E4629" s="51" t="s">
        <v>855</v>
      </c>
      <c r="F4629" s="51"/>
      <c r="G4629" s="51">
        <v>486.89296874999997</v>
      </c>
      <c r="H4629" s="51">
        <v>0.22545937499999999</v>
      </c>
      <c r="I4629" s="51">
        <v>0.29531875000000002</v>
      </c>
      <c r="J4629" s="51">
        <v>0.29315000000000002</v>
      </c>
      <c r="K4629" s="51">
        <v>0.19946249999999999</v>
      </c>
      <c r="L4629" s="51">
        <v>0.29519375000000003</v>
      </c>
      <c r="M4629" s="51">
        <v>0.32371875</v>
      </c>
      <c r="N4629" s="51">
        <v>0.25106249999999997</v>
      </c>
      <c r="O4629" s="51"/>
      <c r="P4629" s="51"/>
      <c r="Q4629" s="51"/>
      <c r="R4629" s="51"/>
      <c r="S4629" s="51"/>
      <c r="T4629" s="51"/>
      <c r="U4629" s="51"/>
      <c r="V4629" s="51"/>
      <c r="W4629" s="51"/>
      <c r="X4629" s="51"/>
      <c r="Y4629" s="51"/>
      <c r="Z4629" s="51"/>
      <c r="AA4629" s="51"/>
      <c r="AB4629" s="51"/>
      <c r="AC4629" s="51"/>
      <c r="AD4629" s="51"/>
      <c r="AE4629" s="51">
        <v>0.46280289094674809</v>
      </c>
      <c r="AF4629" s="51">
        <v>0.16341376419663972</v>
      </c>
      <c r="AG4629" s="51"/>
      <c r="AH4629" s="51"/>
      <c r="AI4629" s="51"/>
      <c r="AJ4629" s="51"/>
      <c r="AK4629" s="51"/>
      <c r="AL4629" s="51"/>
      <c r="AM4629" s="51"/>
      <c r="AN4629" s="51"/>
      <c r="AO4629" s="51"/>
      <c r="AP4629" s="51"/>
      <c r="AQ4629" s="51"/>
      <c r="AR4629" s="51"/>
      <c r="AS4629" s="51"/>
      <c r="AT4629" s="51"/>
      <c r="AU4629" s="51"/>
      <c r="AV4629" s="51"/>
      <c r="AW4629" s="51"/>
      <c r="AX4629" s="51"/>
      <c r="AY4629" s="51"/>
      <c r="AZ4629" s="51"/>
      <c r="BA4629" s="51"/>
      <c r="BB4629" s="51"/>
      <c r="BC4629" s="51"/>
      <c r="BD4629" s="51"/>
      <c r="BE4629" s="51"/>
      <c r="BF4629" s="51"/>
      <c r="BG4629" s="51"/>
      <c r="BH4629" s="51"/>
      <c r="BI4629" s="51"/>
      <c r="BJ4629" s="51"/>
      <c r="BK4629" s="51"/>
      <c r="BL4629" s="51"/>
      <c r="BM4629" s="51"/>
      <c r="BN4629" s="51"/>
      <c r="BO4629" s="51"/>
      <c r="BP4629" s="51"/>
      <c r="BQ4629" s="51"/>
      <c r="BR4629" s="51"/>
      <c r="BS4629" s="51"/>
      <c r="BT4629" s="51"/>
      <c r="BU4629" s="51"/>
      <c r="BV4629" s="51"/>
      <c r="BW4629" s="51"/>
      <c r="BX4629" s="51"/>
      <c r="BY4629" s="51"/>
      <c r="BZ4629" s="51"/>
      <c r="CA4629" s="51"/>
      <c r="CB4629" s="51"/>
      <c r="CC4629" s="51"/>
      <c r="CD4629" s="51"/>
    </row>
    <row r="4630" spans="1:82" x14ac:dyDescent="0.35">
      <c r="A4630" s="49" t="s">
        <v>854</v>
      </c>
      <c r="B4630" s="50">
        <v>42384</v>
      </c>
      <c r="C4630" s="62"/>
      <c r="D4630" s="62"/>
      <c r="E4630" s="51" t="s">
        <v>855</v>
      </c>
      <c r="F4630" s="51"/>
      <c r="G4630" s="51">
        <v>483.48</v>
      </c>
      <c r="H4630" s="51">
        <v>0.21618750000000003</v>
      </c>
      <c r="I4630" s="51">
        <v>0.28865000000000002</v>
      </c>
      <c r="J4630" s="51">
        <v>0.29025000000000001</v>
      </c>
      <c r="K4630" s="51">
        <v>0.19952500000000001</v>
      </c>
      <c r="L4630" s="51">
        <v>0.29510000000000003</v>
      </c>
      <c r="M4630" s="51">
        <v>0.32345625</v>
      </c>
      <c r="N4630" s="51">
        <v>0.25085000000000002</v>
      </c>
      <c r="O4630" s="51"/>
      <c r="P4630" s="51"/>
      <c r="Q4630" s="51"/>
      <c r="R4630" s="51"/>
      <c r="S4630" s="51"/>
      <c r="T4630" s="51"/>
      <c r="U4630" s="51"/>
      <c r="V4630" s="51"/>
      <c r="W4630" s="51"/>
      <c r="X4630" s="51"/>
      <c r="Y4630" s="51"/>
      <c r="Z4630" s="51"/>
      <c r="AA4630" s="51"/>
      <c r="AB4630" s="51"/>
      <c r="AC4630" s="51"/>
      <c r="AD4630" s="51"/>
      <c r="AE4630" s="51"/>
      <c r="AF4630" s="51"/>
      <c r="AG4630" s="51"/>
      <c r="AH4630" s="51"/>
      <c r="AI4630" s="51"/>
      <c r="AJ4630" s="51"/>
      <c r="AK4630" s="51"/>
      <c r="AL4630" s="51"/>
      <c r="AM4630" s="51"/>
      <c r="AN4630" s="51"/>
      <c r="AO4630" s="51"/>
      <c r="AP4630" s="51"/>
      <c r="AQ4630" s="51"/>
      <c r="AR4630" s="51"/>
      <c r="AS4630" s="51"/>
      <c r="AT4630" s="51"/>
      <c r="AU4630" s="51"/>
      <c r="AV4630" s="51"/>
      <c r="AW4630" s="51"/>
      <c r="AX4630" s="51"/>
      <c r="AY4630" s="51"/>
      <c r="AZ4630" s="51"/>
      <c r="BA4630" s="51"/>
      <c r="BB4630" s="51"/>
      <c r="BC4630" s="51"/>
      <c r="BD4630" s="51"/>
      <c r="BE4630" s="51"/>
      <c r="BF4630" s="51"/>
      <c r="BG4630" s="51"/>
      <c r="BH4630" s="51"/>
      <c r="BI4630" s="51"/>
      <c r="BJ4630" s="51"/>
      <c r="BK4630" s="51"/>
      <c r="BL4630" s="51"/>
      <c r="BM4630" s="51"/>
      <c r="BN4630" s="51"/>
      <c r="BO4630" s="51"/>
      <c r="BP4630" s="51"/>
      <c r="BQ4630" s="51"/>
      <c r="BR4630" s="51"/>
      <c r="BS4630" s="51"/>
      <c r="BT4630" s="51"/>
      <c r="BU4630" s="51"/>
      <c r="BV4630" s="51"/>
      <c r="BW4630" s="51"/>
      <c r="BX4630" s="51"/>
      <c r="BY4630" s="51"/>
      <c r="BZ4630" s="51"/>
      <c r="CA4630" s="51"/>
      <c r="CB4630" s="51"/>
      <c r="CC4630" s="51"/>
      <c r="CD4630" s="51"/>
    </row>
    <row r="4631" spans="1:82" x14ac:dyDescent="0.35">
      <c r="A4631" s="49" t="s">
        <v>854</v>
      </c>
      <c r="B4631" s="50">
        <v>42385</v>
      </c>
      <c r="C4631" s="62"/>
      <c r="D4631" s="62"/>
      <c r="E4631" s="51" t="s">
        <v>855</v>
      </c>
      <c r="F4631" s="51"/>
      <c r="G4631" s="51">
        <v>481.84453125000005</v>
      </c>
      <c r="H4631" s="51">
        <v>0.21117812499999999</v>
      </c>
      <c r="I4631" s="51">
        <v>0.28463125</v>
      </c>
      <c r="J4631" s="51">
        <v>0.28919375000000003</v>
      </c>
      <c r="K4631" s="51">
        <v>0.19978124999999999</v>
      </c>
      <c r="L4631" s="51">
        <v>0.29514375000000004</v>
      </c>
      <c r="M4631" s="51">
        <v>0.32339999999999997</v>
      </c>
      <c r="N4631" s="51">
        <v>0.25072499999999998</v>
      </c>
      <c r="O4631" s="51"/>
      <c r="P4631" s="51"/>
      <c r="Q4631" s="51"/>
      <c r="R4631" s="51"/>
      <c r="S4631" s="51"/>
      <c r="T4631" s="51"/>
      <c r="U4631" s="51"/>
      <c r="V4631" s="51"/>
      <c r="W4631" s="51"/>
      <c r="X4631" s="51"/>
      <c r="Y4631" s="51"/>
      <c r="Z4631" s="51"/>
      <c r="AA4631" s="51"/>
      <c r="AB4631" s="51"/>
      <c r="AC4631" s="51"/>
      <c r="AD4631" s="51"/>
      <c r="AE4631" s="51"/>
      <c r="AF4631" s="51"/>
      <c r="AG4631" s="51"/>
      <c r="AH4631" s="51"/>
      <c r="AI4631" s="51"/>
      <c r="AJ4631" s="51"/>
      <c r="AK4631" s="51"/>
      <c r="AL4631" s="51"/>
      <c r="AM4631" s="51"/>
      <c r="AN4631" s="51"/>
      <c r="AO4631" s="51"/>
      <c r="AP4631" s="51"/>
      <c r="AQ4631" s="51"/>
      <c r="AR4631" s="51"/>
      <c r="AS4631" s="51"/>
      <c r="AT4631" s="51"/>
      <c r="AU4631" s="51"/>
      <c r="AV4631" s="51"/>
      <c r="AW4631" s="51"/>
      <c r="AX4631" s="51"/>
      <c r="AY4631" s="51"/>
      <c r="AZ4631" s="51"/>
      <c r="BA4631" s="51"/>
      <c r="BB4631" s="51"/>
      <c r="BC4631" s="51"/>
      <c r="BD4631" s="51"/>
      <c r="BE4631" s="51"/>
      <c r="BF4631" s="51"/>
      <c r="BG4631" s="51"/>
      <c r="BH4631" s="51"/>
      <c r="BI4631" s="51"/>
      <c r="BJ4631" s="51"/>
      <c r="BK4631" s="51"/>
      <c r="BL4631" s="51"/>
      <c r="BM4631" s="51"/>
      <c r="BN4631" s="51"/>
      <c r="BO4631" s="51"/>
      <c r="BP4631" s="51"/>
      <c r="BQ4631" s="51"/>
      <c r="BR4631" s="51"/>
      <c r="BS4631" s="51"/>
      <c r="BT4631" s="51"/>
      <c r="BU4631" s="51"/>
      <c r="BV4631" s="51"/>
      <c r="BW4631" s="51"/>
      <c r="BX4631" s="51"/>
      <c r="BY4631" s="51"/>
      <c r="BZ4631" s="51"/>
      <c r="CA4631" s="51"/>
      <c r="CB4631" s="51"/>
      <c r="CC4631" s="51"/>
      <c r="CD4631" s="51"/>
    </row>
    <row r="4632" spans="1:82" x14ac:dyDescent="0.35">
      <c r="A4632" s="49" t="s">
        <v>854</v>
      </c>
      <c r="B4632" s="50">
        <v>42386</v>
      </c>
      <c r="C4632" s="62"/>
      <c r="D4632" s="62"/>
      <c r="E4632" s="51" t="s">
        <v>855</v>
      </c>
      <c r="F4632" s="51"/>
      <c r="G4632" s="51">
        <v>480.68671875000007</v>
      </c>
      <c r="H4632" s="51">
        <v>0.20802187500000002</v>
      </c>
      <c r="I4632" s="51">
        <v>0.28151874999999998</v>
      </c>
      <c r="J4632" s="51">
        <v>0.28831249999999997</v>
      </c>
      <c r="K4632" s="51">
        <v>0.20018125000000001</v>
      </c>
      <c r="L4632" s="51">
        <v>0.29517499999999997</v>
      </c>
      <c r="M4632" s="51">
        <v>0.32328124999999996</v>
      </c>
      <c r="N4632" s="51">
        <v>0.25056875000000001</v>
      </c>
      <c r="O4632" s="51"/>
      <c r="P4632" s="51"/>
      <c r="Q4632" s="51"/>
      <c r="R4632" s="51"/>
      <c r="S4632" s="51"/>
      <c r="T4632" s="51"/>
      <c r="U4632" s="51"/>
      <c r="V4632" s="51"/>
      <c r="W4632" s="51"/>
      <c r="X4632" s="51"/>
      <c r="Y4632" s="51"/>
      <c r="Z4632" s="51"/>
      <c r="AA4632" s="51"/>
      <c r="AB4632" s="51"/>
      <c r="AC4632" s="51"/>
      <c r="AD4632" s="51"/>
      <c r="AE4632" s="51"/>
      <c r="AF4632" s="51"/>
      <c r="AG4632" s="51"/>
      <c r="AH4632" s="51"/>
      <c r="AI4632" s="51"/>
      <c r="AJ4632" s="51"/>
      <c r="AK4632" s="51"/>
      <c r="AL4632" s="51"/>
      <c r="AM4632" s="51"/>
      <c r="AN4632" s="51"/>
      <c r="AO4632" s="51"/>
      <c r="AP4632" s="51"/>
      <c r="AQ4632" s="51"/>
      <c r="AR4632" s="51"/>
      <c r="AS4632" s="51"/>
      <c r="AT4632" s="51"/>
      <c r="AU4632" s="51"/>
      <c r="AV4632" s="51"/>
      <c r="AW4632" s="51"/>
      <c r="AX4632" s="51"/>
      <c r="AY4632" s="51"/>
      <c r="AZ4632" s="51"/>
      <c r="BA4632" s="51"/>
      <c r="BB4632" s="51"/>
      <c r="BC4632" s="51"/>
      <c r="BD4632" s="51"/>
      <c r="BE4632" s="51"/>
      <c r="BF4632" s="51"/>
      <c r="BG4632" s="51"/>
      <c r="BH4632" s="51"/>
      <c r="BI4632" s="51"/>
      <c r="BJ4632" s="51"/>
      <c r="BK4632" s="51"/>
      <c r="BL4632" s="51"/>
      <c r="BM4632" s="51"/>
      <c r="BN4632" s="51"/>
      <c r="BO4632" s="51"/>
      <c r="BP4632" s="51"/>
      <c r="BQ4632" s="51"/>
      <c r="BR4632" s="51"/>
      <c r="BS4632" s="51"/>
      <c r="BT4632" s="51"/>
      <c r="BU4632" s="51"/>
      <c r="BV4632" s="51"/>
      <c r="BW4632" s="51"/>
      <c r="BX4632" s="51"/>
      <c r="BY4632" s="51"/>
      <c r="BZ4632" s="51"/>
      <c r="CA4632" s="51"/>
      <c r="CB4632" s="51"/>
      <c r="CC4632" s="51"/>
      <c r="CD4632" s="51"/>
    </row>
    <row r="4633" spans="1:82" x14ac:dyDescent="0.35">
      <c r="A4633" s="49" t="s">
        <v>854</v>
      </c>
      <c r="B4633" s="50">
        <v>42387</v>
      </c>
      <c r="C4633" s="62"/>
      <c r="D4633" s="62"/>
      <c r="E4633" s="51" t="s">
        <v>855</v>
      </c>
      <c r="F4633" s="51"/>
      <c r="G4633" s="51">
        <v>479.65031250000004</v>
      </c>
      <c r="H4633" s="51">
        <v>0.20561875000000002</v>
      </c>
      <c r="I4633" s="51">
        <v>0.27890000000000004</v>
      </c>
      <c r="J4633" s="51">
        <v>0.287275</v>
      </c>
      <c r="K4633" s="51">
        <v>0.20040625000000001</v>
      </c>
      <c r="L4633" s="51">
        <v>0.29528750000000004</v>
      </c>
      <c r="M4633" s="51">
        <v>0.32324375</v>
      </c>
      <c r="N4633" s="51">
        <v>0.25036249999999999</v>
      </c>
      <c r="O4633" s="51"/>
      <c r="P4633" s="51"/>
      <c r="Q4633" s="51"/>
      <c r="R4633" s="51"/>
      <c r="S4633" s="51"/>
      <c r="T4633" s="51"/>
      <c r="U4633" s="51"/>
      <c r="V4633" s="51"/>
      <c r="W4633" s="51"/>
      <c r="X4633" s="51"/>
      <c r="Y4633" s="51"/>
      <c r="Z4633" s="51"/>
      <c r="AA4633" s="51"/>
      <c r="AB4633" s="51"/>
      <c r="AC4633" s="51"/>
      <c r="AD4633" s="51"/>
      <c r="AE4633" s="51"/>
      <c r="AF4633" s="51"/>
      <c r="AG4633" s="51"/>
      <c r="AH4633" s="51"/>
      <c r="AI4633" s="51"/>
      <c r="AJ4633" s="51"/>
      <c r="AK4633" s="51"/>
      <c r="AL4633" s="51"/>
      <c r="AM4633" s="51"/>
      <c r="AN4633" s="51"/>
      <c r="AO4633" s="51"/>
      <c r="AP4633" s="51"/>
      <c r="AQ4633" s="51"/>
      <c r="AR4633" s="51"/>
      <c r="AS4633" s="51"/>
      <c r="AT4633" s="51"/>
      <c r="AU4633" s="51"/>
      <c r="AV4633" s="51"/>
      <c r="AW4633" s="51"/>
      <c r="AX4633" s="51"/>
      <c r="AY4633" s="51"/>
      <c r="AZ4633" s="51"/>
      <c r="BA4633" s="51"/>
      <c r="BB4633" s="51"/>
      <c r="BC4633" s="51"/>
      <c r="BD4633" s="51"/>
      <c r="BE4633" s="51"/>
      <c r="BF4633" s="51"/>
      <c r="BG4633" s="51"/>
      <c r="BH4633" s="51"/>
      <c r="BI4633" s="51"/>
      <c r="BJ4633" s="51"/>
      <c r="BK4633" s="51"/>
      <c r="BL4633" s="51"/>
      <c r="BM4633" s="51"/>
      <c r="BN4633" s="51"/>
      <c r="BO4633" s="51"/>
      <c r="BP4633" s="51"/>
      <c r="BQ4633" s="51"/>
      <c r="BR4633" s="51"/>
      <c r="BS4633" s="51"/>
      <c r="BT4633" s="51"/>
      <c r="BU4633" s="51"/>
      <c r="BV4633" s="51"/>
      <c r="BW4633" s="51"/>
      <c r="BX4633" s="51"/>
      <c r="BY4633" s="51"/>
      <c r="BZ4633" s="51"/>
      <c r="CA4633" s="51"/>
      <c r="CB4633" s="51"/>
      <c r="CC4633" s="51"/>
      <c r="CD4633" s="51"/>
    </row>
    <row r="4634" spans="1:82" x14ac:dyDescent="0.35">
      <c r="A4634" s="49" t="s">
        <v>854</v>
      </c>
      <c r="B4634" s="50">
        <v>42388</v>
      </c>
      <c r="C4634" s="62"/>
      <c r="D4634" s="62"/>
      <c r="E4634" s="51" t="s">
        <v>855</v>
      </c>
      <c r="F4634" s="51"/>
      <c r="G4634" s="51">
        <v>478.3964062500001</v>
      </c>
      <c r="H4634" s="51">
        <v>0.20284687500000001</v>
      </c>
      <c r="I4634" s="51">
        <v>0.27615000000000001</v>
      </c>
      <c r="J4634" s="51">
        <v>0.28601874999999999</v>
      </c>
      <c r="K4634" s="51">
        <v>0.200575</v>
      </c>
      <c r="L4634" s="51">
        <v>0.295325</v>
      </c>
      <c r="M4634" s="51">
        <v>0.323075</v>
      </c>
      <c r="N4634" s="51">
        <v>0.25016249999999995</v>
      </c>
      <c r="O4634" s="51"/>
      <c r="P4634" s="51"/>
      <c r="Q4634" s="51"/>
      <c r="R4634" s="51"/>
      <c r="S4634" s="51"/>
      <c r="T4634" s="51"/>
      <c r="U4634" s="51"/>
      <c r="V4634" s="51"/>
      <c r="W4634" s="51"/>
      <c r="X4634" s="51"/>
      <c r="Y4634" s="51"/>
      <c r="Z4634" s="51"/>
      <c r="AA4634" s="51"/>
      <c r="AB4634" s="51"/>
      <c r="AC4634" s="51"/>
      <c r="AD4634" s="51">
        <v>8.6999999999999993</v>
      </c>
      <c r="AE4634" s="51">
        <v>0.5005917485843282</v>
      </c>
      <c r="AF4634" s="51">
        <v>0.10548828295338117</v>
      </c>
      <c r="AG4634" s="51"/>
      <c r="AH4634" s="51"/>
      <c r="AI4634" s="51"/>
      <c r="AJ4634" s="51">
        <v>6.8</v>
      </c>
      <c r="AK4634" s="51">
        <v>8.6999999999999993</v>
      </c>
      <c r="AL4634" s="51"/>
      <c r="AM4634" s="51"/>
      <c r="AN4634" s="51"/>
      <c r="AO4634" s="51"/>
      <c r="AP4634" s="51"/>
      <c r="AQ4634" s="51"/>
      <c r="AR4634" s="51"/>
      <c r="AS4634" s="51"/>
      <c r="AT4634" s="51"/>
      <c r="AU4634" s="51"/>
      <c r="AV4634" s="51"/>
      <c r="AW4634" s="51"/>
      <c r="AX4634" s="51"/>
      <c r="AY4634" s="51"/>
      <c r="AZ4634" s="51"/>
      <c r="BA4634" s="51"/>
      <c r="BB4634" s="51"/>
      <c r="BC4634" s="51"/>
      <c r="BD4634" s="51"/>
      <c r="BE4634" s="51"/>
      <c r="BF4634" s="51"/>
      <c r="BG4634" s="51"/>
      <c r="BH4634" s="51"/>
      <c r="BI4634" s="51"/>
      <c r="BJ4634" s="51"/>
      <c r="BK4634" s="51"/>
      <c r="BL4634" s="51"/>
      <c r="BM4634" s="51"/>
      <c r="BN4634" s="51"/>
      <c r="BO4634" s="51"/>
      <c r="BP4634" s="51"/>
      <c r="BQ4634" s="51"/>
      <c r="BR4634" s="51"/>
      <c r="BS4634" s="51"/>
      <c r="BT4634" s="51"/>
      <c r="BU4634" s="51"/>
      <c r="BV4634" s="51"/>
      <c r="BW4634" s="51"/>
      <c r="BX4634" s="51"/>
      <c r="BY4634" s="51"/>
      <c r="BZ4634" s="51"/>
      <c r="CA4634" s="51"/>
      <c r="CB4634" s="51"/>
      <c r="CC4634" s="51"/>
      <c r="CD4634" s="51"/>
    </row>
    <row r="4635" spans="1:82" x14ac:dyDescent="0.35">
      <c r="A4635" s="49" t="s">
        <v>854</v>
      </c>
      <c r="B4635" s="50">
        <v>42389</v>
      </c>
      <c r="C4635" s="62"/>
      <c r="D4635" s="62"/>
      <c r="E4635" s="51" t="s">
        <v>855</v>
      </c>
      <c r="F4635" s="51"/>
      <c r="G4635" s="51">
        <v>476.16843749999998</v>
      </c>
      <c r="H4635" s="51">
        <v>0.19914375000000001</v>
      </c>
      <c r="I4635" s="51">
        <v>0.27252500000000002</v>
      </c>
      <c r="J4635" s="51">
        <v>0.28325624999999999</v>
      </c>
      <c r="K4635" s="51">
        <v>0.20023125</v>
      </c>
      <c r="L4635" s="51">
        <v>0.29500000000000004</v>
      </c>
      <c r="M4635" s="51">
        <v>0.32287500000000002</v>
      </c>
      <c r="N4635" s="51">
        <v>0.25003125000000004</v>
      </c>
      <c r="O4635" s="51"/>
      <c r="P4635" s="51"/>
      <c r="Q4635" s="51"/>
      <c r="R4635" s="51"/>
      <c r="S4635" s="51"/>
      <c r="T4635" s="51"/>
      <c r="U4635" s="51"/>
      <c r="V4635" s="51"/>
      <c r="W4635" s="51"/>
      <c r="X4635" s="51"/>
      <c r="Y4635" s="51"/>
      <c r="Z4635" s="51"/>
      <c r="AA4635" s="51"/>
      <c r="AB4635" s="51"/>
      <c r="AC4635" s="51"/>
      <c r="AD4635" s="51"/>
      <c r="AE4635" s="51"/>
      <c r="AF4635" s="51"/>
      <c r="AG4635" s="51"/>
      <c r="AH4635" s="51"/>
      <c r="AI4635" s="51"/>
      <c r="AJ4635" s="51"/>
      <c r="AK4635" s="51"/>
      <c r="AL4635" s="51"/>
      <c r="AM4635" s="51"/>
      <c r="AN4635" s="51"/>
      <c r="AO4635" s="51"/>
      <c r="AP4635" s="51"/>
      <c r="AQ4635" s="51"/>
      <c r="AR4635" s="51"/>
      <c r="AS4635" s="51"/>
      <c r="AT4635" s="51"/>
      <c r="AU4635" s="51"/>
      <c r="AV4635" s="51"/>
      <c r="AW4635" s="51"/>
      <c r="AX4635" s="51"/>
      <c r="AY4635" s="51"/>
      <c r="AZ4635" s="51"/>
      <c r="BA4635" s="51"/>
      <c r="BB4635" s="51"/>
      <c r="BC4635" s="51"/>
      <c r="BD4635" s="51"/>
      <c r="BE4635" s="51"/>
      <c r="BF4635" s="51"/>
      <c r="BG4635" s="51"/>
      <c r="BH4635" s="51"/>
      <c r="BI4635" s="51"/>
      <c r="BJ4635" s="51"/>
      <c r="BK4635" s="51"/>
      <c r="BL4635" s="51"/>
      <c r="BM4635" s="51"/>
      <c r="BN4635" s="51"/>
      <c r="BO4635" s="51"/>
      <c r="BP4635" s="51"/>
      <c r="BQ4635" s="51"/>
      <c r="BR4635" s="51"/>
      <c r="BS4635" s="51"/>
      <c r="BT4635" s="51"/>
      <c r="BU4635" s="51"/>
      <c r="BV4635" s="51"/>
      <c r="BW4635" s="51"/>
      <c r="BX4635" s="51"/>
      <c r="BY4635" s="51"/>
      <c r="BZ4635" s="51"/>
      <c r="CA4635" s="51"/>
      <c r="CB4635" s="51"/>
      <c r="CC4635" s="51"/>
      <c r="CD4635" s="51"/>
    </row>
    <row r="4636" spans="1:82" x14ac:dyDescent="0.35">
      <c r="A4636" s="49" t="s">
        <v>854</v>
      </c>
      <c r="B4636" s="50">
        <v>42390</v>
      </c>
      <c r="C4636" s="62"/>
      <c r="D4636" s="62"/>
      <c r="E4636" s="51" t="s">
        <v>855</v>
      </c>
      <c r="F4636" s="51"/>
      <c r="G4636" s="51">
        <v>473.38875000000002</v>
      </c>
      <c r="H4636" s="51">
        <v>0.19382499999999997</v>
      </c>
      <c r="I4636" s="51">
        <v>0.26777499999999999</v>
      </c>
      <c r="J4636" s="51">
        <v>0.28014375000000002</v>
      </c>
      <c r="K4636" s="51">
        <v>0.19953124999999999</v>
      </c>
      <c r="L4636" s="51">
        <v>0.29492499999999999</v>
      </c>
      <c r="M4636" s="51">
        <v>0.32271875</v>
      </c>
      <c r="N4636" s="51">
        <v>0.24984374999999998</v>
      </c>
      <c r="O4636" s="51"/>
      <c r="P4636" s="51"/>
      <c r="Q4636" s="51"/>
      <c r="R4636" s="51"/>
      <c r="S4636" s="51"/>
      <c r="T4636" s="51"/>
      <c r="U4636" s="51"/>
      <c r="V4636" s="51"/>
      <c r="W4636" s="51"/>
      <c r="X4636" s="51"/>
      <c r="Y4636" s="51"/>
      <c r="Z4636" s="51"/>
      <c r="AA4636" s="51"/>
      <c r="AB4636" s="51"/>
      <c r="AC4636" s="51"/>
      <c r="AD4636" s="51"/>
      <c r="AE4636" s="51"/>
      <c r="AF4636" s="51"/>
      <c r="AG4636" s="51"/>
      <c r="AH4636" s="51"/>
      <c r="AI4636" s="51"/>
      <c r="AJ4636" s="51"/>
      <c r="AK4636" s="51"/>
      <c r="AL4636" s="51"/>
      <c r="AM4636" s="51"/>
      <c r="AN4636" s="51"/>
      <c r="AO4636" s="51"/>
      <c r="AP4636" s="51"/>
      <c r="AQ4636" s="51"/>
      <c r="AR4636" s="51"/>
      <c r="AS4636" s="51"/>
      <c r="AT4636" s="51"/>
      <c r="AU4636" s="51"/>
      <c r="AV4636" s="51"/>
      <c r="AW4636" s="51"/>
      <c r="AX4636" s="51"/>
      <c r="AY4636" s="51"/>
      <c r="AZ4636" s="51"/>
      <c r="BA4636" s="51"/>
      <c r="BB4636" s="51"/>
      <c r="BC4636" s="51"/>
      <c r="BD4636" s="51"/>
      <c r="BE4636" s="51"/>
      <c r="BF4636" s="51"/>
      <c r="BG4636" s="51"/>
      <c r="BH4636" s="51"/>
      <c r="BI4636" s="51"/>
      <c r="BJ4636" s="51"/>
      <c r="BK4636" s="51"/>
      <c r="BL4636" s="51"/>
      <c r="BM4636" s="51"/>
      <c r="BN4636" s="51"/>
      <c r="BO4636" s="51"/>
      <c r="BP4636" s="51"/>
      <c r="BQ4636" s="51"/>
      <c r="BR4636" s="51"/>
      <c r="BS4636" s="51"/>
      <c r="BT4636" s="51"/>
      <c r="BU4636" s="51"/>
      <c r="BV4636" s="51"/>
      <c r="BW4636" s="51"/>
      <c r="BX4636" s="51"/>
      <c r="BY4636" s="51"/>
      <c r="BZ4636" s="51"/>
      <c r="CA4636" s="51"/>
      <c r="CB4636" s="51"/>
      <c r="CC4636" s="51"/>
      <c r="CD4636" s="51"/>
    </row>
    <row r="4637" spans="1:82" x14ac:dyDescent="0.35">
      <c r="A4637" s="49" t="s">
        <v>854</v>
      </c>
      <c r="B4637" s="50">
        <v>42391</v>
      </c>
      <c r="C4637" s="62"/>
      <c r="D4637" s="62"/>
      <c r="E4637" s="51" t="s">
        <v>855</v>
      </c>
      <c r="F4637" s="51"/>
      <c r="G4637" s="51">
        <v>470.65124999999995</v>
      </c>
      <c r="H4637" s="51">
        <v>0.18860624999999998</v>
      </c>
      <c r="I4637" s="51">
        <v>0.26299375000000003</v>
      </c>
      <c r="J4637" s="51">
        <v>0.27725625000000004</v>
      </c>
      <c r="K4637" s="51">
        <v>0.19893749999999999</v>
      </c>
      <c r="L4637" s="51">
        <v>0.29459999999999997</v>
      </c>
      <c r="M4637" s="51">
        <v>0.32259375000000001</v>
      </c>
      <c r="N4637" s="51">
        <v>0.24964999999999998</v>
      </c>
      <c r="O4637" s="51"/>
      <c r="P4637" s="51"/>
      <c r="Q4637" s="51"/>
      <c r="R4637" s="51"/>
      <c r="S4637" s="51"/>
      <c r="T4637" s="51"/>
      <c r="U4637" s="51"/>
      <c r="V4637" s="51"/>
      <c r="W4637" s="51"/>
      <c r="X4637" s="51"/>
      <c r="Y4637" s="51"/>
      <c r="Z4637" s="51"/>
      <c r="AA4637" s="51"/>
      <c r="AB4637" s="51"/>
      <c r="AC4637" s="51"/>
      <c r="AD4637" s="51"/>
      <c r="AE4637" s="51">
        <v>0.39306664227317006</v>
      </c>
      <c r="AF4637" s="51">
        <v>4.7688555150676291E-2</v>
      </c>
      <c r="AG4637" s="51"/>
      <c r="AH4637" s="51"/>
      <c r="AI4637" s="51"/>
      <c r="AJ4637" s="51"/>
      <c r="AK4637" s="51"/>
      <c r="AL4637" s="51"/>
      <c r="AM4637" s="51"/>
      <c r="AN4637" s="51"/>
      <c r="AO4637" s="51"/>
      <c r="AP4637" s="51"/>
      <c r="AQ4637" s="51"/>
      <c r="AR4637" s="51"/>
      <c r="AS4637" s="51"/>
      <c r="AT4637" s="51"/>
      <c r="AU4637" s="51"/>
      <c r="AV4637" s="51"/>
      <c r="AW4637" s="51"/>
      <c r="AX4637" s="51"/>
      <c r="AY4637" s="51"/>
      <c r="AZ4637" s="51"/>
      <c r="BA4637" s="51"/>
      <c r="BB4637" s="51"/>
      <c r="BC4637" s="51"/>
      <c r="BD4637" s="51"/>
      <c r="BE4637" s="51"/>
      <c r="BF4637" s="51"/>
      <c r="BG4637" s="51"/>
      <c r="BH4637" s="51"/>
      <c r="BI4637" s="51"/>
      <c r="BJ4637" s="51"/>
      <c r="BK4637" s="51"/>
      <c r="BL4637" s="51"/>
      <c r="BM4637" s="51"/>
      <c r="BN4637" s="51"/>
      <c r="BO4637" s="51"/>
      <c r="BP4637" s="51"/>
      <c r="BQ4637" s="51"/>
      <c r="BR4637" s="51"/>
      <c r="BS4637" s="51"/>
      <c r="BT4637" s="51"/>
      <c r="BU4637" s="51"/>
      <c r="BV4637" s="51"/>
      <c r="BW4637" s="51"/>
      <c r="BX4637" s="51"/>
      <c r="BY4637" s="51"/>
      <c r="BZ4637" s="51"/>
      <c r="CA4637" s="51"/>
      <c r="CB4637" s="51"/>
      <c r="CC4637" s="51"/>
      <c r="CD4637" s="51"/>
    </row>
    <row r="4638" spans="1:82" x14ac:dyDescent="0.35">
      <c r="A4638" s="49" t="s">
        <v>854</v>
      </c>
      <c r="B4638" s="50">
        <v>42392</v>
      </c>
      <c r="C4638" s="62"/>
      <c r="D4638" s="62"/>
      <c r="E4638" s="51" t="s">
        <v>855</v>
      </c>
      <c r="F4638" s="51"/>
      <c r="G4638" s="51">
        <v>468.55734374999997</v>
      </c>
      <c r="H4638" s="51">
        <v>0.18359687499999999</v>
      </c>
      <c r="I4638" s="51">
        <v>0.25881874999999999</v>
      </c>
      <c r="J4638" s="51">
        <v>0.27550624999999995</v>
      </c>
      <c r="K4638" s="51">
        <v>0.19863124999999998</v>
      </c>
      <c r="L4638" s="51">
        <v>0.29448750000000001</v>
      </c>
      <c r="M4638" s="51">
        <v>0.32245625</v>
      </c>
      <c r="N4638" s="51">
        <v>0.24956874999999998</v>
      </c>
      <c r="O4638" s="51"/>
      <c r="P4638" s="51"/>
      <c r="Q4638" s="51"/>
      <c r="R4638" s="51"/>
      <c r="S4638" s="51"/>
      <c r="T4638" s="51"/>
      <c r="U4638" s="51"/>
      <c r="V4638" s="51"/>
      <c r="W4638" s="51"/>
      <c r="X4638" s="51"/>
      <c r="Y4638" s="51"/>
      <c r="Z4638" s="51"/>
      <c r="AA4638" s="51"/>
      <c r="AB4638" s="51"/>
      <c r="AC4638" s="51"/>
      <c r="AD4638" s="51"/>
      <c r="AE4638" s="51"/>
      <c r="AF4638" s="51"/>
      <c r="AG4638" s="51"/>
      <c r="AH4638" s="51"/>
      <c r="AI4638" s="51"/>
      <c r="AJ4638" s="51"/>
      <c r="AK4638" s="51"/>
      <c r="AL4638" s="51"/>
      <c r="AM4638" s="51"/>
      <c r="AN4638" s="51"/>
      <c r="AO4638" s="51"/>
      <c r="AP4638" s="51"/>
      <c r="AQ4638" s="51"/>
      <c r="AR4638" s="51"/>
      <c r="AS4638" s="51"/>
      <c r="AT4638" s="51"/>
      <c r="AU4638" s="51"/>
      <c r="AV4638" s="51"/>
      <c r="AW4638" s="51"/>
      <c r="AX4638" s="51"/>
      <c r="AY4638" s="51"/>
      <c r="AZ4638" s="51"/>
      <c r="BA4638" s="51"/>
      <c r="BB4638" s="51"/>
      <c r="BC4638" s="51"/>
      <c r="BD4638" s="51"/>
      <c r="BE4638" s="51"/>
      <c r="BF4638" s="51"/>
      <c r="BG4638" s="51"/>
      <c r="BH4638" s="51"/>
      <c r="BI4638" s="51"/>
      <c r="BJ4638" s="51"/>
      <c r="BK4638" s="51"/>
      <c r="BL4638" s="51"/>
      <c r="BM4638" s="51"/>
      <c r="BN4638" s="51"/>
      <c r="BO4638" s="51"/>
      <c r="BP4638" s="51"/>
      <c r="BQ4638" s="51"/>
      <c r="BR4638" s="51"/>
      <c r="BS4638" s="51"/>
      <c r="BT4638" s="51"/>
      <c r="BU4638" s="51"/>
      <c r="BV4638" s="51"/>
      <c r="BW4638" s="51"/>
      <c r="BX4638" s="51"/>
      <c r="BY4638" s="51"/>
      <c r="BZ4638" s="51"/>
      <c r="CA4638" s="51"/>
      <c r="CB4638" s="51"/>
      <c r="CC4638" s="51"/>
      <c r="CD4638" s="51"/>
    </row>
    <row r="4639" spans="1:82" x14ac:dyDescent="0.35">
      <c r="A4639" s="49" t="s">
        <v>854</v>
      </c>
      <c r="B4639" s="50">
        <v>42393</v>
      </c>
      <c r="C4639" s="62"/>
      <c r="D4639" s="62"/>
      <c r="E4639" s="51" t="s">
        <v>855</v>
      </c>
      <c r="F4639" s="51"/>
      <c r="G4639" s="51">
        <v>467.19515625000003</v>
      </c>
      <c r="H4639" s="51">
        <v>0.17972187500000003</v>
      </c>
      <c r="I4639" s="51">
        <v>0.25522499999999998</v>
      </c>
      <c r="J4639" s="51">
        <v>0.27461875000000002</v>
      </c>
      <c r="K4639" s="51">
        <v>0.19886875000000001</v>
      </c>
      <c r="L4639" s="51">
        <v>0.29462500000000003</v>
      </c>
      <c r="M4639" s="51">
        <v>0.32240000000000002</v>
      </c>
      <c r="N4639" s="51">
        <v>0.24933125</v>
      </c>
      <c r="O4639" s="51"/>
      <c r="P4639" s="51"/>
      <c r="Q4639" s="51"/>
      <c r="R4639" s="51"/>
      <c r="S4639" s="51"/>
      <c r="T4639" s="51"/>
      <c r="U4639" s="51"/>
      <c r="V4639" s="51"/>
      <c r="W4639" s="51"/>
      <c r="X4639" s="51"/>
      <c r="Y4639" s="51"/>
      <c r="Z4639" s="51"/>
      <c r="AA4639" s="51"/>
      <c r="AB4639" s="51"/>
      <c r="AC4639" s="51"/>
      <c r="AD4639" s="51"/>
      <c r="AE4639" s="51"/>
      <c r="AF4639" s="51"/>
      <c r="AG4639" s="51"/>
      <c r="AH4639" s="51"/>
      <c r="AI4639" s="51"/>
      <c r="AJ4639" s="51"/>
      <c r="AK4639" s="51"/>
      <c r="AL4639" s="51"/>
      <c r="AM4639" s="51"/>
      <c r="AN4639" s="51"/>
      <c r="AO4639" s="51"/>
      <c r="AP4639" s="51"/>
      <c r="AQ4639" s="51"/>
      <c r="AR4639" s="51"/>
      <c r="AS4639" s="51"/>
      <c r="AT4639" s="51"/>
      <c r="AU4639" s="51"/>
      <c r="AV4639" s="51"/>
      <c r="AW4639" s="51"/>
      <c r="AX4639" s="51"/>
      <c r="AY4639" s="51"/>
      <c r="AZ4639" s="51"/>
      <c r="BA4639" s="51"/>
      <c r="BB4639" s="51"/>
      <c r="BC4639" s="51"/>
      <c r="BD4639" s="51"/>
      <c r="BE4639" s="51"/>
      <c r="BF4639" s="51"/>
      <c r="BG4639" s="51"/>
      <c r="BH4639" s="51"/>
      <c r="BI4639" s="51"/>
      <c r="BJ4639" s="51"/>
      <c r="BK4639" s="51"/>
      <c r="BL4639" s="51"/>
      <c r="BM4639" s="51"/>
      <c r="BN4639" s="51"/>
      <c r="BO4639" s="51"/>
      <c r="BP4639" s="51"/>
      <c r="BQ4639" s="51"/>
      <c r="BR4639" s="51"/>
      <c r="BS4639" s="51"/>
      <c r="BT4639" s="51"/>
      <c r="BU4639" s="51"/>
      <c r="BV4639" s="51"/>
      <c r="BW4639" s="51"/>
      <c r="BX4639" s="51"/>
      <c r="BY4639" s="51"/>
      <c r="BZ4639" s="51"/>
      <c r="CA4639" s="51"/>
      <c r="CB4639" s="51"/>
      <c r="CC4639" s="51"/>
      <c r="CD4639" s="51"/>
    </row>
    <row r="4640" spans="1:82" x14ac:dyDescent="0.35">
      <c r="A4640" s="49" t="s">
        <v>854</v>
      </c>
      <c r="B4640" s="50">
        <v>42394</v>
      </c>
      <c r="C4640" s="62"/>
      <c r="D4640" s="62"/>
      <c r="E4640" s="51" t="s">
        <v>855</v>
      </c>
      <c r="F4640" s="51"/>
      <c r="G4640" s="51">
        <v>465.92484374999998</v>
      </c>
      <c r="H4640" s="51">
        <v>0.177221875</v>
      </c>
      <c r="I4640" s="51">
        <v>0.25218125000000002</v>
      </c>
      <c r="J4640" s="51">
        <v>0.27344374999999999</v>
      </c>
      <c r="K4640" s="51">
        <v>0.19861875000000001</v>
      </c>
      <c r="L4640" s="51">
        <v>0.29473749999999999</v>
      </c>
      <c r="M4640" s="51">
        <v>0.32239374999999998</v>
      </c>
      <c r="N4640" s="51">
        <v>0.24918750000000001</v>
      </c>
      <c r="O4640" s="51"/>
      <c r="P4640" s="51"/>
      <c r="Q4640" s="51"/>
      <c r="R4640" s="51"/>
      <c r="S4640" s="51"/>
      <c r="T4640" s="51"/>
      <c r="U4640" s="51"/>
      <c r="V4640" s="51"/>
      <c r="W4640" s="51"/>
      <c r="X4640" s="51"/>
      <c r="Y4640" s="51"/>
      <c r="Z4640" s="51"/>
      <c r="AA4640" s="51"/>
      <c r="AB4640" s="51"/>
      <c r="AC4640" s="51"/>
      <c r="AD4640" s="51"/>
      <c r="AE4640" s="51">
        <v>0.46191844152389916</v>
      </c>
      <c r="AF4640" s="51">
        <v>2.1972203605186813E-2</v>
      </c>
      <c r="AG4640" s="51"/>
      <c r="AH4640" s="51"/>
      <c r="AI4640" s="51"/>
      <c r="AJ4640" s="51"/>
      <c r="AK4640" s="51"/>
      <c r="AL4640" s="51"/>
      <c r="AM4640" s="51"/>
      <c r="AN4640" s="51"/>
      <c r="AO4640" s="51"/>
      <c r="AP4640" s="51"/>
      <c r="AQ4640" s="51"/>
      <c r="AR4640" s="51"/>
      <c r="AS4640" s="51"/>
      <c r="AT4640" s="51"/>
      <c r="AU4640" s="51"/>
      <c r="AV4640" s="51"/>
      <c r="AW4640" s="51"/>
      <c r="AX4640" s="51"/>
      <c r="AY4640" s="51"/>
      <c r="AZ4640" s="51"/>
      <c r="BA4640" s="51"/>
      <c r="BB4640" s="51"/>
      <c r="BC4640" s="51"/>
      <c r="BD4640" s="51"/>
      <c r="BE4640" s="51"/>
      <c r="BF4640" s="51"/>
      <c r="BG4640" s="51"/>
      <c r="BH4640" s="51"/>
      <c r="BI4640" s="51"/>
      <c r="BJ4640" s="51"/>
      <c r="BK4640" s="51"/>
      <c r="BL4640" s="51"/>
      <c r="BM4640" s="51"/>
      <c r="BN4640" s="51"/>
      <c r="BO4640" s="51"/>
      <c r="BP4640" s="51"/>
      <c r="BQ4640" s="51"/>
      <c r="BR4640" s="51"/>
      <c r="BS4640" s="51"/>
      <c r="BT4640" s="51"/>
      <c r="BU4640" s="51"/>
      <c r="BV4640" s="51"/>
      <c r="BW4640" s="51"/>
      <c r="BX4640" s="51"/>
      <c r="BY4640" s="51"/>
      <c r="BZ4640" s="51"/>
      <c r="CA4640" s="51"/>
      <c r="CB4640" s="51"/>
      <c r="CC4640" s="51"/>
      <c r="CD4640" s="51"/>
    </row>
    <row r="4641" spans="1:82" x14ac:dyDescent="0.35">
      <c r="A4641" s="49" t="s">
        <v>854</v>
      </c>
      <c r="B4641" s="50">
        <v>42395</v>
      </c>
      <c r="C4641" s="62"/>
      <c r="D4641" s="62"/>
      <c r="E4641" s="51" t="s">
        <v>855</v>
      </c>
      <c r="F4641" s="51"/>
      <c r="G4641" s="51">
        <v>465.04031250000003</v>
      </c>
      <c r="H4641" s="51">
        <v>0.17477500000000001</v>
      </c>
      <c r="I4641" s="51">
        <v>0.24964375</v>
      </c>
      <c r="J4641" s="51">
        <v>0.27249374999999998</v>
      </c>
      <c r="K4641" s="51">
        <v>0.19885625000000001</v>
      </c>
      <c r="L4641" s="51">
        <v>0.29498124999999997</v>
      </c>
      <c r="M4641" s="51">
        <v>0.32242500000000002</v>
      </c>
      <c r="N4641" s="51">
        <v>0.24916874999999999</v>
      </c>
      <c r="O4641" s="51"/>
      <c r="P4641" s="51"/>
      <c r="Q4641" s="51"/>
      <c r="R4641" s="51"/>
      <c r="S4641" s="51"/>
      <c r="T4641" s="51"/>
      <c r="U4641" s="51"/>
      <c r="V4641" s="51"/>
      <c r="W4641" s="51"/>
      <c r="X4641" s="51"/>
      <c r="Y4641" s="51"/>
      <c r="Z4641" s="51"/>
      <c r="AA4641" s="51"/>
      <c r="AB4641" s="51"/>
      <c r="AC4641" s="51"/>
      <c r="AD4641" s="51"/>
      <c r="AE4641" s="51"/>
      <c r="AF4641" s="51"/>
      <c r="AG4641" s="51"/>
      <c r="AH4641" s="51"/>
      <c r="AI4641" s="51"/>
      <c r="AJ4641" s="51"/>
      <c r="AK4641" s="51"/>
      <c r="AL4641" s="51"/>
      <c r="AM4641" s="51"/>
      <c r="AN4641" s="51"/>
      <c r="AO4641" s="51"/>
      <c r="AP4641" s="51"/>
      <c r="AQ4641" s="51"/>
      <c r="AR4641" s="51"/>
      <c r="AS4641" s="51"/>
      <c r="AT4641" s="51"/>
      <c r="AU4641" s="51"/>
      <c r="AV4641" s="51"/>
      <c r="AW4641" s="51"/>
      <c r="AX4641" s="51"/>
      <c r="AY4641" s="51"/>
      <c r="AZ4641" s="51"/>
      <c r="BA4641" s="51"/>
      <c r="BB4641" s="51"/>
      <c r="BC4641" s="51"/>
      <c r="BD4641" s="51"/>
      <c r="BE4641" s="51"/>
      <c r="BF4641" s="51"/>
      <c r="BG4641" s="51"/>
      <c r="BH4641" s="51"/>
      <c r="BI4641" s="51"/>
      <c r="BJ4641" s="51"/>
      <c r="BK4641" s="51"/>
      <c r="BL4641" s="51"/>
      <c r="BM4641" s="51"/>
      <c r="BN4641" s="51"/>
      <c r="BO4641" s="51"/>
      <c r="BP4641" s="51"/>
      <c r="BQ4641" s="51"/>
      <c r="BR4641" s="51"/>
      <c r="BS4641" s="51"/>
      <c r="BT4641" s="51"/>
      <c r="BU4641" s="51"/>
      <c r="BV4641" s="51"/>
      <c r="BW4641" s="51"/>
      <c r="BX4641" s="51"/>
      <c r="BY4641" s="51"/>
      <c r="BZ4641" s="51"/>
      <c r="CA4641" s="51"/>
      <c r="CB4641" s="51"/>
      <c r="CC4641" s="51"/>
      <c r="CD4641" s="51"/>
    </row>
    <row r="4642" spans="1:82" x14ac:dyDescent="0.35">
      <c r="A4642" s="49" t="s">
        <v>854</v>
      </c>
      <c r="B4642" s="50">
        <v>42396</v>
      </c>
      <c r="C4642" s="62"/>
      <c r="D4642" s="62"/>
      <c r="E4642" s="51" t="s">
        <v>855</v>
      </c>
      <c r="F4642" s="51"/>
      <c r="G4642" s="51">
        <v>464.14734374999995</v>
      </c>
      <c r="H4642" s="51">
        <v>0.173446875</v>
      </c>
      <c r="I4642" s="51">
        <v>0.24754375000000001</v>
      </c>
      <c r="J4642" s="51">
        <v>0.27131875</v>
      </c>
      <c r="K4642" s="51">
        <v>0.19873125</v>
      </c>
      <c r="L4642" s="51">
        <v>0.29501875</v>
      </c>
      <c r="M4642" s="51">
        <v>0.32255624999999999</v>
      </c>
      <c r="N4642" s="51">
        <v>0.24903750000000002</v>
      </c>
      <c r="O4642" s="51"/>
      <c r="P4642" s="51"/>
      <c r="Q4642" s="51"/>
      <c r="R4642" s="51">
        <v>1.4</v>
      </c>
      <c r="S4642" s="51"/>
      <c r="T4642" s="51"/>
      <c r="U4642" s="51"/>
      <c r="V4642" s="51"/>
      <c r="W4642" s="51"/>
      <c r="X4642" s="51"/>
      <c r="Y4642" s="51"/>
      <c r="Z4642" s="51"/>
      <c r="AA4642" s="51"/>
      <c r="AB4642" s="51"/>
      <c r="AC4642" s="51"/>
      <c r="AD4642" s="51">
        <v>8.6999999999999993</v>
      </c>
      <c r="AE4642" s="51"/>
      <c r="AF4642" s="51"/>
      <c r="AG4642" s="51"/>
      <c r="AH4642" s="51"/>
      <c r="AI4642" s="51"/>
      <c r="AJ4642" s="51">
        <v>7.95</v>
      </c>
      <c r="AK4642" s="51">
        <v>8.6999999999999993</v>
      </c>
      <c r="AL4642" s="51"/>
      <c r="AM4642" s="51"/>
      <c r="AN4642" s="51"/>
      <c r="AO4642" s="51"/>
      <c r="AP4642" s="51"/>
      <c r="AQ4642" s="51"/>
      <c r="AR4642" s="51"/>
      <c r="AS4642" s="51"/>
      <c r="AT4642" s="51"/>
      <c r="AU4642" s="51"/>
      <c r="AV4642" s="51"/>
      <c r="AW4642" s="51"/>
      <c r="AX4642" s="51"/>
      <c r="AY4642" s="51"/>
      <c r="AZ4642" s="51"/>
      <c r="BA4642" s="51"/>
      <c r="BB4642" s="51"/>
      <c r="BC4642" s="51"/>
      <c r="BD4642" s="51"/>
      <c r="BE4642" s="51"/>
      <c r="BF4642" s="51"/>
      <c r="BG4642" s="51"/>
      <c r="BH4642" s="51"/>
      <c r="BI4642" s="51"/>
      <c r="BJ4642" s="51"/>
      <c r="BK4642" s="51"/>
      <c r="BL4642" s="51"/>
      <c r="BM4642" s="51"/>
      <c r="BN4642" s="51"/>
      <c r="BO4642" s="51"/>
      <c r="BP4642" s="51"/>
      <c r="BQ4642" s="51"/>
      <c r="BR4642" s="51"/>
      <c r="BS4642" s="51"/>
      <c r="BT4642" s="51"/>
      <c r="BU4642" s="51"/>
      <c r="BV4642" s="51"/>
      <c r="BW4642" s="51"/>
      <c r="BX4642" s="51"/>
      <c r="BY4642" s="51"/>
      <c r="BZ4642" s="51"/>
      <c r="CA4642" s="51"/>
      <c r="CB4642" s="51"/>
      <c r="CC4642" s="51"/>
      <c r="CD4642" s="51"/>
    </row>
    <row r="4643" spans="1:82" x14ac:dyDescent="0.35">
      <c r="A4643" s="49" t="s">
        <v>854</v>
      </c>
      <c r="B4643" s="50">
        <v>42397</v>
      </c>
      <c r="C4643" s="62"/>
      <c r="D4643" s="62"/>
      <c r="E4643" s="51" t="s">
        <v>855</v>
      </c>
      <c r="F4643" s="51"/>
      <c r="G4643" s="51">
        <v>463.27640625000004</v>
      </c>
      <c r="H4643" s="51">
        <v>0.17251562500000001</v>
      </c>
      <c r="I4643" s="51">
        <v>0.24581874999999997</v>
      </c>
      <c r="J4643" s="51">
        <v>0.27010625000000005</v>
      </c>
      <c r="K4643" s="51">
        <v>0.19848750000000001</v>
      </c>
      <c r="L4643" s="51">
        <v>0.29501250000000001</v>
      </c>
      <c r="M4643" s="51">
        <v>0.32248125</v>
      </c>
      <c r="N4643" s="51">
        <v>0.249</v>
      </c>
      <c r="O4643" s="51"/>
      <c r="P4643" s="51"/>
      <c r="Q4643" s="51"/>
      <c r="R4643" s="51"/>
      <c r="S4643" s="51"/>
      <c r="T4643" s="51"/>
      <c r="U4643" s="51"/>
      <c r="V4643" s="51"/>
      <c r="W4643" s="51"/>
      <c r="X4643" s="51"/>
      <c r="Y4643" s="51"/>
      <c r="Z4643" s="51"/>
      <c r="AA4643" s="51"/>
      <c r="AB4643" s="51"/>
      <c r="AC4643" s="51"/>
      <c r="AD4643" s="51"/>
      <c r="AE4643" s="51"/>
      <c r="AF4643" s="51"/>
      <c r="AG4643" s="51"/>
      <c r="AH4643" s="51"/>
      <c r="AI4643" s="51"/>
      <c r="AJ4643" s="51"/>
      <c r="AK4643" s="51"/>
      <c r="AL4643" s="51"/>
      <c r="AM4643" s="51"/>
      <c r="AN4643" s="51"/>
      <c r="AO4643" s="51"/>
      <c r="AP4643" s="51"/>
      <c r="AQ4643" s="51"/>
      <c r="AR4643" s="51"/>
      <c r="AS4643" s="51"/>
      <c r="AT4643" s="51"/>
      <c r="AU4643" s="51"/>
      <c r="AV4643" s="51"/>
      <c r="AW4643" s="51"/>
      <c r="AX4643" s="51"/>
      <c r="AY4643" s="51"/>
      <c r="AZ4643" s="51"/>
      <c r="BA4643" s="51"/>
      <c r="BB4643" s="51"/>
      <c r="BC4643" s="51"/>
      <c r="BD4643" s="51"/>
      <c r="BE4643" s="51"/>
      <c r="BF4643" s="51"/>
      <c r="BG4643" s="51"/>
      <c r="BH4643" s="51"/>
      <c r="BI4643" s="51"/>
      <c r="BJ4643" s="51"/>
      <c r="BK4643" s="51"/>
      <c r="BL4643" s="51"/>
      <c r="BM4643" s="51"/>
      <c r="BN4643" s="51"/>
      <c r="BO4643" s="51"/>
      <c r="BP4643" s="51"/>
      <c r="BQ4643" s="51"/>
      <c r="BR4643" s="51"/>
      <c r="BS4643" s="51"/>
      <c r="BT4643" s="51"/>
      <c r="BU4643" s="51"/>
      <c r="BV4643" s="51"/>
      <c r="BW4643" s="51"/>
      <c r="BX4643" s="51"/>
      <c r="BY4643" s="51"/>
      <c r="BZ4643" s="51"/>
      <c r="CA4643" s="51"/>
      <c r="CB4643" s="51"/>
      <c r="CC4643" s="51"/>
      <c r="CD4643" s="51"/>
    </row>
    <row r="4644" spans="1:82" x14ac:dyDescent="0.35">
      <c r="A4644" s="49" t="s">
        <v>854</v>
      </c>
      <c r="B4644" s="50">
        <v>42398</v>
      </c>
      <c r="C4644" s="62"/>
      <c r="D4644" s="62"/>
      <c r="E4644" s="51" t="s">
        <v>855</v>
      </c>
      <c r="F4644" s="51"/>
      <c r="G4644" s="51">
        <v>462.34265625</v>
      </c>
      <c r="H4644" s="51">
        <v>0.171684375</v>
      </c>
      <c r="I4644" s="51">
        <v>0.24433749999999999</v>
      </c>
      <c r="J4644" s="51">
        <v>0.26902500000000001</v>
      </c>
      <c r="K4644" s="51">
        <v>0.19809374999999999</v>
      </c>
      <c r="L4644" s="51">
        <v>0.29486249999999997</v>
      </c>
      <c r="M4644" s="51">
        <v>0.32241874999999998</v>
      </c>
      <c r="N4644" s="51">
        <v>0.24873125000000001</v>
      </c>
      <c r="O4644" s="51"/>
      <c r="P4644" s="51"/>
      <c r="Q4644" s="51"/>
      <c r="R4644" s="51"/>
      <c r="S4644" s="51"/>
      <c r="T4644" s="51"/>
      <c r="U4644" s="51"/>
      <c r="V4644" s="51"/>
      <c r="W4644" s="51"/>
      <c r="X4644" s="51"/>
      <c r="Y4644" s="51"/>
      <c r="Z4644" s="51"/>
      <c r="AA4644" s="51"/>
      <c r="AB4644" s="51"/>
      <c r="AC4644" s="51"/>
      <c r="AD4644" s="51"/>
      <c r="AE4644" s="51"/>
      <c r="AF4644" s="51">
        <v>1.4828751257120763E-2</v>
      </c>
      <c r="AG4644" s="51"/>
      <c r="AH4644" s="51"/>
      <c r="AI4644" s="51"/>
      <c r="AJ4644" s="51"/>
      <c r="AK4644" s="51"/>
      <c r="AL4644" s="51"/>
      <c r="AM4644" s="51"/>
      <c r="AN4644" s="51"/>
      <c r="AO4644" s="51"/>
      <c r="AP4644" s="51"/>
      <c r="AQ4644" s="51"/>
      <c r="AR4644" s="51"/>
      <c r="AS4644" s="51"/>
      <c r="AT4644" s="51"/>
      <c r="AU4644" s="51"/>
      <c r="AV4644" s="51"/>
      <c r="AW4644" s="51"/>
      <c r="AX4644" s="51"/>
      <c r="AY4644" s="51"/>
      <c r="AZ4644" s="51"/>
      <c r="BA4644" s="51"/>
      <c r="BB4644" s="51"/>
      <c r="BC4644" s="51"/>
      <c r="BD4644" s="51"/>
      <c r="BE4644" s="51"/>
      <c r="BF4644" s="51"/>
      <c r="BG4644" s="51"/>
      <c r="BH4644" s="51"/>
      <c r="BI4644" s="51"/>
      <c r="BJ4644" s="51"/>
      <c r="BK4644" s="51"/>
      <c r="BL4644" s="51"/>
      <c r="BM4644" s="51"/>
      <c r="BN4644" s="51"/>
      <c r="BO4644" s="51"/>
      <c r="BP4644" s="51"/>
      <c r="BQ4644" s="51"/>
      <c r="BR4644" s="51"/>
      <c r="BS4644" s="51"/>
      <c r="BT4644" s="51"/>
      <c r="BU4644" s="51"/>
      <c r="BV4644" s="51"/>
      <c r="BW4644" s="51"/>
      <c r="BX4644" s="51"/>
      <c r="BY4644" s="51"/>
      <c r="BZ4644" s="51"/>
      <c r="CA4644" s="51"/>
      <c r="CB4644" s="51"/>
      <c r="CC4644" s="51"/>
      <c r="CD4644" s="51"/>
    </row>
    <row r="4645" spans="1:82" x14ac:dyDescent="0.35">
      <c r="A4645" s="49" t="s">
        <v>854</v>
      </c>
      <c r="B4645" s="50">
        <v>42399</v>
      </c>
      <c r="C4645" s="62"/>
      <c r="D4645" s="62"/>
      <c r="E4645" s="51" t="s">
        <v>855</v>
      </c>
      <c r="F4645" s="51"/>
      <c r="G4645" s="51">
        <v>461.48765624999999</v>
      </c>
      <c r="H4645" s="51">
        <v>0.16979687500000001</v>
      </c>
      <c r="I4645" s="51">
        <v>0.2427125</v>
      </c>
      <c r="J4645" s="51">
        <v>0.26832499999999998</v>
      </c>
      <c r="K4645" s="51">
        <v>0.19791875000000003</v>
      </c>
      <c r="L4645" s="51">
        <v>0.29476249999999998</v>
      </c>
      <c r="M4645" s="51">
        <v>0.32220625000000003</v>
      </c>
      <c r="N4645" s="51">
        <v>0.24882499999999996</v>
      </c>
      <c r="O4645" s="51"/>
      <c r="P4645" s="51"/>
      <c r="Q4645" s="51"/>
      <c r="R4645" s="51"/>
      <c r="S4645" s="51"/>
      <c r="T4645" s="51"/>
      <c r="U4645" s="51"/>
      <c r="V4645" s="51"/>
      <c r="W4645" s="51"/>
      <c r="X4645" s="51"/>
      <c r="Y4645" s="51"/>
      <c r="Z4645" s="51"/>
      <c r="AA4645" s="51"/>
      <c r="AB4645" s="51"/>
      <c r="AC4645" s="51"/>
      <c r="AD4645" s="51"/>
      <c r="AE4645" s="51"/>
      <c r="AF4645" s="51"/>
      <c r="AG4645" s="51"/>
      <c r="AH4645" s="51"/>
      <c r="AI4645" s="51"/>
      <c r="AJ4645" s="51"/>
      <c r="AK4645" s="51"/>
      <c r="AL4645" s="51"/>
      <c r="AM4645" s="51"/>
      <c r="AN4645" s="51"/>
      <c r="AO4645" s="51"/>
      <c r="AP4645" s="51"/>
      <c r="AQ4645" s="51"/>
      <c r="AR4645" s="51"/>
      <c r="AS4645" s="51"/>
      <c r="AT4645" s="51"/>
      <c r="AU4645" s="51"/>
      <c r="AV4645" s="51"/>
      <c r="AW4645" s="51"/>
      <c r="AX4645" s="51"/>
      <c r="AY4645" s="51"/>
      <c r="AZ4645" s="51"/>
      <c r="BA4645" s="51"/>
      <c r="BB4645" s="51"/>
      <c r="BC4645" s="51"/>
      <c r="BD4645" s="51"/>
      <c r="BE4645" s="51"/>
      <c r="BF4645" s="51"/>
      <c r="BG4645" s="51"/>
      <c r="BH4645" s="51"/>
      <c r="BI4645" s="51"/>
      <c r="BJ4645" s="51"/>
      <c r="BK4645" s="51"/>
      <c r="BL4645" s="51"/>
      <c r="BM4645" s="51"/>
      <c r="BN4645" s="51"/>
      <c r="BO4645" s="51"/>
      <c r="BP4645" s="51"/>
      <c r="BQ4645" s="51"/>
      <c r="BR4645" s="51"/>
      <c r="BS4645" s="51"/>
      <c r="BT4645" s="51"/>
      <c r="BU4645" s="51"/>
      <c r="BV4645" s="51"/>
      <c r="BW4645" s="51"/>
      <c r="BX4645" s="51"/>
      <c r="BY4645" s="51"/>
      <c r="BZ4645" s="51"/>
      <c r="CA4645" s="51"/>
      <c r="CB4645" s="51"/>
      <c r="CC4645" s="51"/>
      <c r="CD4645" s="51"/>
    </row>
    <row r="4646" spans="1:82" x14ac:dyDescent="0.35">
      <c r="A4646" s="49" t="s">
        <v>854</v>
      </c>
      <c r="B4646" s="50">
        <v>42400</v>
      </c>
      <c r="C4646" s="62"/>
      <c r="D4646" s="62"/>
      <c r="E4646" s="51" t="s">
        <v>855</v>
      </c>
      <c r="F4646" s="51"/>
      <c r="G4646" s="51">
        <v>460.57781250000005</v>
      </c>
      <c r="H4646" s="51">
        <v>0.16847500000000001</v>
      </c>
      <c r="I4646" s="51">
        <v>0.24123125000000001</v>
      </c>
      <c r="J4646" s="51">
        <v>0.26739375000000004</v>
      </c>
      <c r="K4646" s="51">
        <v>0.19754374999999999</v>
      </c>
      <c r="L4646" s="51">
        <v>0.29469374999999998</v>
      </c>
      <c r="M4646" s="51">
        <v>0.32213124999999998</v>
      </c>
      <c r="N4646" s="51">
        <v>0.24864375</v>
      </c>
      <c r="O4646" s="51"/>
      <c r="P4646" s="51"/>
      <c r="Q4646" s="51"/>
      <c r="R4646" s="51"/>
      <c r="S4646" s="51"/>
      <c r="T4646" s="51"/>
      <c r="U4646" s="51"/>
      <c r="V4646" s="51"/>
      <c r="W4646" s="51"/>
      <c r="X4646" s="51"/>
      <c r="Y4646" s="51"/>
      <c r="Z4646" s="51"/>
      <c r="AA4646" s="51"/>
      <c r="AB4646" s="51"/>
      <c r="AC4646" s="51"/>
      <c r="AD4646" s="51"/>
      <c r="AE4646" s="51"/>
      <c r="AF4646" s="51"/>
      <c r="AG4646" s="51"/>
      <c r="AH4646" s="51"/>
      <c r="AI4646" s="51"/>
      <c r="AJ4646" s="51"/>
      <c r="AK4646" s="51"/>
      <c r="AL4646" s="51"/>
      <c r="AM4646" s="51"/>
      <c r="AN4646" s="51"/>
      <c r="AO4646" s="51"/>
      <c r="AP4646" s="51"/>
      <c r="AQ4646" s="51"/>
      <c r="AR4646" s="51"/>
      <c r="AS4646" s="51"/>
      <c r="AT4646" s="51"/>
      <c r="AU4646" s="51"/>
      <c r="AV4646" s="51"/>
      <c r="AW4646" s="51"/>
      <c r="AX4646" s="51"/>
      <c r="AY4646" s="51"/>
      <c r="AZ4646" s="51"/>
      <c r="BA4646" s="51"/>
      <c r="BB4646" s="51"/>
      <c r="BC4646" s="51"/>
      <c r="BD4646" s="51"/>
      <c r="BE4646" s="51"/>
      <c r="BF4646" s="51"/>
      <c r="BG4646" s="51"/>
      <c r="BH4646" s="51"/>
      <c r="BI4646" s="51"/>
      <c r="BJ4646" s="51"/>
      <c r="BK4646" s="51"/>
      <c r="BL4646" s="51"/>
      <c r="BM4646" s="51"/>
      <c r="BN4646" s="51"/>
      <c r="BO4646" s="51"/>
      <c r="BP4646" s="51"/>
      <c r="BQ4646" s="51"/>
      <c r="BR4646" s="51"/>
      <c r="BS4646" s="51"/>
      <c r="BT4646" s="51"/>
      <c r="BU4646" s="51"/>
      <c r="BV4646" s="51"/>
      <c r="BW4646" s="51"/>
      <c r="BX4646" s="51"/>
      <c r="BY4646" s="51"/>
      <c r="BZ4646" s="51"/>
      <c r="CA4646" s="51"/>
      <c r="CB4646" s="51"/>
      <c r="CC4646" s="51"/>
      <c r="CD4646" s="51"/>
    </row>
    <row r="4647" spans="1:82" x14ac:dyDescent="0.35">
      <c r="A4647" s="49" t="s">
        <v>854</v>
      </c>
      <c r="B4647" s="50">
        <v>42401</v>
      </c>
      <c r="C4647" s="62"/>
      <c r="D4647" s="62"/>
      <c r="E4647" s="51" t="s">
        <v>855</v>
      </c>
      <c r="F4647" s="51"/>
      <c r="G4647" s="51">
        <v>459.77484374999995</v>
      </c>
      <c r="H4647" s="51">
        <v>0.167134375</v>
      </c>
      <c r="I4647" s="51">
        <v>0.24014375000000002</v>
      </c>
      <c r="J4647" s="51">
        <v>0.26668124999999998</v>
      </c>
      <c r="K4647" s="51">
        <v>0.19731874999999999</v>
      </c>
      <c r="L4647" s="51">
        <v>0.29457499999999998</v>
      </c>
      <c r="M4647" s="51">
        <v>0.32193125</v>
      </c>
      <c r="N4647" s="51">
        <v>0.24843750000000001</v>
      </c>
      <c r="O4647" s="51"/>
      <c r="P4647" s="51"/>
      <c r="Q4647" s="51"/>
      <c r="R4647" s="51"/>
      <c r="S4647" s="51"/>
      <c r="T4647" s="51"/>
      <c r="U4647" s="51"/>
      <c r="V4647" s="51"/>
      <c r="W4647" s="51"/>
      <c r="X4647" s="51"/>
      <c r="Y4647" s="51"/>
      <c r="Z4647" s="51"/>
      <c r="AA4647" s="51"/>
      <c r="AB4647" s="51"/>
      <c r="AC4647" s="51"/>
      <c r="AD4647" s="51"/>
      <c r="AE4647" s="51">
        <v>0.40771394432590186</v>
      </c>
      <c r="AF4647" s="51">
        <v>5.2224627509644115E-4</v>
      </c>
      <c r="AG4647" s="51"/>
      <c r="AH4647" s="51"/>
      <c r="AI4647" s="51"/>
      <c r="AJ4647" s="51"/>
      <c r="AK4647" s="51"/>
      <c r="AL4647" s="51"/>
      <c r="AM4647" s="51"/>
      <c r="AN4647" s="51"/>
      <c r="AO4647" s="51"/>
      <c r="AP4647" s="51"/>
      <c r="AQ4647" s="51"/>
      <c r="AR4647" s="51"/>
      <c r="AS4647" s="51"/>
      <c r="AT4647" s="51"/>
      <c r="AU4647" s="51"/>
      <c r="AV4647" s="51"/>
      <c r="AW4647" s="51"/>
      <c r="AX4647" s="51"/>
      <c r="AY4647" s="51"/>
      <c r="AZ4647" s="51"/>
      <c r="BA4647" s="51"/>
      <c r="BB4647" s="51"/>
      <c r="BC4647" s="51"/>
      <c r="BD4647" s="51"/>
      <c r="BE4647" s="51"/>
      <c r="BF4647" s="51"/>
      <c r="BG4647" s="51"/>
      <c r="BH4647" s="51"/>
      <c r="BI4647" s="51"/>
      <c r="BJ4647" s="51"/>
      <c r="BK4647" s="51"/>
      <c r="BL4647" s="51"/>
      <c r="BM4647" s="51"/>
      <c r="BN4647" s="51"/>
      <c r="BO4647" s="51"/>
      <c r="BP4647" s="51"/>
      <c r="BQ4647" s="51"/>
      <c r="BR4647" s="51"/>
      <c r="BS4647" s="51"/>
      <c r="BT4647" s="51"/>
      <c r="BU4647" s="51"/>
      <c r="BV4647" s="51"/>
      <c r="BW4647" s="51"/>
      <c r="BX4647" s="51"/>
      <c r="BY4647" s="51"/>
      <c r="BZ4647" s="51"/>
      <c r="CA4647" s="51"/>
      <c r="CB4647" s="51"/>
      <c r="CC4647" s="51"/>
      <c r="CD4647" s="51"/>
    </row>
    <row r="4648" spans="1:82" x14ac:dyDescent="0.35">
      <c r="A4648" s="49" t="s">
        <v>854</v>
      </c>
      <c r="B4648" s="50">
        <v>42402</v>
      </c>
      <c r="C4648" s="62"/>
      <c r="D4648" s="62"/>
      <c r="E4648" s="51" t="s">
        <v>855</v>
      </c>
      <c r="F4648" s="51"/>
      <c r="G4648" s="51">
        <v>458.99531250000001</v>
      </c>
      <c r="H4648" s="51">
        <v>0.16555625000000002</v>
      </c>
      <c r="I4648" s="51">
        <v>0.23896250000000002</v>
      </c>
      <c r="J4648" s="51">
        <v>0.26607500000000001</v>
      </c>
      <c r="K4648" s="51">
        <v>0.19708124999999999</v>
      </c>
      <c r="L4648" s="51">
        <v>0.29443749999999996</v>
      </c>
      <c r="M4648" s="51">
        <v>0.32188125000000001</v>
      </c>
      <c r="N4648" s="51">
        <v>0.24825</v>
      </c>
      <c r="O4648" s="51"/>
      <c r="P4648" s="51"/>
      <c r="Q4648" s="51"/>
      <c r="R4648" s="51"/>
      <c r="S4648" s="51"/>
      <c r="T4648" s="51"/>
      <c r="U4648" s="51"/>
      <c r="V4648" s="51"/>
      <c r="W4648" s="51"/>
      <c r="X4648" s="51"/>
      <c r="Y4648" s="51"/>
      <c r="Z4648" s="51"/>
      <c r="AA4648" s="51"/>
      <c r="AB4648" s="51"/>
      <c r="AC4648" s="51"/>
      <c r="AD4648" s="51"/>
      <c r="AE4648" s="51"/>
      <c r="AF4648" s="51"/>
      <c r="AG4648" s="51"/>
      <c r="AH4648" s="51"/>
      <c r="AI4648" s="51"/>
      <c r="AJ4648" s="51"/>
      <c r="AK4648" s="51"/>
      <c r="AL4648" s="51"/>
      <c r="AM4648" s="51"/>
      <c r="AN4648" s="51"/>
      <c r="AO4648" s="51"/>
      <c r="AP4648" s="51"/>
      <c r="AQ4648" s="51"/>
      <c r="AR4648" s="51"/>
      <c r="AS4648" s="51"/>
      <c r="AT4648" s="51"/>
      <c r="AU4648" s="51"/>
      <c r="AV4648" s="51"/>
      <c r="AW4648" s="51"/>
      <c r="AX4648" s="51"/>
      <c r="AY4648" s="51"/>
      <c r="AZ4648" s="51"/>
      <c r="BA4648" s="51"/>
      <c r="BB4648" s="51"/>
      <c r="BC4648" s="51"/>
      <c r="BD4648" s="51"/>
      <c r="BE4648" s="51"/>
      <c r="BF4648" s="51"/>
      <c r="BG4648" s="51"/>
      <c r="BH4648" s="51"/>
      <c r="BI4648" s="51"/>
      <c r="BJ4648" s="51"/>
      <c r="BK4648" s="51"/>
      <c r="BL4648" s="51"/>
      <c r="BM4648" s="51"/>
      <c r="BN4648" s="51"/>
      <c r="BO4648" s="51"/>
      <c r="BP4648" s="51"/>
      <c r="BQ4648" s="51"/>
      <c r="BR4648" s="51"/>
      <c r="BS4648" s="51"/>
      <c r="BT4648" s="51"/>
      <c r="BU4648" s="51"/>
      <c r="BV4648" s="51"/>
      <c r="BW4648" s="51"/>
      <c r="BX4648" s="51"/>
      <c r="BY4648" s="51"/>
      <c r="BZ4648" s="51"/>
      <c r="CA4648" s="51"/>
      <c r="CB4648" s="51"/>
      <c r="CC4648" s="51"/>
      <c r="CD4648" s="51"/>
    </row>
    <row r="4649" spans="1:82" x14ac:dyDescent="0.35">
      <c r="A4649" s="49" t="s">
        <v>854</v>
      </c>
      <c r="B4649" s="50">
        <v>42403</v>
      </c>
      <c r="C4649" s="62"/>
      <c r="D4649" s="62"/>
      <c r="E4649" s="51" t="s">
        <v>855</v>
      </c>
      <c r="F4649" s="51"/>
      <c r="G4649" s="51">
        <v>458.42062499999997</v>
      </c>
      <c r="H4649" s="51">
        <v>0.16320625</v>
      </c>
      <c r="I4649" s="51">
        <v>0.23743124999999998</v>
      </c>
      <c r="J4649" s="51">
        <v>0.26582500000000003</v>
      </c>
      <c r="K4649" s="51">
        <v>0.19731875000000001</v>
      </c>
      <c r="L4649" s="51">
        <v>0.29464374999999998</v>
      </c>
      <c r="M4649" s="51">
        <v>0.3218375</v>
      </c>
      <c r="N4649" s="51">
        <v>0.24812500000000001</v>
      </c>
      <c r="O4649" s="51"/>
      <c r="P4649" s="51"/>
      <c r="Q4649" s="51"/>
      <c r="R4649" s="51"/>
      <c r="S4649" s="51"/>
      <c r="T4649" s="51"/>
      <c r="U4649" s="51"/>
      <c r="V4649" s="51"/>
      <c r="W4649" s="51"/>
      <c r="X4649" s="51"/>
      <c r="Y4649" s="51"/>
      <c r="Z4649" s="51"/>
      <c r="AA4649" s="51"/>
      <c r="AB4649" s="51"/>
      <c r="AC4649" s="51"/>
      <c r="AD4649" s="51">
        <v>8.6999999999999993</v>
      </c>
      <c r="AE4649" s="51"/>
      <c r="AF4649" s="51"/>
      <c r="AG4649" s="51"/>
      <c r="AH4649" s="51"/>
      <c r="AI4649" s="51"/>
      <c r="AJ4649" s="51">
        <v>8.35</v>
      </c>
      <c r="AK4649" s="51">
        <v>8.6999999999999993</v>
      </c>
      <c r="AL4649" s="51"/>
      <c r="AM4649" s="51"/>
      <c r="AN4649" s="51"/>
      <c r="AO4649" s="51"/>
      <c r="AP4649" s="51"/>
      <c r="AQ4649" s="51"/>
      <c r="AR4649" s="51"/>
      <c r="AS4649" s="51"/>
      <c r="AT4649" s="51"/>
      <c r="AU4649" s="51"/>
      <c r="AV4649" s="51"/>
      <c r="AW4649" s="51"/>
      <c r="AX4649" s="51"/>
      <c r="AY4649" s="51"/>
      <c r="AZ4649" s="51"/>
      <c r="BA4649" s="51"/>
      <c r="BB4649" s="51"/>
      <c r="BC4649" s="51"/>
      <c r="BD4649" s="51"/>
      <c r="BE4649" s="51"/>
      <c r="BF4649" s="51"/>
      <c r="BG4649" s="51"/>
      <c r="BH4649" s="51"/>
      <c r="BI4649" s="51"/>
      <c r="BJ4649" s="51"/>
      <c r="BK4649" s="51"/>
      <c r="BL4649" s="51"/>
      <c r="BM4649" s="51"/>
      <c r="BN4649" s="51"/>
      <c r="BO4649" s="51"/>
      <c r="BP4649" s="51"/>
      <c r="BQ4649" s="51"/>
      <c r="BR4649" s="51"/>
      <c r="BS4649" s="51"/>
      <c r="BT4649" s="51"/>
      <c r="BU4649" s="51"/>
      <c r="BV4649" s="51"/>
      <c r="BW4649" s="51"/>
      <c r="BX4649" s="51"/>
      <c r="BY4649" s="51"/>
      <c r="BZ4649" s="51"/>
      <c r="CA4649" s="51"/>
      <c r="CB4649" s="51"/>
      <c r="CC4649" s="51"/>
      <c r="CD4649" s="51"/>
    </row>
    <row r="4650" spans="1:82" x14ac:dyDescent="0.35">
      <c r="A4650" s="49" t="s">
        <v>854</v>
      </c>
      <c r="B4650" s="50">
        <v>42404</v>
      </c>
      <c r="C4650" s="62"/>
      <c r="D4650" s="62"/>
      <c r="E4650" s="51" t="s">
        <v>855</v>
      </c>
      <c r="F4650" s="51"/>
      <c r="G4650" s="51">
        <v>457.55953125000002</v>
      </c>
      <c r="H4650" s="51">
        <v>0.16134062499999999</v>
      </c>
      <c r="I4650" s="51">
        <v>0.23583124999999999</v>
      </c>
      <c r="J4650" s="51">
        <v>0.26510625000000004</v>
      </c>
      <c r="K4650" s="51">
        <v>0.19717499999999999</v>
      </c>
      <c r="L4650" s="51">
        <v>0.29455624999999996</v>
      </c>
      <c r="M4650" s="51">
        <v>0.32173125000000002</v>
      </c>
      <c r="N4650" s="51">
        <v>0.24804374999999998</v>
      </c>
      <c r="O4650" s="51"/>
      <c r="P4650" s="51"/>
      <c r="Q4650" s="51"/>
      <c r="R4650" s="51"/>
      <c r="S4650" s="51"/>
      <c r="T4650" s="51"/>
      <c r="U4650" s="51"/>
      <c r="V4650" s="51"/>
      <c r="W4650" s="51"/>
      <c r="X4650" s="51"/>
      <c r="Y4650" s="51"/>
      <c r="Z4650" s="51"/>
      <c r="AA4650" s="51"/>
      <c r="AB4650" s="51"/>
      <c r="AC4650" s="51"/>
      <c r="AD4650" s="51"/>
      <c r="AE4650" s="51"/>
      <c r="AF4650" s="51"/>
      <c r="AG4650" s="51"/>
      <c r="AH4650" s="51"/>
      <c r="AI4650" s="51"/>
      <c r="AJ4650" s="51"/>
      <c r="AK4650" s="51"/>
      <c r="AL4650" s="51"/>
      <c r="AM4650" s="51"/>
      <c r="AN4650" s="51"/>
      <c r="AO4650" s="51"/>
      <c r="AP4650" s="51"/>
      <c r="AQ4650" s="51"/>
      <c r="AR4650" s="51"/>
      <c r="AS4650" s="51"/>
      <c r="AT4650" s="51"/>
      <c r="AU4650" s="51"/>
      <c r="AV4650" s="51"/>
      <c r="AW4650" s="51"/>
      <c r="AX4650" s="51"/>
      <c r="AY4650" s="51"/>
      <c r="AZ4650" s="51"/>
      <c r="BA4650" s="51"/>
      <c r="BB4650" s="51"/>
      <c r="BC4650" s="51"/>
      <c r="BD4650" s="51"/>
      <c r="BE4650" s="51"/>
      <c r="BF4650" s="51"/>
      <c r="BG4650" s="51"/>
      <c r="BH4650" s="51"/>
      <c r="BI4650" s="51"/>
      <c r="BJ4650" s="51"/>
      <c r="BK4650" s="51"/>
      <c r="BL4650" s="51"/>
      <c r="BM4650" s="51"/>
      <c r="BN4650" s="51"/>
      <c r="BO4650" s="51"/>
      <c r="BP4650" s="51"/>
      <c r="BQ4650" s="51"/>
      <c r="BR4650" s="51"/>
      <c r="BS4650" s="51"/>
      <c r="BT4650" s="51"/>
      <c r="BU4650" s="51"/>
      <c r="BV4650" s="51"/>
      <c r="BW4650" s="51"/>
      <c r="BX4650" s="51"/>
      <c r="BY4650" s="51"/>
      <c r="BZ4650" s="51"/>
      <c r="CA4650" s="51"/>
      <c r="CB4650" s="51"/>
      <c r="CC4650" s="51"/>
      <c r="CD4650" s="51"/>
    </row>
    <row r="4651" spans="1:82" x14ac:dyDescent="0.35">
      <c r="A4651" s="49" t="s">
        <v>854</v>
      </c>
      <c r="B4651" s="50">
        <v>42405</v>
      </c>
      <c r="C4651" s="62"/>
      <c r="D4651" s="62"/>
      <c r="E4651" s="51" t="s">
        <v>855</v>
      </c>
      <c r="F4651" s="51"/>
      <c r="G4651" s="51">
        <v>456.82546874999997</v>
      </c>
      <c r="H4651" s="51">
        <v>0.15826562499999999</v>
      </c>
      <c r="I4651" s="51">
        <v>0.23377499999999998</v>
      </c>
      <c r="J4651" s="51">
        <v>0.26479999999999998</v>
      </c>
      <c r="K4651" s="51">
        <v>0.19743125</v>
      </c>
      <c r="L4651" s="51">
        <v>0.29473125</v>
      </c>
      <c r="M4651" s="51">
        <v>0.32181874999999999</v>
      </c>
      <c r="N4651" s="51">
        <v>0.24795</v>
      </c>
      <c r="O4651" s="51"/>
      <c r="P4651" s="51"/>
      <c r="Q4651" s="51"/>
      <c r="R4651" s="51"/>
      <c r="S4651" s="51"/>
      <c r="T4651" s="51"/>
      <c r="U4651" s="51"/>
      <c r="V4651" s="51"/>
      <c r="W4651" s="51"/>
      <c r="X4651" s="51"/>
      <c r="Y4651" s="51"/>
      <c r="Z4651" s="51"/>
      <c r="AA4651" s="51"/>
      <c r="AB4651" s="51"/>
      <c r="AC4651" s="51"/>
      <c r="AD4651" s="51"/>
      <c r="AE4651" s="51"/>
      <c r="AF4651" s="51"/>
      <c r="AG4651" s="51"/>
      <c r="AH4651" s="51"/>
      <c r="AI4651" s="51"/>
      <c r="AJ4651" s="51"/>
      <c r="AK4651" s="51"/>
      <c r="AL4651" s="51"/>
      <c r="AM4651" s="51"/>
      <c r="AN4651" s="51"/>
      <c r="AO4651" s="51"/>
      <c r="AP4651" s="51"/>
      <c r="AQ4651" s="51"/>
      <c r="AR4651" s="51"/>
      <c r="AS4651" s="51"/>
      <c r="AT4651" s="51"/>
      <c r="AU4651" s="51"/>
      <c r="AV4651" s="51"/>
      <c r="AW4651" s="51"/>
      <c r="AX4651" s="51"/>
      <c r="AY4651" s="51"/>
      <c r="AZ4651" s="51"/>
      <c r="BA4651" s="51"/>
      <c r="BB4651" s="51"/>
      <c r="BC4651" s="51"/>
      <c r="BD4651" s="51"/>
      <c r="BE4651" s="51"/>
      <c r="BF4651" s="51"/>
      <c r="BG4651" s="51"/>
      <c r="BH4651" s="51"/>
      <c r="BI4651" s="51"/>
      <c r="BJ4651" s="51"/>
      <c r="BK4651" s="51"/>
      <c r="BL4651" s="51"/>
      <c r="BM4651" s="51"/>
      <c r="BN4651" s="51"/>
      <c r="BO4651" s="51"/>
      <c r="BP4651" s="51"/>
      <c r="BQ4651" s="51"/>
      <c r="BR4651" s="51"/>
      <c r="BS4651" s="51"/>
      <c r="BT4651" s="51"/>
      <c r="BU4651" s="51"/>
      <c r="BV4651" s="51"/>
      <c r="BW4651" s="51"/>
      <c r="BX4651" s="51"/>
      <c r="BY4651" s="51"/>
      <c r="BZ4651" s="51"/>
      <c r="CA4651" s="51"/>
      <c r="CB4651" s="51"/>
      <c r="CC4651" s="51"/>
      <c r="CD4651" s="51"/>
    </row>
    <row r="4652" spans="1:82" x14ac:dyDescent="0.35">
      <c r="A4652" s="49" t="s">
        <v>854</v>
      </c>
      <c r="B4652" s="50">
        <v>42406</v>
      </c>
      <c r="C4652" s="62"/>
      <c r="D4652" s="62"/>
      <c r="E4652" s="51" t="s">
        <v>855</v>
      </c>
      <c r="F4652" s="51"/>
      <c r="G4652" s="51">
        <v>456.04734374999998</v>
      </c>
      <c r="H4652" s="51">
        <v>0.156465625</v>
      </c>
      <c r="I4652" s="51">
        <v>0.23173749999999999</v>
      </c>
      <c r="J4652" s="51">
        <v>0.26382500000000003</v>
      </c>
      <c r="K4652" s="51">
        <v>0.19744999999999999</v>
      </c>
      <c r="L4652" s="51">
        <v>0.29498750000000001</v>
      </c>
      <c r="M4652" s="51">
        <v>0.32195000000000001</v>
      </c>
      <c r="N4652" s="51">
        <v>0.24784374999999997</v>
      </c>
      <c r="O4652" s="51"/>
      <c r="P4652" s="51"/>
      <c r="Q4652" s="51"/>
      <c r="R4652" s="51"/>
      <c r="S4652" s="51"/>
      <c r="T4652" s="51"/>
      <c r="U4652" s="51"/>
      <c r="V4652" s="51"/>
      <c r="W4652" s="51"/>
      <c r="X4652" s="51"/>
      <c r="Y4652" s="51"/>
      <c r="Z4652" s="51"/>
      <c r="AA4652" s="51"/>
      <c r="AB4652" s="51"/>
      <c r="AC4652" s="51"/>
      <c r="AD4652" s="51"/>
      <c r="AE4652" s="51"/>
      <c r="AF4652" s="51"/>
      <c r="AG4652" s="51"/>
      <c r="AH4652" s="51"/>
      <c r="AI4652" s="51"/>
      <c r="AJ4652" s="51"/>
      <c r="AK4652" s="51"/>
      <c r="AL4652" s="51"/>
      <c r="AM4652" s="51"/>
      <c r="AN4652" s="51"/>
      <c r="AO4652" s="51"/>
      <c r="AP4652" s="51"/>
      <c r="AQ4652" s="51"/>
      <c r="AR4652" s="51"/>
      <c r="AS4652" s="51"/>
      <c r="AT4652" s="51"/>
      <c r="AU4652" s="51"/>
      <c r="AV4652" s="51"/>
      <c r="AW4652" s="51"/>
      <c r="AX4652" s="51"/>
      <c r="AY4652" s="51"/>
      <c r="AZ4652" s="51"/>
      <c r="BA4652" s="51"/>
      <c r="BB4652" s="51"/>
      <c r="BC4652" s="51"/>
      <c r="BD4652" s="51"/>
      <c r="BE4652" s="51"/>
      <c r="BF4652" s="51"/>
      <c r="BG4652" s="51"/>
      <c r="BH4652" s="51"/>
      <c r="BI4652" s="51"/>
      <c r="BJ4652" s="51"/>
      <c r="BK4652" s="51"/>
      <c r="BL4652" s="51"/>
      <c r="BM4652" s="51"/>
      <c r="BN4652" s="51"/>
      <c r="BO4652" s="51"/>
      <c r="BP4652" s="51"/>
      <c r="BQ4652" s="51"/>
      <c r="BR4652" s="51"/>
      <c r="BS4652" s="51"/>
      <c r="BT4652" s="51"/>
      <c r="BU4652" s="51"/>
      <c r="BV4652" s="51"/>
      <c r="BW4652" s="51"/>
      <c r="BX4652" s="51"/>
      <c r="BY4652" s="51"/>
      <c r="BZ4652" s="51"/>
      <c r="CA4652" s="51"/>
      <c r="CB4652" s="51"/>
      <c r="CC4652" s="51"/>
      <c r="CD4652" s="51"/>
    </row>
    <row r="4653" spans="1:82" x14ac:dyDescent="0.35">
      <c r="A4653" s="49" t="s">
        <v>854</v>
      </c>
      <c r="B4653" s="50">
        <v>42407</v>
      </c>
      <c r="C4653" s="62"/>
      <c r="D4653" s="62"/>
      <c r="E4653" s="51" t="s">
        <v>855</v>
      </c>
      <c r="F4653" s="51"/>
      <c r="G4653" s="51">
        <v>455.23031250000003</v>
      </c>
      <c r="H4653" s="51">
        <v>0.15507500000000002</v>
      </c>
      <c r="I4653" s="51">
        <v>0.22994375</v>
      </c>
      <c r="J4653" s="51">
        <v>0.26291875000000003</v>
      </c>
      <c r="K4653" s="51">
        <v>0.19723750000000001</v>
      </c>
      <c r="L4653" s="51">
        <v>0.29505625000000002</v>
      </c>
      <c r="M4653" s="51">
        <v>0.32201249999999998</v>
      </c>
      <c r="N4653" s="51">
        <v>0.24770000000000003</v>
      </c>
      <c r="O4653" s="51"/>
      <c r="P4653" s="51"/>
      <c r="Q4653" s="51"/>
      <c r="R4653" s="51"/>
      <c r="S4653" s="51"/>
      <c r="T4653" s="51"/>
      <c r="U4653" s="51"/>
      <c r="V4653" s="51"/>
      <c r="W4653" s="51"/>
      <c r="X4653" s="51"/>
      <c r="Y4653" s="51"/>
      <c r="Z4653" s="51"/>
      <c r="AA4653" s="51"/>
      <c r="AB4653" s="51"/>
      <c r="AC4653" s="51"/>
      <c r="AD4653" s="51"/>
      <c r="AE4653" s="51"/>
      <c r="AF4653" s="51"/>
      <c r="AG4653" s="51"/>
      <c r="AH4653" s="51"/>
      <c r="AI4653" s="51"/>
      <c r="AJ4653" s="51"/>
      <c r="AK4653" s="51"/>
      <c r="AL4653" s="51"/>
      <c r="AM4653" s="51"/>
      <c r="AN4653" s="51"/>
      <c r="AO4653" s="51"/>
      <c r="AP4653" s="51"/>
      <c r="AQ4653" s="51"/>
      <c r="AR4653" s="51"/>
      <c r="AS4653" s="51"/>
      <c r="AT4653" s="51"/>
      <c r="AU4653" s="51"/>
      <c r="AV4653" s="51"/>
      <c r="AW4653" s="51"/>
      <c r="AX4653" s="51"/>
      <c r="AY4653" s="51"/>
      <c r="AZ4653" s="51"/>
      <c r="BA4653" s="51"/>
      <c r="BB4653" s="51"/>
      <c r="BC4653" s="51"/>
      <c r="BD4653" s="51"/>
      <c r="BE4653" s="51"/>
      <c r="BF4653" s="51"/>
      <c r="BG4653" s="51"/>
      <c r="BH4653" s="51"/>
      <c r="BI4653" s="51"/>
      <c r="BJ4653" s="51"/>
      <c r="BK4653" s="51"/>
      <c r="BL4653" s="51"/>
      <c r="BM4653" s="51"/>
      <c r="BN4653" s="51"/>
      <c r="BO4653" s="51"/>
      <c r="BP4653" s="51"/>
      <c r="BQ4653" s="51"/>
      <c r="BR4653" s="51"/>
      <c r="BS4653" s="51"/>
      <c r="BT4653" s="51"/>
      <c r="BU4653" s="51"/>
      <c r="BV4653" s="51"/>
      <c r="BW4653" s="51"/>
      <c r="BX4653" s="51"/>
      <c r="BY4653" s="51"/>
      <c r="BZ4653" s="51"/>
      <c r="CA4653" s="51"/>
      <c r="CB4653" s="51"/>
      <c r="CC4653" s="51"/>
      <c r="CD4653" s="51"/>
    </row>
    <row r="4654" spans="1:82" x14ac:dyDescent="0.35">
      <c r="A4654" s="49" t="s">
        <v>854</v>
      </c>
      <c r="B4654" s="50">
        <v>42408</v>
      </c>
      <c r="C4654" s="62"/>
      <c r="D4654" s="62"/>
      <c r="E4654" s="51" t="s">
        <v>855</v>
      </c>
      <c r="F4654" s="51"/>
      <c r="G4654" s="51">
        <v>454.50609374999993</v>
      </c>
      <c r="H4654" s="51">
        <v>0.15413437499999999</v>
      </c>
      <c r="I4654" s="51">
        <v>0.22863125000000001</v>
      </c>
      <c r="J4654" s="51">
        <v>0.26190624999999995</v>
      </c>
      <c r="K4654" s="51">
        <v>0.19708124999999999</v>
      </c>
      <c r="L4654" s="51">
        <v>0.29503125000000002</v>
      </c>
      <c r="M4654" s="51">
        <v>0.32199374999999997</v>
      </c>
      <c r="N4654" s="51">
        <v>0.24762500000000001</v>
      </c>
      <c r="O4654" s="51"/>
      <c r="P4654" s="51"/>
      <c r="Q4654" s="51"/>
      <c r="R4654" s="51"/>
      <c r="S4654" s="51"/>
      <c r="T4654" s="51"/>
      <c r="U4654" s="51"/>
      <c r="V4654" s="51"/>
      <c r="W4654" s="51"/>
      <c r="X4654" s="51"/>
      <c r="Y4654" s="51"/>
      <c r="Z4654" s="51"/>
      <c r="AA4654" s="51"/>
      <c r="AB4654" s="51"/>
      <c r="AC4654" s="51"/>
      <c r="AD4654" s="51"/>
      <c r="AE4654" s="51"/>
      <c r="AF4654" s="51"/>
      <c r="AG4654" s="51"/>
      <c r="AH4654" s="51"/>
      <c r="AI4654" s="51"/>
      <c r="AJ4654" s="51"/>
      <c r="AK4654" s="51"/>
      <c r="AL4654" s="51"/>
      <c r="AM4654" s="51"/>
      <c r="AN4654" s="51"/>
      <c r="AO4654" s="51"/>
      <c r="AP4654" s="51"/>
      <c r="AQ4654" s="51"/>
      <c r="AR4654" s="51"/>
      <c r="AS4654" s="51"/>
      <c r="AT4654" s="51"/>
      <c r="AU4654" s="51"/>
      <c r="AV4654" s="51"/>
      <c r="AW4654" s="51"/>
      <c r="AX4654" s="51"/>
      <c r="AY4654" s="51"/>
      <c r="AZ4654" s="51"/>
      <c r="BA4654" s="51"/>
      <c r="BB4654" s="51"/>
      <c r="BC4654" s="51"/>
      <c r="BD4654" s="51"/>
      <c r="BE4654" s="51"/>
      <c r="BF4654" s="51"/>
      <c r="BG4654" s="51"/>
      <c r="BH4654" s="51"/>
      <c r="BI4654" s="51"/>
      <c r="BJ4654" s="51"/>
      <c r="BK4654" s="51"/>
      <c r="BL4654" s="51"/>
      <c r="BM4654" s="51"/>
      <c r="BN4654" s="51"/>
      <c r="BO4654" s="51"/>
      <c r="BP4654" s="51"/>
      <c r="BQ4654" s="51"/>
      <c r="BR4654" s="51"/>
      <c r="BS4654" s="51"/>
      <c r="BT4654" s="51"/>
      <c r="BU4654" s="51"/>
      <c r="BV4654" s="51"/>
      <c r="BW4654" s="51"/>
      <c r="BX4654" s="51"/>
      <c r="BY4654" s="51"/>
      <c r="BZ4654" s="51"/>
      <c r="CA4654" s="51"/>
      <c r="CB4654" s="51"/>
      <c r="CC4654" s="51"/>
      <c r="CD4654" s="51"/>
    </row>
    <row r="4655" spans="1:82" x14ac:dyDescent="0.35">
      <c r="A4655" s="49" t="s">
        <v>854</v>
      </c>
      <c r="B4655" s="50">
        <v>42409</v>
      </c>
      <c r="C4655" s="62"/>
      <c r="D4655" s="62"/>
      <c r="E4655" s="51" t="s">
        <v>855</v>
      </c>
      <c r="F4655" s="51"/>
      <c r="G4655" s="51">
        <v>453.69468749999999</v>
      </c>
      <c r="H4655" s="51">
        <v>0.15236250000000001</v>
      </c>
      <c r="I4655" s="51">
        <v>0.22709375000000001</v>
      </c>
      <c r="J4655" s="51">
        <v>0.26111249999999997</v>
      </c>
      <c r="K4655" s="51">
        <v>0.19690000000000002</v>
      </c>
      <c r="L4655" s="51">
        <v>0.29504374999999999</v>
      </c>
      <c r="M4655" s="51">
        <v>0.32198749999999998</v>
      </c>
      <c r="N4655" s="51">
        <v>0.24754375000000001</v>
      </c>
      <c r="O4655" s="51"/>
      <c r="P4655" s="51"/>
      <c r="Q4655" s="51"/>
      <c r="R4655" s="51"/>
      <c r="S4655" s="51"/>
      <c r="T4655" s="51"/>
      <c r="U4655" s="51"/>
      <c r="V4655" s="51"/>
      <c r="W4655" s="51"/>
      <c r="X4655" s="51"/>
      <c r="Y4655" s="51"/>
      <c r="Z4655" s="51"/>
      <c r="AA4655" s="51"/>
      <c r="AB4655" s="51"/>
      <c r="AC4655" s="51"/>
      <c r="AD4655" s="51"/>
      <c r="AE4655" s="51">
        <v>0.44366779551830782</v>
      </c>
      <c r="AF4655" s="51">
        <v>3.2715471493997804E-2</v>
      </c>
      <c r="AG4655" s="51"/>
      <c r="AH4655" s="51"/>
      <c r="AI4655" s="51"/>
      <c r="AJ4655" s="51"/>
      <c r="AK4655" s="51"/>
      <c r="AL4655" s="51"/>
      <c r="AM4655" s="51"/>
      <c r="AN4655" s="51"/>
      <c r="AO4655" s="51"/>
      <c r="AP4655" s="51"/>
      <c r="AQ4655" s="51"/>
      <c r="AR4655" s="51"/>
      <c r="AS4655" s="51"/>
      <c r="AT4655" s="51"/>
      <c r="AU4655" s="51"/>
      <c r="AV4655" s="51"/>
      <c r="AW4655" s="51"/>
      <c r="AX4655" s="51"/>
      <c r="AY4655" s="51"/>
      <c r="AZ4655" s="51"/>
      <c r="BA4655" s="51"/>
      <c r="BB4655" s="51"/>
      <c r="BC4655" s="51"/>
      <c r="BD4655" s="51"/>
      <c r="BE4655" s="51"/>
      <c r="BF4655" s="51"/>
      <c r="BG4655" s="51"/>
      <c r="BH4655" s="51"/>
      <c r="BI4655" s="51"/>
      <c r="BJ4655" s="51"/>
      <c r="BK4655" s="51"/>
      <c r="BL4655" s="51"/>
      <c r="BM4655" s="51"/>
      <c r="BN4655" s="51"/>
      <c r="BO4655" s="51"/>
      <c r="BP4655" s="51"/>
      <c r="BQ4655" s="51"/>
      <c r="BR4655" s="51"/>
      <c r="BS4655" s="51"/>
      <c r="BT4655" s="51"/>
      <c r="BU4655" s="51"/>
      <c r="BV4655" s="51"/>
      <c r="BW4655" s="51"/>
      <c r="BX4655" s="51"/>
      <c r="BY4655" s="51"/>
      <c r="BZ4655" s="51"/>
      <c r="CA4655" s="51"/>
      <c r="CB4655" s="51"/>
      <c r="CC4655" s="51"/>
      <c r="CD4655" s="51"/>
    </row>
    <row r="4656" spans="1:82" x14ac:dyDescent="0.35">
      <c r="A4656" s="49" t="s">
        <v>854</v>
      </c>
      <c r="B4656" s="50">
        <v>42410</v>
      </c>
      <c r="C4656" s="62"/>
      <c r="D4656" s="62"/>
      <c r="E4656" s="51" t="s">
        <v>855</v>
      </c>
      <c r="F4656" s="51"/>
      <c r="G4656" s="51">
        <v>452.78203125000005</v>
      </c>
      <c r="H4656" s="51">
        <v>0.15095312500000002</v>
      </c>
      <c r="I4656" s="51">
        <v>0.22560625000000001</v>
      </c>
      <c r="J4656" s="51">
        <v>0.26006249999999997</v>
      </c>
      <c r="K4656" s="51">
        <v>0.19664374999999998</v>
      </c>
      <c r="L4656" s="51">
        <v>0.29495000000000005</v>
      </c>
      <c r="M4656" s="51">
        <v>0.32191249999999999</v>
      </c>
      <c r="N4656" s="51">
        <v>0.24742500000000001</v>
      </c>
      <c r="O4656" s="51"/>
      <c r="P4656" s="51"/>
      <c r="Q4656" s="51"/>
      <c r="R4656" s="51"/>
      <c r="S4656" s="51"/>
      <c r="T4656" s="51"/>
      <c r="U4656" s="51"/>
      <c r="V4656" s="51"/>
      <c r="W4656" s="51"/>
      <c r="X4656" s="51"/>
      <c r="Y4656" s="51"/>
      <c r="Z4656" s="51"/>
      <c r="AA4656" s="51"/>
      <c r="AB4656" s="51"/>
      <c r="AC4656" s="51"/>
      <c r="AD4656" s="51"/>
      <c r="AE4656" s="51"/>
      <c r="AF4656" s="51"/>
      <c r="AG4656" s="51"/>
      <c r="AH4656" s="51"/>
      <c r="AI4656" s="51"/>
      <c r="AJ4656" s="51"/>
      <c r="AK4656" s="51"/>
      <c r="AL4656" s="51"/>
      <c r="AM4656" s="51"/>
      <c r="AN4656" s="51"/>
      <c r="AO4656" s="51"/>
      <c r="AP4656" s="51"/>
      <c r="AQ4656" s="51"/>
      <c r="AR4656" s="51"/>
      <c r="AS4656" s="51"/>
      <c r="AT4656" s="51"/>
      <c r="AU4656" s="51"/>
      <c r="AV4656" s="51"/>
      <c r="AW4656" s="51"/>
      <c r="AX4656" s="51"/>
      <c r="AY4656" s="51"/>
      <c r="AZ4656" s="51"/>
      <c r="BA4656" s="51"/>
      <c r="BB4656" s="51"/>
      <c r="BC4656" s="51"/>
      <c r="BD4656" s="51"/>
      <c r="BE4656" s="51"/>
      <c r="BF4656" s="51"/>
      <c r="BG4656" s="51"/>
      <c r="BH4656" s="51"/>
      <c r="BI4656" s="51"/>
      <c r="BJ4656" s="51"/>
      <c r="BK4656" s="51"/>
      <c r="BL4656" s="51"/>
      <c r="BM4656" s="51"/>
      <c r="BN4656" s="51"/>
      <c r="BO4656" s="51"/>
      <c r="BP4656" s="51"/>
      <c r="BQ4656" s="51"/>
      <c r="BR4656" s="51"/>
      <c r="BS4656" s="51"/>
      <c r="BT4656" s="51"/>
      <c r="BU4656" s="51"/>
      <c r="BV4656" s="51"/>
      <c r="BW4656" s="51"/>
      <c r="BX4656" s="51"/>
      <c r="BY4656" s="51"/>
      <c r="BZ4656" s="51"/>
      <c r="CA4656" s="51"/>
      <c r="CB4656" s="51"/>
      <c r="CC4656" s="51"/>
      <c r="CD4656" s="51"/>
    </row>
    <row r="4657" spans="1:82" x14ac:dyDescent="0.35">
      <c r="A4657" s="49" t="s">
        <v>854</v>
      </c>
      <c r="B4657" s="50">
        <v>42411</v>
      </c>
      <c r="C4657" s="62"/>
      <c r="D4657" s="62"/>
      <c r="E4657" s="51" t="s">
        <v>855</v>
      </c>
      <c r="F4657" s="51"/>
      <c r="G4657" s="51">
        <v>452.16234374999999</v>
      </c>
      <c r="H4657" s="51">
        <v>0.149928125</v>
      </c>
      <c r="I4657" s="51">
        <v>0.22435000000000002</v>
      </c>
      <c r="J4657" s="51">
        <v>0.25937500000000002</v>
      </c>
      <c r="K4657" s="51">
        <v>0.19646249999999998</v>
      </c>
      <c r="L4657" s="51">
        <v>0.29500625000000003</v>
      </c>
      <c r="M4657" s="51">
        <v>0.32192499999999996</v>
      </c>
      <c r="N4657" s="51">
        <v>0.24729999999999999</v>
      </c>
      <c r="O4657" s="51"/>
      <c r="P4657" s="51"/>
      <c r="Q4657" s="51"/>
      <c r="R4657" s="51"/>
      <c r="S4657" s="51"/>
      <c r="T4657" s="51"/>
      <c r="U4657" s="51"/>
      <c r="V4657" s="51"/>
      <c r="W4657" s="51"/>
      <c r="X4657" s="51"/>
      <c r="Y4657" s="51"/>
      <c r="Z4657" s="51"/>
      <c r="AA4657" s="51"/>
      <c r="AB4657" s="51"/>
      <c r="AC4657" s="51"/>
      <c r="AD4657" s="51"/>
      <c r="AE4657" s="51"/>
      <c r="AF4657" s="51"/>
      <c r="AG4657" s="51"/>
      <c r="AH4657" s="51"/>
      <c r="AI4657" s="51"/>
      <c r="AJ4657" s="51"/>
      <c r="AK4657" s="51"/>
      <c r="AL4657" s="51"/>
      <c r="AM4657" s="51"/>
      <c r="AN4657" s="51"/>
      <c r="AO4657" s="51"/>
      <c r="AP4657" s="51"/>
      <c r="AQ4657" s="51"/>
      <c r="AR4657" s="51"/>
      <c r="AS4657" s="51"/>
      <c r="AT4657" s="51"/>
      <c r="AU4657" s="51"/>
      <c r="AV4657" s="51"/>
      <c r="AW4657" s="51"/>
      <c r="AX4657" s="51"/>
      <c r="AY4657" s="51"/>
      <c r="AZ4657" s="51"/>
      <c r="BA4657" s="51"/>
      <c r="BB4657" s="51"/>
      <c r="BC4657" s="51"/>
      <c r="BD4657" s="51"/>
      <c r="BE4657" s="51"/>
      <c r="BF4657" s="51"/>
      <c r="BG4657" s="51"/>
      <c r="BH4657" s="51"/>
      <c r="BI4657" s="51"/>
      <c r="BJ4657" s="51"/>
      <c r="BK4657" s="51"/>
      <c r="BL4657" s="51"/>
      <c r="BM4657" s="51"/>
      <c r="BN4657" s="51"/>
      <c r="BO4657" s="51"/>
      <c r="BP4657" s="51"/>
      <c r="BQ4657" s="51"/>
      <c r="BR4657" s="51"/>
      <c r="BS4657" s="51"/>
      <c r="BT4657" s="51"/>
      <c r="BU4657" s="51"/>
      <c r="BV4657" s="51"/>
      <c r="BW4657" s="51"/>
      <c r="BX4657" s="51"/>
      <c r="BY4657" s="51"/>
      <c r="BZ4657" s="51"/>
      <c r="CA4657" s="51"/>
      <c r="CB4657" s="51"/>
      <c r="CC4657" s="51"/>
      <c r="CD4657" s="51"/>
    </row>
    <row r="4658" spans="1:82" x14ac:dyDescent="0.35">
      <c r="A4658" s="49" t="s">
        <v>854</v>
      </c>
      <c r="B4658" s="50">
        <v>42412</v>
      </c>
      <c r="C4658" s="62"/>
      <c r="D4658" s="62"/>
      <c r="E4658" s="51" t="s">
        <v>855</v>
      </c>
      <c r="F4658" s="51"/>
      <c r="G4658" s="51">
        <v>451.53984375000005</v>
      </c>
      <c r="H4658" s="51">
        <v>0.14831562500000001</v>
      </c>
      <c r="I4658" s="51">
        <v>0.2233</v>
      </c>
      <c r="J4658" s="51">
        <v>0.25894375000000003</v>
      </c>
      <c r="K4658" s="51">
        <v>0.19623750000000001</v>
      </c>
      <c r="L4658" s="51">
        <v>0.29502500000000004</v>
      </c>
      <c r="M4658" s="51">
        <v>0.32189999999999996</v>
      </c>
      <c r="N4658" s="51">
        <v>0.24721874999999999</v>
      </c>
      <c r="O4658" s="51"/>
      <c r="P4658" s="51"/>
      <c r="Q4658" s="51"/>
      <c r="R4658" s="51"/>
      <c r="S4658" s="51"/>
      <c r="T4658" s="51"/>
      <c r="U4658" s="51"/>
      <c r="V4658" s="51"/>
      <c r="W4658" s="51"/>
      <c r="X4658" s="51"/>
      <c r="Y4658" s="51"/>
      <c r="Z4658" s="51"/>
      <c r="AA4658" s="51"/>
      <c r="AB4658" s="51"/>
      <c r="AC4658" s="51"/>
      <c r="AD4658" s="51">
        <v>8.6999999999999993</v>
      </c>
      <c r="AE4658" s="51"/>
      <c r="AF4658" s="51"/>
      <c r="AG4658" s="51"/>
      <c r="AH4658" s="51"/>
      <c r="AI4658" s="51"/>
      <c r="AJ4658" s="51">
        <v>8.4499999999999993</v>
      </c>
      <c r="AK4658" s="51">
        <v>8.6999999999999993</v>
      </c>
      <c r="AL4658" s="51"/>
      <c r="AM4658" s="51"/>
      <c r="AN4658" s="51"/>
      <c r="AO4658" s="51"/>
      <c r="AP4658" s="51"/>
      <c r="AQ4658" s="51"/>
      <c r="AR4658" s="51"/>
      <c r="AS4658" s="51"/>
      <c r="AT4658" s="51"/>
      <c r="AU4658" s="51"/>
      <c r="AV4658" s="51"/>
      <c r="AW4658" s="51"/>
      <c r="AX4658" s="51"/>
      <c r="AY4658" s="51"/>
      <c r="AZ4658" s="51"/>
      <c r="BA4658" s="51"/>
      <c r="BB4658" s="51"/>
      <c r="BC4658" s="51"/>
      <c r="BD4658" s="51"/>
      <c r="BE4658" s="51"/>
      <c r="BF4658" s="51"/>
      <c r="BG4658" s="51"/>
      <c r="BH4658" s="51"/>
      <c r="BI4658" s="51"/>
      <c r="BJ4658" s="51"/>
      <c r="BK4658" s="51"/>
      <c r="BL4658" s="51"/>
      <c r="BM4658" s="51"/>
      <c r="BN4658" s="51"/>
      <c r="BO4658" s="51"/>
      <c r="BP4658" s="51"/>
      <c r="BQ4658" s="51"/>
      <c r="BR4658" s="51"/>
      <c r="BS4658" s="51"/>
      <c r="BT4658" s="51"/>
      <c r="BU4658" s="51"/>
      <c r="BV4658" s="51"/>
      <c r="BW4658" s="51"/>
      <c r="BX4658" s="51"/>
      <c r="BY4658" s="51"/>
      <c r="BZ4658" s="51"/>
      <c r="CA4658" s="51"/>
      <c r="CB4658" s="51"/>
      <c r="CC4658" s="51"/>
      <c r="CD4658" s="51"/>
    </row>
    <row r="4659" spans="1:82" x14ac:dyDescent="0.35">
      <c r="A4659" s="49" t="s">
        <v>854</v>
      </c>
      <c r="B4659" s="50">
        <v>42413</v>
      </c>
      <c r="C4659" s="62"/>
      <c r="D4659" s="62"/>
      <c r="E4659" s="51" t="s">
        <v>855</v>
      </c>
      <c r="F4659" s="51"/>
      <c r="G4659" s="51">
        <v>450.89437499999997</v>
      </c>
      <c r="H4659" s="51">
        <v>0.14624999999999999</v>
      </c>
      <c r="I4659" s="51">
        <v>0.22175</v>
      </c>
      <c r="J4659" s="51">
        <v>0.25854374999999996</v>
      </c>
      <c r="K4659" s="51">
        <v>0.19635</v>
      </c>
      <c r="L4659" s="51">
        <v>0.29497499999999999</v>
      </c>
      <c r="M4659" s="51">
        <v>0.32190000000000002</v>
      </c>
      <c r="N4659" s="51">
        <v>0.2472125</v>
      </c>
      <c r="O4659" s="51"/>
      <c r="P4659" s="51"/>
      <c r="Q4659" s="51"/>
      <c r="R4659" s="51"/>
      <c r="S4659" s="51">
        <v>7.8088332000000005</v>
      </c>
      <c r="T4659" s="51">
        <v>610.90724999999998</v>
      </c>
      <c r="U4659" s="51">
        <v>468.70024999999998</v>
      </c>
      <c r="V4659" s="51"/>
      <c r="W4659" s="51"/>
      <c r="X4659" s="51">
        <v>1.7867441649483985E-2</v>
      </c>
      <c r="Y4659" s="51">
        <v>4.7549999999999995E-2</v>
      </c>
      <c r="Z4659" s="51">
        <v>6.696212375</v>
      </c>
      <c r="AA4659" s="51">
        <v>7410.2885909312045</v>
      </c>
      <c r="AB4659" s="51"/>
      <c r="AC4659" s="51">
        <v>374.77175</v>
      </c>
      <c r="AD4659" s="51"/>
      <c r="AE4659" s="51"/>
      <c r="AF4659" s="51"/>
      <c r="AG4659" s="51"/>
      <c r="AH4659" s="51"/>
      <c r="AI4659" s="51">
        <v>27.835750000000001</v>
      </c>
      <c r="AJ4659" s="51"/>
      <c r="AK4659" s="51"/>
      <c r="AL4659" s="51"/>
      <c r="AM4659" s="51"/>
      <c r="AN4659" s="51"/>
      <c r="AO4659" s="51"/>
      <c r="AP4659" s="51"/>
      <c r="AQ4659" s="51"/>
      <c r="AR4659" s="51"/>
      <c r="AS4659" s="51" t="s">
        <v>831</v>
      </c>
      <c r="AT4659" s="51"/>
      <c r="AU4659" s="51"/>
      <c r="AV4659" s="51"/>
      <c r="AW4659" s="51"/>
      <c r="AX4659" s="51"/>
      <c r="AY4659" s="51"/>
      <c r="AZ4659" s="51"/>
      <c r="BA4659" s="51"/>
      <c r="BB4659" s="51"/>
      <c r="BC4659" s="51"/>
      <c r="BD4659" s="51">
        <v>93.928500000000014</v>
      </c>
      <c r="BE4659" s="51"/>
      <c r="BF4659" s="51"/>
      <c r="BG4659" s="51"/>
      <c r="BH4659" s="51"/>
      <c r="BI4659" s="51">
        <v>114.37125</v>
      </c>
      <c r="BJ4659" s="51">
        <v>277.08989384933602</v>
      </c>
      <c r="BK4659" s="51"/>
      <c r="BL4659" s="51"/>
      <c r="BM4659" s="51"/>
      <c r="BN4659" s="51"/>
      <c r="BO4659" s="51"/>
      <c r="BP4659" s="51"/>
      <c r="BQ4659" s="51"/>
      <c r="BR4659" s="51"/>
      <c r="BS4659" s="51"/>
      <c r="BT4659" s="51"/>
      <c r="BU4659" s="51"/>
      <c r="BV4659" s="51"/>
      <c r="BW4659" s="51"/>
      <c r="BX4659" s="51"/>
      <c r="BY4659" s="51"/>
      <c r="BZ4659" s="51"/>
      <c r="CA4659" s="51"/>
      <c r="CB4659" s="51"/>
      <c r="CC4659" s="51"/>
      <c r="CD4659" s="51"/>
    </row>
    <row r="4660" spans="1:82" x14ac:dyDescent="0.35">
      <c r="A4660" s="49" t="s">
        <v>854</v>
      </c>
      <c r="B4660" s="50">
        <v>42414</v>
      </c>
      <c r="C4660" s="62"/>
      <c r="D4660" s="62"/>
      <c r="E4660" s="51" t="s">
        <v>855</v>
      </c>
      <c r="F4660" s="51"/>
      <c r="G4660" s="51">
        <v>450.10359375000002</v>
      </c>
      <c r="H4660" s="51">
        <v>0.14525312500000001</v>
      </c>
      <c r="I4660" s="51">
        <v>0.22043750000000001</v>
      </c>
      <c r="J4660" s="51">
        <v>0.25748124999999999</v>
      </c>
      <c r="K4660" s="51">
        <v>0.19610625000000001</v>
      </c>
      <c r="L4660" s="51">
        <v>0.29509375000000004</v>
      </c>
      <c r="M4660" s="51">
        <v>0.32187499999999997</v>
      </c>
      <c r="N4660" s="51">
        <v>0.24694375000000002</v>
      </c>
      <c r="O4660" s="51"/>
      <c r="P4660" s="51"/>
      <c r="Q4660" s="51"/>
      <c r="R4660" s="51"/>
      <c r="S4660" s="51"/>
      <c r="T4660" s="51"/>
      <c r="U4660" s="51"/>
      <c r="V4660" s="51"/>
      <c r="W4660" s="51"/>
      <c r="X4660" s="51"/>
      <c r="Y4660" s="51"/>
      <c r="Z4660" s="51"/>
      <c r="AA4660" s="51"/>
      <c r="AB4660" s="51"/>
      <c r="AC4660" s="51"/>
      <c r="AD4660" s="51"/>
      <c r="AE4660" s="51"/>
      <c r="AF4660" s="51"/>
      <c r="AG4660" s="51"/>
      <c r="AH4660" s="51"/>
      <c r="AI4660" s="51"/>
      <c r="AJ4660" s="51"/>
      <c r="AK4660" s="51"/>
      <c r="AL4660" s="51"/>
      <c r="AM4660" s="51"/>
      <c r="AN4660" s="51"/>
      <c r="AO4660" s="51"/>
      <c r="AP4660" s="51"/>
      <c r="AQ4660" s="51"/>
      <c r="AR4660" s="51"/>
      <c r="AS4660" s="51"/>
      <c r="AT4660" s="51"/>
      <c r="AU4660" s="51"/>
      <c r="AV4660" s="51"/>
      <c r="AW4660" s="51"/>
      <c r="AX4660" s="51"/>
      <c r="AY4660" s="51"/>
      <c r="AZ4660" s="51"/>
      <c r="BA4660" s="51"/>
      <c r="BB4660" s="51"/>
      <c r="BC4660" s="51"/>
      <c r="BD4660" s="51"/>
      <c r="BE4660" s="51"/>
      <c r="BF4660" s="51"/>
      <c r="BG4660" s="51"/>
      <c r="BH4660" s="51"/>
      <c r="BI4660" s="51"/>
      <c r="BJ4660" s="51"/>
      <c r="BK4660" s="51"/>
      <c r="BL4660" s="51"/>
      <c r="BM4660" s="51"/>
      <c r="BN4660" s="51"/>
      <c r="BO4660" s="51"/>
      <c r="BP4660" s="51"/>
      <c r="BQ4660" s="51"/>
      <c r="BR4660" s="51"/>
      <c r="BS4660" s="51"/>
      <c r="BT4660" s="51"/>
      <c r="BU4660" s="51"/>
      <c r="BV4660" s="51"/>
      <c r="BW4660" s="51"/>
      <c r="BX4660" s="51"/>
      <c r="BY4660" s="51"/>
      <c r="BZ4660" s="51"/>
      <c r="CA4660" s="51"/>
      <c r="CB4660" s="51"/>
      <c r="CC4660" s="51"/>
      <c r="CD4660" s="51"/>
    </row>
    <row r="4661" spans="1:82" x14ac:dyDescent="0.35">
      <c r="A4661" s="49" t="s">
        <v>854</v>
      </c>
      <c r="B4661" s="50">
        <v>42415</v>
      </c>
      <c r="C4661" s="62"/>
      <c r="D4661" s="62"/>
      <c r="E4661" s="51" t="s">
        <v>855</v>
      </c>
      <c r="F4661" s="51"/>
      <c r="G4661" s="51">
        <v>449.26828125000003</v>
      </c>
      <c r="H4661" s="51">
        <v>0.14327812500000001</v>
      </c>
      <c r="I4661" s="51">
        <v>0.21918124999999999</v>
      </c>
      <c r="J4661" s="51">
        <v>0.25673125000000002</v>
      </c>
      <c r="K4661" s="51">
        <v>0.19589374999999998</v>
      </c>
      <c r="L4661" s="51">
        <v>0.29499999999999998</v>
      </c>
      <c r="M4661" s="51">
        <v>0.3218375</v>
      </c>
      <c r="N4661" s="51">
        <v>0.24686875000000003</v>
      </c>
      <c r="O4661" s="51"/>
      <c r="P4661" s="51"/>
      <c r="Q4661" s="51"/>
      <c r="R4661" s="51"/>
      <c r="S4661" s="51"/>
      <c r="T4661" s="51"/>
      <c r="U4661" s="51"/>
      <c r="V4661" s="51"/>
      <c r="W4661" s="51"/>
      <c r="X4661" s="51"/>
      <c r="Y4661" s="51"/>
      <c r="Z4661" s="51"/>
      <c r="AA4661" s="51"/>
      <c r="AB4661" s="51"/>
      <c r="AC4661" s="51"/>
      <c r="AD4661" s="51"/>
      <c r="AE4661" s="51"/>
      <c r="AF4661" s="51"/>
      <c r="AG4661" s="51"/>
      <c r="AH4661" s="51"/>
      <c r="AI4661" s="51"/>
      <c r="AJ4661" s="51"/>
      <c r="AK4661" s="51"/>
      <c r="AL4661" s="51"/>
      <c r="AM4661" s="51"/>
      <c r="AN4661" s="51"/>
      <c r="AO4661" s="51"/>
      <c r="AP4661" s="51"/>
      <c r="AQ4661" s="51"/>
      <c r="AR4661" s="51"/>
      <c r="AS4661" s="51"/>
      <c r="AT4661" s="51"/>
      <c r="AU4661" s="51"/>
      <c r="AV4661" s="51"/>
      <c r="AW4661" s="51"/>
      <c r="AX4661" s="51"/>
      <c r="AY4661" s="51"/>
      <c r="AZ4661" s="51"/>
      <c r="BA4661" s="51"/>
      <c r="BB4661" s="51"/>
      <c r="BC4661" s="51"/>
      <c r="BD4661" s="51"/>
      <c r="BE4661" s="51"/>
      <c r="BF4661" s="51"/>
      <c r="BG4661" s="51"/>
      <c r="BH4661" s="51"/>
      <c r="BI4661" s="51"/>
      <c r="BJ4661" s="51"/>
      <c r="BK4661" s="51"/>
      <c r="BL4661" s="51"/>
      <c r="BM4661" s="51"/>
      <c r="BN4661" s="51"/>
      <c r="BO4661" s="51"/>
      <c r="BP4661" s="51"/>
      <c r="BQ4661" s="51"/>
      <c r="BR4661" s="51"/>
      <c r="BS4661" s="51"/>
      <c r="BT4661" s="51"/>
      <c r="BU4661" s="51"/>
      <c r="BV4661" s="51"/>
      <c r="BW4661" s="51"/>
      <c r="BX4661" s="51"/>
      <c r="BY4661" s="51"/>
      <c r="BZ4661" s="51"/>
      <c r="CA4661" s="51"/>
      <c r="CB4661" s="51"/>
      <c r="CC4661" s="51"/>
      <c r="CD4661" s="51"/>
    </row>
    <row r="4662" spans="1:82" x14ac:dyDescent="0.35">
      <c r="A4662" s="49" t="s">
        <v>854</v>
      </c>
      <c r="B4662" s="50">
        <v>42416</v>
      </c>
      <c r="C4662" s="62"/>
      <c r="D4662" s="62"/>
      <c r="E4662" s="51" t="s">
        <v>855</v>
      </c>
      <c r="F4662" s="51"/>
      <c r="G4662" s="51"/>
      <c r="H4662" s="51"/>
      <c r="I4662" s="51"/>
      <c r="J4662" s="51"/>
      <c r="K4662" s="51"/>
      <c r="L4662" s="51"/>
      <c r="M4662" s="51"/>
      <c r="N4662" s="51"/>
      <c r="O4662" s="51"/>
      <c r="P4662" s="51"/>
      <c r="Q4662" s="51"/>
      <c r="R4662" s="51"/>
      <c r="S4662" s="51"/>
      <c r="T4662" s="51"/>
      <c r="U4662" s="51"/>
      <c r="V4662" s="51"/>
      <c r="W4662" s="51"/>
      <c r="X4662" s="51"/>
      <c r="Y4662" s="51"/>
      <c r="Z4662" s="51"/>
      <c r="AA4662" s="51"/>
      <c r="AB4662" s="51"/>
      <c r="AC4662" s="51"/>
      <c r="AD4662" s="51">
        <v>8.6999999999999993</v>
      </c>
      <c r="AE4662" s="51"/>
      <c r="AF4662" s="51"/>
      <c r="AG4662" s="51"/>
      <c r="AH4662" s="51"/>
      <c r="AI4662" s="51"/>
      <c r="AJ4662" s="51">
        <v>8.6999999999999993</v>
      </c>
      <c r="AK4662" s="51">
        <v>8.6999999999999993</v>
      </c>
      <c r="AL4662" s="51"/>
      <c r="AM4662" s="51"/>
      <c r="AN4662" s="51"/>
      <c r="AO4662" s="51"/>
      <c r="AP4662" s="51"/>
      <c r="AQ4662" s="51"/>
      <c r="AR4662" s="51"/>
      <c r="AS4662" s="51"/>
      <c r="AT4662" s="51"/>
      <c r="AU4662" s="51"/>
      <c r="AV4662" s="51"/>
      <c r="AW4662" s="51"/>
      <c r="AX4662" s="51"/>
      <c r="AY4662" s="51"/>
      <c r="AZ4662" s="51"/>
      <c r="BA4662" s="51"/>
      <c r="BB4662" s="51"/>
      <c r="BC4662" s="51"/>
      <c r="BD4662" s="51"/>
      <c r="BE4662" s="51"/>
      <c r="BF4662" s="51"/>
      <c r="BG4662" s="51"/>
      <c r="BH4662" s="51"/>
      <c r="BI4662" s="51"/>
      <c r="BJ4662" s="51"/>
      <c r="BK4662" s="51"/>
      <c r="BL4662" s="51"/>
      <c r="BM4662" s="51"/>
      <c r="BN4662" s="51"/>
      <c r="BO4662" s="51"/>
      <c r="BP4662" s="51"/>
      <c r="BQ4662" s="51"/>
      <c r="BR4662" s="51"/>
      <c r="BS4662" s="51"/>
      <c r="BT4662" s="51"/>
      <c r="BU4662" s="51"/>
      <c r="BV4662" s="51"/>
      <c r="BW4662" s="51"/>
      <c r="BX4662" s="51"/>
      <c r="BY4662" s="51"/>
      <c r="BZ4662" s="51"/>
      <c r="CA4662" s="51"/>
      <c r="CB4662" s="51"/>
      <c r="CC4662" s="51"/>
      <c r="CD4662" s="51"/>
    </row>
    <row r="4663" spans="1:82" x14ac:dyDescent="0.35">
      <c r="A4663" s="49" t="s">
        <v>859</v>
      </c>
      <c r="B4663" s="50">
        <v>42284</v>
      </c>
      <c r="C4663" s="62"/>
      <c r="D4663" s="62"/>
      <c r="E4663" s="51" t="s">
        <v>855</v>
      </c>
      <c r="F4663" s="51"/>
      <c r="G4663" s="51"/>
      <c r="H4663" s="51"/>
      <c r="I4663" s="51"/>
      <c r="J4663" s="51"/>
      <c r="K4663" s="51"/>
      <c r="L4663" s="51"/>
      <c r="M4663" s="51"/>
      <c r="N4663" s="51"/>
      <c r="O4663" s="51"/>
      <c r="P4663" s="51"/>
      <c r="Q4663" s="51"/>
      <c r="R4663" s="51"/>
      <c r="S4663" s="51"/>
      <c r="T4663" s="51"/>
      <c r="U4663" s="51"/>
      <c r="V4663" s="51"/>
      <c r="W4663" s="51"/>
      <c r="X4663" s="51"/>
      <c r="Y4663" s="51"/>
      <c r="Z4663" s="51"/>
      <c r="AA4663" s="51"/>
      <c r="AB4663" s="51"/>
      <c r="AC4663" s="51"/>
      <c r="AD4663" s="51">
        <v>2</v>
      </c>
      <c r="AE4663" s="51"/>
      <c r="AF4663" s="51"/>
      <c r="AG4663" s="51"/>
      <c r="AH4663" s="51"/>
      <c r="AI4663" s="51"/>
      <c r="AJ4663" s="51">
        <v>0</v>
      </c>
      <c r="AK4663" s="51">
        <v>1</v>
      </c>
      <c r="AL4663" s="51"/>
      <c r="AM4663" s="51"/>
      <c r="AN4663" s="51"/>
      <c r="AO4663" s="51"/>
      <c r="AP4663" s="51"/>
      <c r="AQ4663" s="51"/>
      <c r="AR4663" s="51"/>
      <c r="AS4663" s="51"/>
      <c r="AT4663" s="51"/>
      <c r="AU4663" s="51"/>
      <c r="AV4663" s="51"/>
      <c r="AW4663" s="51"/>
      <c r="AX4663" s="51"/>
      <c r="AY4663" s="51"/>
      <c r="AZ4663" s="51"/>
      <c r="BA4663" s="51"/>
      <c r="BB4663" s="51"/>
      <c r="BC4663" s="51"/>
      <c r="BD4663" s="51"/>
      <c r="BE4663" s="51"/>
      <c r="BF4663" s="51"/>
      <c r="BG4663" s="51"/>
      <c r="BH4663" s="51"/>
      <c r="BI4663" s="51"/>
      <c r="BJ4663" s="51"/>
      <c r="BK4663" s="51"/>
      <c r="BL4663" s="51"/>
      <c r="BM4663" s="51"/>
      <c r="BN4663" s="51"/>
      <c r="BO4663" s="51"/>
      <c r="BP4663" s="51"/>
      <c r="BQ4663" s="51"/>
      <c r="BR4663" s="51"/>
      <c r="BS4663" s="51"/>
      <c r="BT4663" s="51"/>
      <c r="BU4663" s="51"/>
      <c r="BV4663" s="51"/>
      <c r="BW4663" s="51"/>
      <c r="BX4663" s="51"/>
      <c r="BY4663" s="51"/>
      <c r="BZ4663" s="51"/>
      <c r="CA4663" s="51"/>
      <c r="CB4663" s="51"/>
      <c r="CC4663" s="51"/>
      <c r="CD4663" s="51"/>
    </row>
    <row r="4664" spans="1:82" x14ac:dyDescent="0.35">
      <c r="A4664" s="49" t="s">
        <v>859</v>
      </c>
      <c r="B4664" s="50">
        <v>42286</v>
      </c>
      <c r="C4664" s="62"/>
      <c r="D4664" s="62"/>
      <c r="E4664" s="51" t="s">
        <v>855</v>
      </c>
      <c r="F4664" s="51"/>
      <c r="G4664" s="51"/>
      <c r="H4664" s="51"/>
      <c r="I4664" s="51"/>
      <c r="J4664" s="51"/>
      <c r="K4664" s="51"/>
      <c r="L4664" s="51"/>
      <c r="M4664" s="51"/>
      <c r="N4664" s="51"/>
      <c r="O4664" s="51"/>
      <c r="P4664" s="51"/>
      <c r="Q4664" s="51"/>
      <c r="R4664" s="51"/>
      <c r="S4664" s="51"/>
      <c r="T4664" s="51"/>
      <c r="U4664" s="51"/>
      <c r="V4664" s="51"/>
      <c r="W4664" s="51"/>
      <c r="X4664" s="51"/>
      <c r="Y4664" s="51"/>
      <c r="Z4664" s="51"/>
      <c r="AA4664" s="51"/>
      <c r="AB4664" s="51"/>
      <c r="AC4664" s="51"/>
      <c r="AD4664" s="51"/>
      <c r="AE4664" s="51"/>
      <c r="AF4664" s="51">
        <v>0</v>
      </c>
      <c r="AG4664" s="51"/>
      <c r="AH4664" s="51"/>
      <c r="AI4664" s="51"/>
      <c r="AJ4664" s="51"/>
      <c r="AK4664" s="51"/>
      <c r="AL4664" s="51"/>
      <c r="AM4664" s="51"/>
      <c r="AN4664" s="51"/>
      <c r="AO4664" s="51"/>
      <c r="AP4664" s="51"/>
      <c r="AQ4664" s="51"/>
      <c r="AR4664" s="51"/>
      <c r="AS4664" s="51"/>
      <c r="AT4664" s="51"/>
      <c r="AU4664" s="51"/>
      <c r="AV4664" s="51"/>
      <c r="AW4664" s="51"/>
      <c r="AX4664" s="51"/>
      <c r="AY4664" s="51"/>
      <c r="AZ4664" s="51"/>
      <c r="BA4664" s="51"/>
      <c r="BB4664" s="51"/>
      <c r="BC4664" s="51"/>
      <c r="BD4664" s="51"/>
      <c r="BE4664" s="51"/>
      <c r="BF4664" s="51"/>
      <c r="BG4664" s="51"/>
      <c r="BH4664" s="51"/>
      <c r="BI4664" s="51"/>
      <c r="BJ4664" s="51"/>
      <c r="BK4664" s="51"/>
      <c r="BL4664" s="51"/>
      <c r="BM4664" s="51"/>
      <c r="BN4664" s="51"/>
      <c r="BO4664" s="51"/>
      <c r="BP4664" s="51"/>
      <c r="BQ4664" s="51"/>
      <c r="BR4664" s="51"/>
      <c r="BS4664" s="51"/>
      <c r="BT4664" s="51"/>
      <c r="BU4664" s="51"/>
      <c r="BV4664" s="51"/>
      <c r="BW4664" s="51"/>
      <c r="BX4664" s="51"/>
      <c r="BY4664" s="51"/>
      <c r="BZ4664" s="51"/>
      <c r="CA4664" s="51"/>
      <c r="CB4664" s="51"/>
      <c r="CC4664" s="51"/>
      <c r="CD4664" s="51"/>
    </row>
    <row r="4665" spans="1:82" x14ac:dyDescent="0.35">
      <c r="A4665" s="49" t="s">
        <v>859</v>
      </c>
      <c r="B4665" s="50">
        <v>42289</v>
      </c>
      <c r="C4665" s="62"/>
      <c r="D4665" s="62"/>
      <c r="E4665" s="51" t="s">
        <v>855</v>
      </c>
      <c r="F4665" s="51"/>
      <c r="G4665" s="51"/>
      <c r="H4665" s="51"/>
      <c r="I4665" s="51"/>
      <c r="J4665" s="51"/>
      <c r="K4665" s="51"/>
      <c r="L4665" s="51"/>
      <c r="M4665" s="51"/>
      <c r="N4665" s="51"/>
      <c r="O4665" s="51"/>
      <c r="P4665" s="51"/>
      <c r="Q4665" s="51"/>
      <c r="R4665" s="51"/>
      <c r="S4665" s="51"/>
      <c r="T4665" s="51"/>
      <c r="U4665" s="51"/>
      <c r="V4665" s="51"/>
      <c r="W4665" s="51"/>
      <c r="X4665" s="51"/>
      <c r="Y4665" s="51"/>
      <c r="Z4665" s="51"/>
      <c r="AA4665" s="51"/>
      <c r="AB4665" s="51"/>
      <c r="AC4665" s="51"/>
      <c r="AD4665" s="51">
        <v>3.3</v>
      </c>
      <c r="AE4665" s="51"/>
      <c r="AF4665" s="51">
        <v>1.963019149618583E-3</v>
      </c>
      <c r="AG4665" s="51"/>
      <c r="AH4665" s="51"/>
      <c r="AI4665" s="51"/>
      <c r="AJ4665" s="51">
        <v>0</v>
      </c>
      <c r="AK4665" s="51">
        <v>2.1</v>
      </c>
      <c r="AL4665" s="51"/>
      <c r="AM4665" s="51"/>
      <c r="AN4665" s="51"/>
      <c r="AO4665" s="51"/>
      <c r="AP4665" s="51"/>
      <c r="AQ4665" s="51"/>
      <c r="AR4665" s="51"/>
      <c r="AS4665" s="51"/>
      <c r="AT4665" s="51"/>
      <c r="AU4665" s="51"/>
      <c r="AV4665" s="51"/>
      <c r="AW4665" s="51"/>
      <c r="AX4665" s="51"/>
      <c r="AY4665" s="51"/>
      <c r="AZ4665" s="51"/>
      <c r="BA4665" s="51"/>
      <c r="BB4665" s="51"/>
      <c r="BC4665" s="51"/>
      <c r="BD4665" s="51"/>
      <c r="BE4665" s="51"/>
      <c r="BF4665" s="51"/>
      <c r="BG4665" s="51"/>
      <c r="BH4665" s="51"/>
      <c r="BI4665" s="51"/>
      <c r="BJ4665" s="51"/>
      <c r="BK4665" s="51"/>
      <c r="BL4665" s="51"/>
      <c r="BM4665" s="51"/>
      <c r="BN4665" s="51"/>
      <c r="BO4665" s="51"/>
      <c r="BP4665" s="51"/>
      <c r="BQ4665" s="51"/>
      <c r="BR4665" s="51"/>
      <c r="BS4665" s="51"/>
      <c r="BT4665" s="51"/>
      <c r="BU4665" s="51"/>
      <c r="BV4665" s="51"/>
      <c r="BW4665" s="51"/>
      <c r="BX4665" s="51"/>
      <c r="BY4665" s="51"/>
      <c r="BZ4665" s="51"/>
      <c r="CA4665" s="51"/>
      <c r="CB4665" s="51"/>
      <c r="CC4665" s="51"/>
      <c r="CD4665" s="51"/>
    </row>
    <row r="4666" spans="1:82" x14ac:dyDescent="0.35">
      <c r="A4666" s="49" t="s">
        <v>859</v>
      </c>
      <c r="B4666" s="50">
        <v>42291</v>
      </c>
      <c r="C4666" s="62"/>
      <c r="D4666" s="62"/>
      <c r="E4666" s="51" t="s">
        <v>855</v>
      </c>
      <c r="F4666" s="51"/>
      <c r="G4666" s="51">
        <v>492.67781249999996</v>
      </c>
      <c r="H4666" s="51">
        <v>0.15665625</v>
      </c>
      <c r="I4666" s="51">
        <v>0.23277500000000001</v>
      </c>
      <c r="J4666" s="51">
        <v>0.27826875000000001</v>
      </c>
      <c r="K4666" s="51">
        <v>0.26840000000000003</v>
      </c>
      <c r="L4666" s="51">
        <v>0.27574375000000001</v>
      </c>
      <c r="M4666" s="51">
        <v>0.32759375000000002</v>
      </c>
      <c r="N4666" s="51">
        <v>0.29753750000000001</v>
      </c>
      <c r="O4666" s="51"/>
      <c r="P4666" s="51"/>
      <c r="Q4666" s="51"/>
      <c r="R4666" s="51"/>
      <c r="S4666" s="51"/>
      <c r="T4666" s="51"/>
      <c r="U4666" s="51"/>
      <c r="V4666" s="51"/>
      <c r="W4666" s="51"/>
      <c r="X4666" s="51"/>
      <c r="Y4666" s="51"/>
      <c r="Z4666" s="51"/>
      <c r="AA4666" s="51"/>
      <c r="AB4666" s="51"/>
      <c r="AC4666" s="51"/>
      <c r="AD4666" s="51"/>
      <c r="AE4666" s="51"/>
      <c r="AF4666" s="51"/>
      <c r="AG4666" s="51"/>
      <c r="AH4666" s="51"/>
      <c r="AI4666" s="51"/>
      <c r="AJ4666" s="51"/>
      <c r="AK4666" s="51"/>
      <c r="AL4666" s="51"/>
      <c r="AM4666" s="51"/>
      <c r="AN4666" s="51"/>
      <c r="AO4666" s="51"/>
      <c r="AP4666" s="51"/>
      <c r="AQ4666" s="51"/>
      <c r="AR4666" s="51"/>
      <c r="AS4666" s="51"/>
      <c r="AT4666" s="51"/>
      <c r="AU4666" s="51"/>
      <c r="AV4666" s="51"/>
      <c r="AW4666" s="51"/>
      <c r="AX4666" s="51"/>
      <c r="AY4666" s="51"/>
      <c r="AZ4666" s="51"/>
      <c r="BA4666" s="51"/>
      <c r="BB4666" s="51"/>
      <c r="BC4666" s="51"/>
      <c r="BD4666" s="51"/>
      <c r="BE4666" s="51"/>
      <c r="BF4666" s="51"/>
      <c r="BG4666" s="51"/>
      <c r="BH4666" s="51"/>
      <c r="BI4666" s="51"/>
      <c r="BJ4666" s="51"/>
      <c r="BK4666" s="51"/>
      <c r="BL4666" s="51"/>
      <c r="BM4666" s="51"/>
      <c r="BN4666" s="51"/>
      <c r="BO4666" s="51"/>
      <c r="BP4666" s="51"/>
      <c r="BQ4666" s="51"/>
      <c r="BR4666" s="51"/>
      <c r="BS4666" s="51"/>
      <c r="BT4666" s="51"/>
      <c r="BU4666" s="51"/>
      <c r="BV4666" s="51"/>
      <c r="BW4666" s="51"/>
      <c r="BX4666" s="51"/>
      <c r="BY4666" s="51"/>
      <c r="BZ4666" s="51"/>
      <c r="CA4666" s="51"/>
      <c r="CB4666" s="51"/>
      <c r="CC4666" s="51"/>
      <c r="CD4666" s="51"/>
    </row>
    <row r="4667" spans="1:82" x14ac:dyDescent="0.35">
      <c r="A4667" s="49" t="s">
        <v>859</v>
      </c>
      <c r="B4667" s="50">
        <v>42292</v>
      </c>
      <c r="C4667" s="62"/>
      <c r="D4667" s="62"/>
      <c r="E4667" s="51" t="s">
        <v>855</v>
      </c>
      <c r="F4667" s="51"/>
      <c r="G4667" s="51">
        <v>492.06937500000004</v>
      </c>
      <c r="H4667" s="51">
        <v>0.15316874999999999</v>
      </c>
      <c r="I4667" s="51">
        <v>0.23101874999999999</v>
      </c>
      <c r="J4667" s="51">
        <v>0.27810000000000001</v>
      </c>
      <c r="K4667" s="51">
        <v>0.26875625000000003</v>
      </c>
      <c r="L4667" s="51">
        <v>0.2759125</v>
      </c>
      <c r="M4667" s="51">
        <v>0.32763124999999998</v>
      </c>
      <c r="N4667" s="51">
        <v>0.29773749999999999</v>
      </c>
      <c r="O4667" s="51"/>
      <c r="P4667" s="51"/>
      <c r="Q4667" s="51"/>
      <c r="R4667" s="51"/>
      <c r="S4667" s="51"/>
      <c r="T4667" s="51"/>
      <c r="U4667" s="51"/>
      <c r="V4667" s="51"/>
      <c r="W4667" s="51"/>
      <c r="X4667" s="51"/>
      <c r="Y4667" s="51"/>
      <c r="Z4667" s="51"/>
      <c r="AA4667" s="51"/>
      <c r="AB4667" s="51"/>
      <c r="AC4667" s="51"/>
      <c r="AD4667" s="51"/>
      <c r="AE4667" s="51">
        <v>0.12525629722055695</v>
      </c>
      <c r="AF4667" s="51">
        <v>3.2829512815991183E-2</v>
      </c>
      <c r="AG4667" s="51"/>
      <c r="AH4667" s="51"/>
      <c r="AI4667" s="51"/>
      <c r="AJ4667" s="51"/>
      <c r="AK4667" s="51"/>
      <c r="AL4667" s="51"/>
      <c r="AM4667" s="51"/>
      <c r="AN4667" s="51"/>
      <c r="AO4667" s="51"/>
      <c r="AP4667" s="51"/>
      <c r="AQ4667" s="51"/>
      <c r="AR4667" s="51"/>
      <c r="AS4667" s="51"/>
      <c r="AT4667" s="51"/>
      <c r="AU4667" s="51"/>
      <c r="AV4667" s="51"/>
      <c r="AW4667" s="51"/>
      <c r="AX4667" s="51"/>
      <c r="AY4667" s="51"/>
      <c r="AZ4667" s="51"/>
      <c r="BA4667" s="51"/>
      <c r="BB4667" s="51"/>
      <c r="BC4667" s="51"/>
      <c r="BD4667" s="51"/>
      <c r="BE4667" s="51"/>
      <c r="BF4667" s="51"/>
      <c r="BG4667" s="51"/>
      <c r="BH4667" s="51"/>
      <c r="BI4667" s="51"/>
      <c r="BJ4667" s="51"/>
      <c r="BK4667" s="51"/>
      <c r="BL4667" s="51"/>
      <c r="BM4667" s="51"/>
      <c r="BN4667" s="51"/>
      <c r="BO4667" s="51"/>
      <c r="BP4667" s="51"/>
      <c r="BQ4667" s="51"/>
      <c r="BR4667" s="51"/>
      <c r="BS4667" s="51"/>
      <c r="BT4667" s="51"/>
      <c r="BU4667" s="51"/>
      <c r="BV4667" s="51"/>
      <c r="BW4667" s="51"/>
      <c r="BX4667" s="51"/>
      <c r="BY4667" s="51"/>
      <c r="BZ4667" s="51"/>
      <c r="CA4667" s="51"/>
      <c r="CB4667" s="51"/>
      <c r="CC4667" s="51"/>
      <c r="CD4667" s="51"/>
    </row>
    <row r="4668" spans="1:82" x14ac:dyDescent="0.35">
      <c r="A4668" s="49" t="s">
        <v>859</v>
      </c>
      <c r="B4668" s="50">
        <v>42293</v>
      </c>
      <c r="C4668" s="62"/>
      <c r="D4668" s="62"/>
      <c r="E4668" s="51" t="s">
        <v>855</v>
      </c>
      <c r="F4668" s="51"/>
      <c r="G4668" s="51">
        <v>500.11031250000008</v>
      </c>
      <c r="H4668" s="51">
        <v>0.19640000000000002</v>
      </c>
      <c r="I4668" s="51">
        <v>0.23969374999999998</v>
      </c>
      <c r="J4668" s="51">
        <v>0.27837499999999998</v>
      </c>
      <c r="K4668" s="51">
        <v>0.26906249999999998</v>
      </c>
      <c r="L4668" s="51">
        <v>0.27602500000000002</v>
      </c>
      <c r="M4668" s="51">
        <v>0.32772500000000004</v>
      </c>
      <c r="N4668" s="51">
        <v>0.29780000000000001</v>
      </c>
      <c r="O4668" s="51"/>
      <c r="P4668" s="51"/>
      <c r="Q4668" s="51"/>
      <c r="R4668" s="51"/>
      <c r="S4668" s="51"/>
      <c r="T4668" s="51"/>
      <c r="U4668" s="51"/>
      <c r="V4668" s="51"/>
      <c r="W4668" s="51"/>
      <c r="X4668" s="51"/>
      <c r="Y4668" s="51"/>
      <c r="Z4668" s="51"/>
      <c r="AA4668" s="51"/>
      <c r="AB4668" s="51"/>
      <c r="AC4668" s="51"/>
      <c r="AD4668" s="51"/>
      <c r="AE4668" s="51"/>
      <c r="AF4668" s="51"/>
      <c r="AG4668" s="51"/>
      <c r="AH4668" s="51"/>
      <c r="AI4668" s="51"/>
      <c r="AJ4668" s="51"/>
      <c r="AK4668" s="51"/>
      <c r="AL4668" s="51"/>
      <c r="AM4668" s="51"/>
      <c r="AN4668" s="51"/>
      <c r="AO4668" s="51"/>
      <c r="AP4668" s="51"/>
      <c r="AQ4668" s="51"/>
      <c r="AR4668" s="51"/>
      <c r="AS4668" s="51"/>
      <c r="AT4668" s="51"/>
      <c r="AU4668" s="51"/>
      <c r="AV4668" s="51"/>
      <c r="AW4668" s="51"/>
      <c r="AX4668" s="51"/>
      <c r="AY4668" s="51"/>
      <c r="AZ4668" s="51"/>
      <c r="BA4668" s="51"/>
      <c r="BB4668" s="51"/>
      <c r="BC4668" s="51"/>
      <c r="BD4668" s="51"/>
      <c r="BE4668" s="51"/>
      <c r="BF4668" s="51"/>
      <c r="BG4668" s="51"/>
      <c r="BH4668" s="51"/>
      <c r="BI4668" s="51"/>
      <c r="BJ4668" s="51"/>
      <c r="BK4668" s="51"/>
      <c r="BL4668" s="51"/>
      <c r="BM4668" s="51"/>
      <c r="BN4668" s="51"/>
      <c r="BO4668" s="51"/>
      <c r="BP4668" s="51"/>
      <c r="BQ4668" s="51"/>
      <c r="BR4668" s="51"/>
      <c r="BS4668" s="51"/>
      <c r="BT4668" s="51"/>
      <c r="BU4668" s="51"/>
      <c r="BV4668" s="51"/>
      <c r="BW4668" s="51"/>
      <c r="BX4668" s="51"/>
      <c r="BY4668" s="51"/>
      <c r="BZ4668" s="51"/>
      <c r="CA4668" s="51"/>
      <c r="CB4668" s="51"/>
      <c r="CC4668" s="51"/>
      <c r="CD4668" s="51"/>
    </row>
    <row r="4669" spans="1:82" x14ac:dyDescent="0.35">
      <c r="A4669" s="49" t="s">
        <v>859</v>
      </c>
      <c r="B4669" s="50">
        <v>42294</v>
      </c>
      <c r="C4669" s="62"/>
      <c r="D4669" s="62"/>
      <c r="E4669" s="51" t="s">
        <v>855</v>
      </c>
      <c r="F4669" s="51"/>
      <c r="G4669" s="51">
        <v>500.02546875000002</v>
      </c>
      <c r="H4669" s="51">
        <v>0.19114062500000001</v>
      </c>
      <c r="I4669" s="51">
        <v>0.2422125</v>
      </c>
      <c r="J4669" s="51">
        <v>0.27855625000000001</v>
      </c>
      <c r="K4669" s="51">
        <v>0.26940624999999996</v>
      </c>
      <c r="L4669" s="51">
        <v>0.27634375</v>
      </c>
      <c r="M4669" s="51">
        <v>0.3278625</v>
      </c>
      <c r="N4669" s="51">
        <v>0.29790625000000004</v>
      </c>
      <c r="O4669" s="51"/>
      <c r="P4669" s="51"/>
      <c r="Q4669" s="51"/>
      <c r="R4669" s="51"/>
      <c r="S4669" s="51"/>
      <c r="T4669" s="51"/>
      <c r="U4669" s="51"/>
      <c r="V4669" s="51"/>
      <c r="W4669" s="51"/>
      <c r="X4669" s="51"/>
      <c r="Y4669" s="51"/>
      <c r="Z4669" s="51"/>
      <c r="AA4669" s="51"/>
      <c r="AB4669" s="51"/>
      <c r="AC4669" s="51"/>
      <c r="AD4669" s="51"/>
      <c r="AE4669" s="51"/>
      <c r="AF4669" s="51"/>
      <c r="AG4669" s="51"/>
      <c r="AH4669" s="51"/>
      <c r="AI4669" s="51"/>
      <c r="AJ4669" s="51"/>
      <c r="AK4669" s="51"/>
      <c r="AL4669" s="51"/>
      <c r="AM4669" s="51"/>
      <c r="AN4669" s="51"/>
      <c r="AO4669" s="51"/>
      <c r="AP4669" s="51"/>
      <c r="AQ4669" s="51"/>
      <c r="AR4669" s="51"/>
      <c r="AS4669" s="51"/>
      <c r="AT4669" s="51"/>
      <c r="AU4669" s="51"/>
      <c r="AV4669" s="51"/>
      <c r="AW4669" s="51"/>
      <c r="AX4669" s="51"/>
      <c r="AY4669" s="51"/>
      <c r="AZ4669" s="51"/>
      <c r="BA4669" s="51"/>
      <c r="BB4669" s="51"/>
      <c r="BC4669" s="51"/>
      <c r="BD4669" s="51"/>
      <c r="BE4669" s="51"/>
      <c r="BF4669" s="51"/>
      <c r="BG4669" s="51"/>
      <c r="BH4669" s="51"/>
      <c r="BI4669" s="51"/>
      <c r="BJ4669" s="51"/>
      <c r="BK4669" s="51"/>
      <c r="BL4669" s="51"/>
      <c r="BM4669" s="51"/>
      <c r="BN4669" s="51"/>
      <c r="BO4669" s="51"/>
      <c r="BP4669" s="51"/>
      <c r="BQ4669" s="51"/>
      <c r="BR4669" s="51"/>
      <c r="BS4669" s="51"/>
      <c r="BT4669" s="51"/>
      <c r="BU4669" s="51"/>
      <c r="BV4669" s="51"/>
      <c r="BW4669" s="51"/>
      <c r="BX4669" s="51"/>
      <c r="BY4669" s="51"/>
      <c r="BZ4669" s="51"/>
      <c r="CA4669" s="51"/>
      <c r="CB4669" s="51"/>
      <c r="CC4669" s="51"/>
      <c r="CD4669" s="51"/>
    </row>
    <row r="4670" spans="1:82" x14ac:dyDescent="0.35">
      <c r="A4670" s="49" t="s">
        <v>859</v>
      </c>
      <c r="B4670" s="50">
        <v>42295</v>
      </c>
      <c r="C4670" s="62"/>
      <c r="D4670" s="62"/>
      <c r="E4670" s="51" t="s">
        <v>855</v>
      </c>
      <c r="F4670" s="51"/>
      <c r="G4670" s="51">
        <v>498.53484374999999</v>
      </c>
      <c r="H4670" s="51">
        <v>0.18119062499999999</v>
      </c>
      <c r="I4670" s="51">
        <v>0.241425</v>
      </c>
      <c r="J4670" s="51">
        <v>0.27849999999999997</v>
      </c>
      <c r="K4670" s="51">
        <v>0.26955000000000001</v>
      </c>
      <c r="L4670" s="51">
        <v>0.27645625000000001</v>
      </c>
      <c r="M4670" s="51">
        <v>0.32796249999999999</v>
      </c>
      <c r="N4670" s="51">
        <v>0.29800624999999997</v>
      </c>
      <c r="O4670" s="51"/>
      <c r="P4670" s="51"/>
      <c r="Q4670" s="51"/>
      <c r="R4670" s="51"/>
      <c r="S4670" s="51"/>
      <c r="T4670" s="51"/>
      <c r="U4670" s="51"/>
      <c r="V4670" s="51"/>
      <c r="W4670" s="51"/>
      <c r="X4670" s="51"/>
      <c r="Y4670" s="51"/>
      <c r="Z4670" s="51"/>
      <c r="AA4670" s="51"/>
      <c r="AB4670" s="51"/>
      <c r="AC4670" s="51"/>
      <c r="AD4670" s="51"/>
      <c r="AE4670" s="51"/>
      <c r="AF4670" s="51"/>
      <c r="AG4670" s="51"/>
      <c r="AH4670" s="51"/>
      <c r="AI4670" s="51"/>
      <c r="AJ4670" s="51"/>
      <c r="AK4670" s="51"/>
      <c r="AL4670" s="51"/>
      <c r="AM4670" s="51"/>
      <c r="AN4670" s="51"/>
      <c r="AO4670" s="51"/>
      <c r="AP4670" s="51"/>
      <c r="AQ4670" s="51"/>
      <c r="AR4670" s="51"/>
      <c r="AS4670" s="51"/>
      <c r="AT4670" s="51"/>
      <c r="AU4670" s="51"/>
      <c r="AV4670" s="51"/>
      <c r="AW4670" s="51"/>
      <c r="AX4670" s="51"/>
      <c r="AY4670" s="51"/>
      <c r="AZ4670" s="51"/>
      <c r="BA4670" s="51"/>
      <c r="BB4670" s="51"/>
      <c r="BC4670" s="51"/>
      <c r="BD4670" s="51"/>
      <c r="BE4670" s="51"/>
      <c r="BF4670" s="51"/>
      <c r="BG4670" s="51"/>
      <c r="BH4670" s="51"/>
      <c r="BI4670" s="51"/>
      <c r="BJ4670" s="51"/>
      <c r="BK4670" s="51"/>
      <c r="BL4670" s="51"/>
      <c r="BM4670" s="51"/>
      <c r="BN4670" s="51"/>
      <c r="BO4670" s="51"/>
      <c r="BP4670" s="51"/>
      <c r="BQ4670" s="51"/>
      <c r="BR4670" s="51"/>
      <c r="BS4670" s="51"/>
      <c r="BT4670" s="51"/>
      <c r="BU4670" s="51"/>
      <c r="BV4670" s="51"/>
      <c r="BW4670" s="51"/>
      <c r="BX4670" s="51"/>
      <c r="BY4670" s="51"/>
      <c r="BZ4670" s="51"/>
      <c r="CA4670" s="51"/>
      <c r="CB4670" s="51"/>
      <c r="CC4670" s="51"/>
      <c r="CD4670" s="51"/>
    </row>
    <row r="4671" spans="1:82" x14ac:dyDescent="0.35">
      <c r="A4671" s="49" t="s">
        <v>859</v>
      </c>
      <c r="B4671" s="50">
        <v>42296</v>
      </c>
      <c r="C4671" s="62"/>
      <c r="D4671" s="62"/>
      <c r="E4671" s="51" t="s">
        <v>855</v>
      </c>
      <c r="F4671" s="51"/>
      <c r="G4671" s="51">
        <v>497.34796875000001</v>
      </c>
      <c r="H4671" s="51">
        <v>0.17362187499999998</v>
      </c>
      <c r="I4671" s="51">
        <v>0.23973125000000001</v>
      </c>
      <c r="J4671" s="51">
        <v>0.27871250000000003</v>
      </c>
      <c r="K4671" s="51">
        <v>0.26975625000000003</v>
      </c>
      <c r="L4671" s="51">
        <v>0.27656249999999999</v>
      </c>
      <c r="M4671" s="51">
        <v>0.32806874999999996</v>
      </c>
      <c r="N4671" s="51">
        <v>0.29804999999999998</v>
      </c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/>
      <c r="AC4671" s="51"/>
      <c r="AD4671" s="51"/>
      <c r="AE4671" s="51"/>
      <c r="AF4671" s="51"/>
      <c r="AG4671" s="51"/>
      <c r="AH4671" s="51"/>
      <c r="AI4671" s="51"/>
      <c r="AJ4671" s="51"/>
      <c r="AK4671" s="51"/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  <c r="BZ4671" s="51"/>
      <c r="CA4671" s="51"/>
      <c r="CB4671" s="51"/>
      <c r="CC4671" s="51"/>
      <c r="CD4671" s="51"/>
    </row>
    <row r="4672" spans="1:82" x14ac:dyDescent="0.35">
      <c r="A4672" s="49" t="s">
        <v>859</v>
      </c>
      <c r="B4672" s="50">
        <v>42297</v>
      </c>
      <c r="C4672" s="62"/>
      <c r="D4672" s="62"/>
      <c r="E4672" s="51" t="s">
        <v>855</v>
      </c>
      <c r="F4672" s="51"/>
      <c r="G4672" s="51">
        <v>495.96515624999995</v>
      </c>
      <c r="H4672" s="51">
        <v>0.166409375</v>
      </c>
      <c r="I4672" s="51">
        <v>0.23739999999999997</v>
      </c>
      <c r="J4672" s="51">
        <v>0.27858125</v>
      </c>
      <c r="K4672" s="51">
        <v>0.26982500000000004</v>
      </c>
      <c r="L4672" s="51">
        <v>0.27668749999999998</v>
      </c>
      <c r="M4672" s="51">
        <v>0.32803749999999998</v>
      </c>
      <c r="N4672" s="51">
        <v>0.29818125000000001</v>
      </c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>
        <v>4.3499999999999996</v>
      </c>
      <c r="AE4672" s="51">
        <v>0.13898565329047549</v>
      </c>
      <c r="AF4672" s="51">
        <v>6.0126674257269662E-2</v>
      </c>
      <c r="AG4672" s="51"/>
      <c r="AH4672" s="51"/>
      <c r="AI4672" s="51"/>
      <c r="AJ4672" s="51">
        <v>0</v>
      </c>
      <c r="AK4672" s="51">
        <v>3.05</v>
      </c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  <c r="BZ4672" s="51"/>
      <c r="CA4672" s="51"/>
      <c r="CB4672" s="51"/>
      <c r="CC4672" s="51"/>
      <c r="CD4672" s="51"/>
    </row>
    <row r="4673" spans="1:82" x14ac:dyDescent="0.35">
      <c r="A4673" s="49" t="s">
        <v>859</v>
      </c>
      <c r="B4673" s="50">
        <v>42298</v>
      </c>
      <c r="C4673" s="62"/>
      <c r="D4673" s="62"/>
      <c r="E4673" s="51" t="s">
        <v>855</v>
      </c>
      <c r="F4673" s="51"/>
      <c r="G4673" s="51">
        <v>494.51906250000002</v>
      </c>
      <c r="H4673" s="51">
        <v>0.15868749999999998</v>
      </c>
      <c r="I4673" s="51">
        <v>0.23445624999999998</v>
      </c>
      <c r="J4673" s="51">
        <v>0.27870624999999999</v>
      </c>
      <c r="K4673" s="51">
        <v>0.27001249999999999</v>
      </c>
      <c r="L4673" s="51">
        <v>0.276675</v>
      </c>
      <c r="M4673" s="51">
        <v>0.32823125000000003</v>
      </c>
      <c r="N4673" s="51">
        <v>0.29820000000000002</v>
      </c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/>
      <c r="AC4673" s="51"/>
      <c r="AD4673" s="51"/>
      <c r="AE4673" s="51"/>
      <c r="AF4673" s="51"/>
      <c r="AG4673" s="51"/>
      <c r="AH4673" s="51"/>
      <c r="AI4673" s="51"/>
      <c r="AJ4673" s="51"/>
      <c r="AK4673" s="51"/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  <c r="BZ4673" s="51"/>
      <c r="CA4673" s="51"/>
      <c r="CB4673" s="51"/>
      <c r="CC4673" s="51"/>
      <c r="CD4673" s="51"/>
    </row>
    <row r="4674" spans="1:82" x14ac:dyDescent="0.35">
      <c r="A4674" s="49" t="s">
        <v>859</v>
      </c>
      <c r="B4674" s="50">
        <v>42299</v>
      </c>
      <c r="C4674" s="62"/>
      <c r="D4674" s="62"/>
      <c r="E4674" s="51" t="s">
        <v>855</v>
      </c>
      <c r="F4674" s="51"/>
      <c r="G4674" s="51">
        <v>500.63906250000002</v>
      </c>
      <c r="H4674" s="51">
        <v>0.19331875000000001</v>
      </c>
      <c r="I4674" s="51">
        <v>0.23849999999999999</v>
      </c>
      <c r="J4674" s="51">
        <v>0.27917499999999995</v>
      </c>
      <c r="K4674" s="51">
        <v>0.27035624999999996</v>
      </c>
      <c r="L4674" s="51">
        <v>0.27679374999999995</v>
      </c>
      <c r="M4674" s="51">
        <v>0.32829375</v>
      </c>
      <c r="N4674" s="51">
        <v>0.29826874999999997</v>
      </c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/>
      <c r="AD4674" s="51"/>
      <c r="AE4674" s="51"/>
      <c r="AF4674" s="51">
        <v>0.23732665767313979</v>
      </c>
      <c r="AG4674" s="51"/>
      <c r="AH4674" s="51"/>
      <c r="AI4674" s="51"/>
      <c r="AJ4674" s="51"/>
      <c r="AK4674" s="51"/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  <c r="BZ4674" s="51"/>
      <c r="CA4674" s="51"/>
      <c r="CB4674" s="51"/>
      <c r="CC4674" s="51"/>
      <c r="CD4674" s="51"/>
    </row>
    <row r="4675" spans="1:82" x14ac:dyDescent="0.35">
      <c r="A4675" s="49" t="s">
        <v>859</v>
      </c>
      <c r="B4675" s="50">
        <v>42300</v>
      </c>
      <c r="C4675" s="62"/>
      <c r="D4675" s="62"/>
      <c r="E4675" s="51" t="s">
        <v>855</v>
      </c>
      <c r="F4675" s="51"/>
      <c r="G4675" s="51">
        <v>500.57015624999997</v>
      </c>
      <c r="H4675" s="51">
        <v>0.18955312499999999</v>
      </c>
      <c r="I4675" s="51">
        <v>0.24061874999999999</v>
      </c>
      <c r="J4675" s="51">
        <v>0.27910000000000001</v>
      </c>
      <c r="K4675" s="51">
        <v>0.27064374999999996</v>
      </c>
      <c r="L4675" s="51">
        <v>0.27699375000000004</v>
      </c>
      <c r="M4675" s="51">
        <v>0.32834374999999999</v>
      </c>
      <c r="N4675" s="51">
        <v>0.2984</v>
      </c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/>
      <c r="AD4675" s="51"/>
      <c r="AE4675" s="51"/>
      <c r="AF4675" s="51"/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  <c r="BZ4675" s="51"/>
      <c r="CA4675" s="51"/>
      <c r="CB4675" s="51"/>
      <c r="CC4675" s="51"/>
      <c r="CD4675" s="51"/>
    </row>
    <row r="4676" spans="1:82" x14ac:dyDescent="0.35">
      <c r="A4676" s="49" t="s">
        <v>859</v>
      </c>
      <c r="B4676" s="50">
        <v>42301</v>
      </c>
      <c r="C4676" s="62"/>
      <c r="D4676" s="62"/>
      <c r="E4676" s="51" t="s">
        <v>855</v>
      </c>
      <c r="F4676" s="51"/>
      <c r="G4676" s="51">
        <v>499.31015624999998</v>
      </c>
      <c r="H4676" s="51">
        <v>0.18169062499999999</v>
      </c>
      <c r="I4676" s="51">
        <v>0.23958125</v>
      </c>
      <c r="J4676" s="51">
        <v>0.27908125</v>
      </c>
      <c r="K4676" s="51">
        <v>0.2707</v>
      </c>
      <c r="L4676" s="51">
        <v>0.27705000000000002</v>
      </c>
      <c r="M4676" s="51">
        <v>0.32845625000000001</v>
      </c>
      <c r="N4676" s="51">
        <v>0.29844375000000001</v>
      </c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/>
      <c r="AE4676" s="51"/>
      <c r="AF4676" s="51"/>
      <c r="AG4676" s="51"/>
      <c r="AH4676" s="51"/>
      <c r="AI4676" s="51"/>
      <c r="AJ4676" s="51"/>
      <c r="AK4676" s="51"/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  <c r="BZ4676" s="51"/>
      <c r="CA4676" s="51"/>
      <c r="CB4676" s="51"/>
      <c r="CC4676" s="51"/>
      <c r="CD4676" s="51"/>
    </row>
    <row r="4677" spans="1:82" x14ac:dyDescent="0.35">
      <c r="A4677" s="49" t="s">
        <v>859</v>
      </c>
      <c r="B4677" s="50">
        <v>42302</v>
      </c>
      <c r="C4677" s="62"/>
      <c r="D4677" s="62"/>
      <c r="E4677" s="51" t="s">
        <v>855</v>
      </c>
      <c r="F4677" s="51"/>
      <c r="G4677" s="51">
        <v>497.96906250000006</v>
      </c>
      <c r="H4677" s="51">
        <v>0.17446875000000001</v>
      </c>
      <c r="I4677" s="51">
        <v>0.23778750000000001</v>
      </c>
      <c r="J4677" s="51">
        <v>0.27894374999999999</v>
      </c>
      <c r="K4677" s="51">
        <v>0.27064375000000002</v>
      </c>
      <c r="L4677" s="51">
        <v>0.27704375000000003</v>
      </c>
      <c r="M4677" s="51">
        <v>0.32850625</v>
      </c>
      <c r="N4677" s="51">
        <v>0.29863125000000001</v>
      </c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/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  <c r="BZ4677" s="51"/>
      <c r="CA4677" s="51"/>
      <c r="CB4677" s="51"/>
      <c r="CC4677" s="51"/>
      <c r="CD4677" s="51"/>
    </row>
    <row r="4678" spans="1:82" x14ac:dyDescent="0.35">
      <c r="A4678" s="49" t="s">
        <v>859</v>
      </c>
      <c r="B4678" s="50">
        <v>42303</v>
      </c>
      <c r="C4678" s="62"/>
      <c r="D4678" s="62"/>
      <c r="E4678" s="51" t="s">
        <v>855</v>
      </c>
      <c r="F4678" s="51"/>
      <c r="G4678" s="51">
        <v>496.29937500000005</v>
      </c>
      <c r="H4678" s="51">
        <v>0.16614374999999998</v>
      </c>
      <c r="I4678" s="51">
        <v>0.23494375000000001</v>
      </c>
      <c r="J4678" s="51">
        <v>0.278775</v>
      </c>
      <c r="K4678" s="51">
        <v>0.27077499999999999</v>
      </c>
      <c r="L4678" s="51">
        <v>0.27708750000000004</v>
      </c>
      <c r="M4678" s="51">
        <v>0.32850000000000001</v>
      </c>
      <c r="N4678" s="51">
        <v>0.29865000000000003</v>
      </c>
      <c r="O4678" s="51"/>
      <c r="P4678" s="51"/>
      <c r="Q4678" s="51"/>
      <c r="R4678" s="51"/>
      <c r="S4678" s="51"/>
      <c r="T4678" s="51"/>
      <c r="U4678" s="51"/>
      <c r="V4678" s="51"/>
      <c r="W4678" s="51"/>
      <c r="X4678" s="51"/>
      <c r="Y4678" s="51"/>
      <c r="Z4678" s="51"/>
      <c r="AA4678" s="51"/>
      <c r="AB4678" s="51"/>
      <c r="AC4678" s="51"/>
      <c r="AD4678" s="51"/>
      <c r="AE4678" s="51"/>
      <c r="AF4678" s="51"/>
      <c r="AG4678" s="51"/>
      <c r="AH4678" s="51"/>
      <c r="AI4678" s="51"/>
      <c r="AJ4678" s="51"/>
      <c r="AK4678" s="51"/>
      <c r="AL4678" s="51"/>
      <c r="AM4678" s="51"/>
      <c r="AN4678" s="51"/>
      <c r="AO4678" s="51"/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/>
      <c r="BE4678" s="51"/>
      <c r="BF4678" s="51"/>
      <c r="BG4678" s="51"/>
      <c r="BH4678" s="51"/>
      <c r="BI4678" s="51"/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  <c r="BZ4678" s="51"/>
      <c r="CA4678" s="51"/>
      <c r="CB4678" s="51"/>
      <c r="CC4678" s="51"/>
      <c r="CD4678" s="51"/>
    </row>
    <row r="4679" spans="1:82" x14ac:dyDescent="0.35">
      <c r="A4679" s="49" t="s">
        <v>859</v>
      </c>
      <c r="B4679" s="50">
        <v>42304</v>
      </c>
      <c r="C4679" s="62"/>
      <c r="D4679" s="62"/>
      <c r="E4679" s="51" t="s">
        <v>855</v>
      </c>
      <c r="F4679" s="51"/>
      <c r="G4679" s="51">
        <v>495.24890625</v>
      </c>
      <c r="H4679" s="51">
        <v>0.16123437499999999</v>
      </c>
      <c r="I4679" s="51">
        <v>0.23249999999999998</v>
      </c>
      <c r="J4679" s="51">
        <v>0.27855624999999995</v>
      </c>
      <c r="K4679" s="51">
        <v>0.27101874999999997</v>
      </c>
      <c r="L4679" s="51">
        <v>0.27703749999999999</v>
      </c>
      <c r="M4679" s="51">
        <v>0.328625</v>
      </c>
      <c r="N4679" s="51">
        <v>0.29872500000000002</v>
      </c>
      <c r="O4679" s="51"/>
      <c r="P4679" s="51"/>
      <c r="Q4679" s="51"/>
      <c r="R4679" s="51"/>
      <c r="S4679" s="51"/>
      <c r="T4679" s="51"/>
      <c r="U4679" s="51"/>
      <c r="V4679" s="51"/>
      <c r="W4679" s="51"/>
      <c r="X4679" s="51"/>
      <c r="Y4679" s="51"/>
      <c r="Z4679" s="51"/>
      <c r="AA4679" s="51"/>
      <c r="AB4679" s="51"/>
      <c r="AC4679" s="51"/>
      <c r="AD4679" s="51"/>
      <c r="AE4679" s="51"/>
      <c r="AF4679" s="51">
        <v>0.16293587960005451</v>
      </c>
      <c r="AG4679" s="51"/>
      <c r="AH4679" s="51"/>
      <c r="AI4679" s="51"/>
      <c r="AJ4679" s="51"/>
      <c r="AK4679" s="51"/>
      <c r="AL4679" s="51"/>
      <c r="AM4679" s="51"/>
      <c r="AN4679" s="51"/>
      <c r="AO4679" s="51"/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/>
      <c r="BE4679" s="51"/>
      <c r="BF4679" s="51"/>
      <c r="BG4679" s="51"/>
      <c r="BH4679" s="51"/>
      <c r="BI4679" s="51"/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  <c r="BZ4679" s="51"/>
      <c r="CA4679" s="51"/>
      <c r="CB4679" s="51"/>
      <c r="CC4679" s="51"/>
      <c r="CD4679" s="51"/>
    </row>
    <row r="4680" spans="1:82" x14ac:dyDescent="0.35">
      <c r="A4680" s="49" t="s">
        <v>859</v>
      </c>
      <c r="B4680" s="50">
        <v>42305</v>
      </c>
      <c r="C4680" s="62"/>
      <c r="D4680" s="62"/>
      <c r="E4680" s="51" t="s">
        <v>855</v>
      </c>
      <c r="F4680" s="51"/>
      <c r="G4680" s="51">
        <v>494.52796874999996</v>
      </c>
      <c r="H4680" s="51">
        <v>0.15906562499999999</v>
      </c>
      <c r="I4680" s="51">
        <v>0.23081250000000003</v>
      </c>
      <c r="J4680" s="51">
        <v>0.27779375000000001</v>
      </c>
      <c r="K4680" s="51">
        <v>0.27111874999999996</v>
      </c>
      <c r="L4680" s="51">
        <v>0.27715624999999999</v>
      </c>
      <c r="M4680" s="51">
        <v>0.32861874999999996</v>
      </c>
      <c r="N4680" s="51">
        <v>0.29880000000000001</v>
      </c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/>
      <c r="AC4680" s="51"/>
      <c r="AD4680" s="51"/>
      <c r="AE4680" s="51"/>
      <c r="AF4680" s="51"/>
      <c r="AG4680" s="51"/>
      <c r="AH4680" s="51"/>
      <c r="AI4680" s="51"/>
      <c r="AJ4680" s="51"/>
      <c r="AK4680" s="51"/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  <c r="BZ4680" s="51"/>
      <c r="CA4680" s="51"/>
      <c r="CB4680" s="51"/>
      <c r="CC4680" s="51"/>
      <c r="CD4680" s="51"/>
    </row>
    <row r="4681" spans="1:82" x14ac:dyDescent="0.35">
      <c r="A4681" s="49" t="s">
        <v>859</v>
      </c>
      <c r="B4681" s="50">
        <v>42306</v>
      </c>
      <c r="C4681" s="62"/>
      <c r="D4681" s="62"/>
      <c r="E4681" s="51" t="s">
        <v>855</v>
      </c>
      <c r="F4681" s="51"/>
      <c r="G4681" s="51">
        <v>528.46125000000006</v>
      </c>
      <c r="H4681" s="51">
        <v>0.28601874999999999</v>
      </c>
      <c r="I4681" s="51">
        <v>0.28918125</v>
      </c>
      <c r="J4681" s="51">
        <v>0.29028124999999999</v>
      </c>
      <c r="K4681" s="51">
        <v>0.27904375000000003</v>
      </c>
      <c r="L4681" s="51">
        <v>0.27714375000000002</v>
      </c>
      <c r="M4681" s="51">
        <v>0.32868125000000004</v>
      </c>
      <c r="N4681" s="51">
        <v>0.29878749999999998</v>
      </c>
      <c r="O4681" s="51"/>
      <c r="P4681" s="51"/>
      <c r="Q4681" s="51"/>
      <c r="R4681" s="51"/>
      <c r="S4681" s="51">
        <v>1.6606305749999997</v>
      </c>
      <c r="T4681" s="51">
        <v>40.173749999999998</v>
      </c>
      <c r="U4681" s="51">
        <v>0</v>
      </c>
      <c r="V4681" s="51"/>
      <c r="W4681" s="51"/>
      <c r="X4681" s="51"/>
      <c r="Y4681" s="51"/>
      <c r="Z4681" s="51"/>
      <c r="AA4681" s="51"/>
      <c r="AB4681" s="51"/>
      <c r="AC4681" s="51">
        <v>0</v>
      </c>
      <c r="AD4681" s="51">
        <v>5.8</v>
      </c>
      <c r="AE4681" s="51"/>
      <c r="AF4681" s="51"/>
      <c r="AG4681" s="51"/>
      <c r="AH4681" s="51"/>
      <c r="AI4681" s="51">
        <v>0</v>
      </c>
      <c r="AJ4681" s="51">
        <v>0</v>
      </c>
      <c r="AK4681" s="51">
        <v>4.5999999999999996</v>
      </c>
      <c r="AL4681" s="51">
        <v>0.58250000000000002</v>
      </c>
      <c r="AM4681" s="51">
        <v>4.5737985061031154E-2</v>
      </c>
      <c r="AN4681" s="51">
        <v>1.44357085</v>
      </c>
      <c r="AO4681" s="51">
        <v>31.56175</v>
      </c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>
        <v>0</v>
      </c>
      <c r="BE4681" s="51"/>
      <c r="BF4681" s="51">
        <v>2.5204334068741292E-2</v>
      </c>
      <c r="BG4681" s="51">
        <v>0.21705972499999998</v>
      </c>
      <c r="BH4681" s="51"/>
      <c r="BI4681" s="51">
        <v>8.6119999999999983</v>
      </c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  <c r="BZ4681" s="51"/>
      <c r="CA4681" s="51"/>
      <c r="CB4681" s="51"/>
      <c r="CC4681" s="51"/>
      <c r="CD4681" s="51"/>
    </row>
    <row r="4682" spans="1:82" x14ac:dyDescent="0.35">
      <c r="A4682" s="49" t="s">
        <v>859</v>
      </c>
      <c r="B4682" s="50">
        <v>42307</v>
      </c>
      <c r="C4682" s="62"/>
      <c r="D4682" s="62"/>
      <c r="E4682" s="51" t="s">
        <v>855</v>
      </c>
      <c r="F4682" s="51"/>
      <c r="G4682" s="51">
        <v>531.72843750000004</v>
      </c>
      <c r="H4682" s="51">
        <v>0.28973749999999998</v>
      </c>
      <c r="I4682" s="51">
        <v>0.29919374999999998</v>
      </c>
      <c r="J4682" s="51">
        <v>0.29534375000000002</v>
      </c>
      <c r="K4682" s="51">
        <v>0.27798125000000001</v>
      </c>
      <c r="L4682" s="51">
        <v>0.27716875000000002</v>
      </c>
      <c r="M4682" s="51">
        <v>0.32866875000000001</v>
      </c>
      <c r="N4682" s="51">
        <v>0.29880000000000001</v>
      </c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/>
      <c r="AE4682" s="51">
        <v>0.22303697606873435</v>
      </c>
      <c r="AF4682" s="51">
        <v>0.40546669623575393</v>
      </c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  <c r="BZ4682" s="51"/>
      <c r="CA4682" s="51"/>
      <c r="CB4682" s="51"/>
      <c r="CC4682" s="51"/>
      <c r="CD4682" s="51"/>
    </row>
    <row r="4683" spans="1:82" x14ac:dyDescent="0.35">
      <c r="A4683" s="49" t="s">
        <v>859</v>
      </c>
      <c r="B4683" s="50">
        <v>42308</v>
      </c>
      <c r="C4683" s="62"/>
      <c r="D4683" s="62"/>
      <c r="E4683" s="51" t="s">
        <v>855</v>
      </c>
      <c r="F4683" s="51"/>
      <c r="G4683" s="51">
        <v>530.06015625000009</v>
      </c>
      <c r="H4683" s="51">
        <v>0.27325312499999999</v>
      </c>
      <c r="I4683" s="51">
        <v>0.29846875</v>
      </c>
      <c r="J4683" s="51">
        <v>0.29835</v>
      </c>
      <c r="K4683" s="51">
        <v>0.27785624999999997</v>
      </c>
      <c r="L4683" s="51">
        <v>0.27710625</v>
      </c>
      <c r="M4683" s="51">
        <v>0.32868125000000004</v>
      </c>
      <c r="N4683" s="51">
        <v>0.29901250000000001</v>
      </c>
      <c r="O4683" s="51"/>
      <c r="P4683" s="51"/>
      <c r="Q4683" s="51"/>
      <c r="R4683" s="51"/>
      <c r="S4683" s="51"/>
      <c r="T4683" s="51"/>
      <c r="U4683" s="51"/>
      <c r="V4683" s="51"/>
      <c r="W4683" s="51"/>
      <c r="X4683" s="51"/>
      <c r="Y4683" s="51"/>
      <c r="Z4683" s="51"/>
      <c r="AA4683" s="51"/>
      <c r="AB4683" s="51"/>
      <c r="AC4683" s="51"/>
      <c r="AD4683" s="51"/>
      <c r="AE4683" s="51"/>
      <c r="AF4683" s="51"/>
      <c r="AG4683" s="51"/>
      <c r="AH4683" s="51"/>
      <c r="AI4683" s="51"/>
      <c r="AJ4683" s="51"/>
      <c r="AK4683" s="51"/>
      <c r="AL4683" s="51"/>
      <c r="AM4683" s="51"/>
      <c r="AN4683" s="51"/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/>
      <c r="BB4683" s="51"/>
      <c r="BC4683" s="51"/>
      <c r="BD4683" s="51"/>
      <c r="BE4683" s="51"/>
      <c r="BF4683" s="51"/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  <c r="BZ4683" s="51"/>
      <c r="CA4683" s="51"/>
      <c r="CB4683" s="51"/>
      <c r="CC4683" s="51"/>
      <c r="CD4683" s="51"/>
    </row>
    <row r="4684" spans="1:82" x14ac:dyDescent="0.35">
      <c r="A4684" s="49" t="s">
        <v>859</v>
      </c>
      <c r="B4684" s="50">
        <v>42309</v>
      </c>
      <c r="C4684" s="62"/>
      <c r="D4684" s="62"/>
      <c r="E4684" s="51" t="s">
        <v>855</v>
      </c>
      <c r="F4684" s="51"/>
      <c r="G4684" s="51">
        <v>527.2064062500001</v>
      </c>
      <c r="H4684" s="51">
        <v>0.25555312499999999</v>
      </c>
      <c r="I4684" s="51">
        <v>0.29381875000000002</v>
      </c>
      <c r="J4684" s="51">
        <v>0.29960624999999996</v>
      </c>
      <c r="K4684" s="51">
        <v>0.27824375000000001</v>
      </c>
      <c r="L4684" s="51">
        <v>0.27712499999999995</v>
      </c>
      <c r="M4684" s="51">
        <v>0.32869999999999999</v>
      </c>
      <c r="N4684" s="51">
        <v>0.29899375</v>
      </c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/>
      <c r="AE4684" s="51"/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  <c r="BZ4684" s="51"/>
      <c r="CA4684" s="51"/>
      <c r="CB4684" s="51"/>
      <c r="CC4684" s="51"/>
      <c r="CD4684" s="51"/>
    </row>
    <row r="4685" spans="1:82" x14ac:dyDescent="0.35">
      <c r="A4685" s="49" t="s">
        <v>859</v>
      </c>
      <c r="B4685" s="50">
        <v>42310</v>
      </c>
      <c r="C4685" s="62"/>
      <c r="D4685" s="62"/>
      <c r="E4685" s="51" t="s">
        <v>855</v>
      </c>
      <c r="F4685" s="51"/>
      <c r="G4685" s="51">
        <v>526.6293750000001</v>
      </c>
      <c r="H4685" s="51">
        <v>0.25329999999999997</v>
      </c>
      <c r="I4685" s="51">
        <v>0.29010000000000002</v>
      </c>
      <c r="J4685" s="51">
        <v>0.30004999999999998</v>
      </c>
      <c r="K4685" s="51">
        <v>0.27878124999999998</v>
      </c>
      <c r="L4685" s="51">
        <v>0.27715624999999999</v>
      </c>
      <c r="M4685" s="51">
        <v>0.32869375000000001</v>
      </c>
      <c r="N4685" s="51">
        <v>0.29905000000000004</v>
      </c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>
        <v>0.2658493676505766</v>
      </c>
      <c r="AF4685" s="51">
        <v>0.35480940905139602</v>
      </c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  <c r="BZ4685" s="51"/>
      <c r="CA4685" s="51"/>
      <c r="CB4685" s="51"/>
      <c r="CC4685" s="51"/>
      <c r="CD4685" s="51"/>
    </row>
    <row r="4686" spans="1:82" x14ac:dyDescent="0.35">
      <c r="A4686" s="49" t="s">
        <v>859</v>
      </c>
      <c r="B4686" s="50">
        <v>42311</v>
      </c>
      <c r="C4686" s="62"/>
      <c r="D4686" s="62"/>
      <c r="E4686" s="51" t="s">
        <v>855</v>
      </c>
      <c r="F4686" s="51"/>
      <c r="G4686" s="51">
        <v>524.91796875000011</v>
      </c>
      <c r="H4686" s="51">
        <v>0.243640625</v>
      </c>
      <c r="I4686" s="51">
        <v>0.28667500000000001</v>
      </c>
      <c r="J4686" s="51">
        <v>0.29998750000000002</v>
      </c>
      <c r="K4686" s="51">
        <v>0.27953749999999999</v>
      </c>
      <c r="L4686" s="51">
        <v>0.27732500000000004</v>
      </c>
      <c r="M4686" s="51">
        <v>0.32866875000000001</v>
      </c>
      <c r="N4686" s="51">
        <v>0.29904999999999998</v>
      </c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/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  <c r="BZ4686" s="51"/>
      <c r="CA4686" s="51"/>
      <c r="CB4686" s="51"/>
      <c r="CC4686" s="51"/>
      <c r="CD4686" s="51"/>
    </row>
    <row r="4687" spans="1:82" x14ac:dyDescent="0.35">
      <c r="A4687" s="49" t="s">
        <v>859</v>
      </c>
      <c r="B4687" s="50">
        <v>42312</v>
      </c>
      <c r="C4687" s="62"/>
      <c r="D4687" s="62"/>
      <c r="E4687" s="51" t="s">
        <v>855</v>
      </c>
      <c r="F4687" s="51"/>
      <c r="G4687" s="51">
        <v>522.97265625</v>
      </c>
      <c r="H4687" s="51">
        <v>0.234434375</v>
      </c>
      <c r="I4687" s="51">
        <v>0.28308749999999999</v>
      </c>
      <c r="J4687" s="51">
        <v>0.29923125</v>
      </c>
      <c r="K4687" s="51">
        <v>0.28016249999999998</v>
      </c>
      <c r="L4687" s="51">
        <v>0.27733750000000001</v>
      </c>
      <c r="M4687" s="51">
        <v>0.32871874999999995</v>
      </c>
      <c r="N4687" s="51">
        <v>0.29903125000000003</v>
      </c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/>
      <c r="AE4687" s="51"/>
      <c r="AF4687" s="51"/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  <c r="BZ4687" s="51"/>
      <c r="CA4687" s="51"/>
      <c r="CB4687" s="51"/>
      <c r="CC4687" s="51"/>
      <c r="CD4687" s="51"/>
    </row>
    <row r="4688" spans="1:82" x14ac:dyDescent="0.35">
      <c r="A4688" s="49" t="s">
        <v>859</v>
      </c>
      <c r="B4688" s="50">
        <v>42313</v>
      </c>
      <c r="C4688" s="62"/>
      <c r="D4688" s="62"/>
      <c r="E4688" s="51" t="s">
        <v>855</v>
      </c>
      <c r="F4688" s="51"/>
      <c r="G4688" s="51">
        <v>520.06499999999994</v>
      </c>
      <c r="H4688" s="51">
        <v>0.22267500000000001</v>
      </c>
      <c r="I4688" s="51">
        <v>0.27738749999999995</v>
      </c>
      <c r="J4688" s="51">
        <v>0.29778749999999998</v>
      </c>
      <c r="K4688" s="51">
        <v>0.28035624999999997</v>
      </c>
      <c r="L4688" s="51">
        <v>0.27742500000000003</v>
      </c>
      <c r="M4688" s="51">
        <v>0.32877499999999998</v>
      </c>
      <c r="N4688" s="51">
        <v>0.29917499999999997</v>
      </c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>
        <v>0.25879944459038051</v>
      </c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  <c r="BZ4688" s="51"/>
      <c r="CA4688" s="51"/>
      <c r="CB4688" s="51"/>
      <c r="CC4688" s="51"/>
      <c r="CD4688" s="51"/>
    </row>
    <row r="4689" spans="1:82" x14ac:dyDescent="0.35">
      <c r="A4689" s="49" t="s">
        <v>859</v>
      </c>
      <c r="B4689" s="50">
        <v>42314</v>
      </c>
      <c r="C4689" s="62"/>
      <c r="D4689" s="62"/>
      <c r="E4689" s="51" t="s">
        <v>855</v>
      </c>
      <c r="F4689" s="51"/>
      <c r="G4689" s="51">
        <v>524.50593749999996</v>
      </c>
      <c r="H4689" s="51">
        <v>0.24757499999999999</v>
      </c>
      <c r="I4689" s="51">
        <v>0.28164374999999997</v>
      </c>
      <c r="J4689" s="51">
        <v>0.29729375000000002</v>
      </c>
      <c r="K4689" s="51">
        <v>0.28113749999999998</v>
      </c>
      <c r="L4689" s="51">
        <v>0.27738125000000002</v>
      </c>
      <c r="M4689" s="51">
        <v>0.32877499999999998</v>
      </c>
      <c r="N4689" s="51">
        <v>0.29915624999999996</v>
      </c>
      <c r="O4689" s="51"/>
      <c r="P4689" s="51"/>
      <c r="Q4689" s="51"/>
      <c r="R4689" s="51"/>
      <c r="S4689" s="51"/>
      <c r="T4689" s="51"/>
      <c r="U4689" s="51"/>
      <c r="V4689" s="51"/>
      <c r="W4689" s="51"/>
      <c r="X4689" s="51"/>
      <c r="Y4689" s="51"/>
      <c r="Z4689" s="51"/>
      <c r="AA4689" s="51"/>
      <c r="AB4689" s="51"/>
      <c r="AC4689" s="51"/>
      <c r="AD4689" s="51"/>
      <c r="AE4689" s="51"/>
      <c r="AF4689" s="51"/>
      <c r="AG4689" s="51"/>
      <c r="AH4689" s="51"/>
      <c r="AI4689" s="51"/>
      <c r="AJ4689" s="51"/>
      <c r="AK4689" s="51"/>
      <c r="AL4689" s="51"/>
      <c r="AM4689" s="51"/>
      <c r="AN4689" s="51"/>
      <c r="AO4689" s="51"/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/>
      <c r="AZ4689" s="51"/>
      <c r="BA4689" s="51"/>
      <c r="BB4689" s="51"/>
      <c r="BC4689" s="51"/>
      <c r="BD4689" s="51"/>
      <c r="BE4689" s="51"/>
      <c r="BF4689" s="51"/>
      <c r="BG4689" s="51"/>
      <c r="BH4689" s="51"/>
      <c r="BI4689" s="51"/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  <c r="BZ4689" s="51"/>
      <c r="CA4689" s="51"/>
      <c r="CB4689" s="51"/>
      <c r="CC4689" s="51"/>
      <c r="CD4689" s="51"/>
    </row>
    <row r="4690" spans="1:82" x14ac:dyDescent="0.35">
      <c r="A4690" s="49" t="s">
        <v>859</v>
      </c>
      <c r="B4690" s="50">
        <v>42315</v>
      </c>
      <c r="C4690" s="62"/>
      <c r="D4690" s="62"/>
      <c r="E4690" s="51" t="s">
        <v>855</v>
      </c>
      <c r="F4690" s="51"/>
      <c r="G4690" s="51">
        <v>522.41578125000001</v>
      </c>
      <c r="H4690" s="51">
        <v>0.236565625</v>
      </c>
      <c r="I4690" s="51">
        <v>0.27838125000000002</v>
      </c>
      <c r="J4690" s="51">
        <v>0.29702499999999998</v>
      </c>
      <c r="K4690" s="51">
        <v>0.28151250000000005</v>
      </c>
      <c r="L4690" s="51">
        <v>0.27745625000000002</v>
      </c>
      <c r="M4690" s="51">
        <v>0.32877499999999998</v>
      </c>
      <c r="N4690" s="51">
        <v>0.29914374999999999</v>
      </c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/>
      <c r="AD4690" s="51"/>
      <c r="AE4690" s="51"/>
      <c r="AF4690" s="51"/>
      <c r="AG4690" s="51"/>
      <c r="AH4690" s="51"/>
      <c r="AI4690" s="51"/>
      <c r="AJ4690" s="51"/>
      <c r="AK4690" s="51"/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  <c r="BZ4690" s="51"/>
      <c r="CA4690" s="51"/>
      <c r="CB4690" s="51"/>
      <c r="CC4690" s="51"/>
      <c r="CD4690" s="51"/>
    </row>
    <row r="4691" spans="1:82" x14ac:dyDescent="0.35">
      <c r="A4691" s="49" t="s">
        <v>859</v>
      </c>
      <c r="B4691" s="50">
        <v>42316</v>
      </c>
      <c r="C4691" s="62"/>
      <c r="D4691" s="62"/>
      <c r="E4691" s="51" t="s">
        <v>855</v>
      </c>
      <c r="F4691" s="51"/>
      <c r="G4691" s="51">
        <v>520.88296874999992</v>
      </c>
      <c r="H4691" s="51">
        <v>0.22808437499999998</v>
      </c>
      <c r="I4691" s="51">
        <v>0.27508125</v>
      </c>
      <c r="J4691" s="51">
        <v>0.29699999999999999</v>
      </c>
      <c r="K4691" s="51">
        <v>0.28221874999999996</v>
      </c>
      <c r="L4691" s="51">
        <v>0.27756249999999999</v>
      </c>
      <c r="M4691" s="51">
        <v>0.32877499999999998</v>
      </c>
      <c r="N4691" s="51">
        <v>0.2991375</v>
      </c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/>
      <c r="AE4691" s="51"/>
      <c r="AF4691" s="51"/>
      <c r="AG4691" s="51"/>
      <c r="AH4691" s="51"/>
      <c r="AI4691" s="51"/>
      <c r="AJ4691" s="51"/>
      <c r="AK4691" s="51"/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  <c r="BZ4691" s="51"/>
      <c r="CA4691" s="51"/>
      <c r="CB4691" s="51"/>
      <c r="CC4691" s="51"/>
      <c r="CD4691" s="51"/>
    </row>
    <row r="4692" spans="1:82" x14ac:dyDescent="0.35">
      <c r="A4692" s="49" t="s">
        <v>859</v>
      </c>
      <c r="B4692" s="50">
        <v>42317</v>
      </c>
      <c r="C4692" s="62"/>
      <c r="D4692" s="62"/>
      <c r="E4692" s="51" t="s">
        <v>855</v>
      </c>
      <c r="F4692" s="51"/>
      <c r="G4692" s="51">
        <v>518.17593750000003</v>
      </c>
      <c r="H4692" s="51">
        <v>0.21594374999999999</v>
      </c>
      <c r="I4692" s="51">
        <v>0.26953749999999999</v>
      </c>
      <c r="J4692" s="51">
        <v>0.29605625000000002</v>
      </c>
      <c r="K4692" s="51">
        <v>0.28274999999999995</v>
      </c>
      <c r="L4692" s="51">
        <v>0.277725</v>
      </c>
      <c r="M4692" s="51">
        <v>0.32876249999999996</v>
      </c>
      <c r="N4692" s="51">
        <v>0.29921874999999998</v>
      </c>
      <c r="O4692" s="51"/>
      <c r="P4692" s="51"/>
      <c r="Q4692" s="51"/>
      <c r="R4692" s="51"/>
      <c r="S4692" s="51"/>
      <c r="T4692" s="51"/>
      <c r="U4692" s="51"/>
      <c r="V4692" s="51"/>
      <c r="W4692" s="51"/>
      <c r="X4692" s="51"/>
      <c r="Y4692" s="51"/>
      <c r="Z4692" s="51"/>
      <c r="AA4692" s="51"/>
      <c r="AB4692" s="51"/>
      <c r="AC4692" s="51"/>
      <c r="AD4692" s="51"/>
      <c r="AE4692" s="51"/>
      <c r="AF4692" s="51"/>
      <c r="AG4692" s="51"/>
      <c r="AH4692" s="51"/>
      <c r="AI4692" s="51"/>
      <c r="AJ4692" s="51"/>
      <c r="AK4692" s="51"/>
      <c r="AL4692" s="51"/>
      <c r="AM4692" s="51"/>
      <c r="AN4692" s="51"/>
      <c r="AO4692" s="51"/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/>
      <c r="BE4692" s="51"/>
      <c r="BF4692" s="51"/>
      <c r="BG4692" s="51"/>
      <c r="BH4692" s="51"/>
      <c r="BI4692" s="51"/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  <c r="BZ4692" s="51"/>
      <c r="CA4692" s="51"/>
      <c r="CB4692" s="51"/>
      <c r="CC4692" s="51"/>
      <c r="CD4692" s="51"/>
    </row>
    <row r="4693" spans="1:82" x14ac:dyDescent="0.35">
      <c r="A4693" s="49" t="s">
        <v>859</v>
      </c>
      <c r="B4693" s="50">
        <v>42318</v>
      </c>
      <c r="C4693" s="62"/>
      <c r="D4693" s="62"/>
      <c r="E4693" s="51" t="s">
        <v>855</v>
      </c>
      <c r="F4693" s="51"/>
      <c r="G4693" s="51">
        <v>515.12343750000002</v>
      </c>
      <c r="H4693" s="51">
        <v>0.20269375000000001</v>
      </c>
      <c r="I4693" s="51">
        <v>0.26234999999999997</v>
      </c>
      <c r="J4693" s="51">
        <v>0.29488750000000002</v>
      </c>
      <c r="K4693" s="51">
        <v>0.28346874999999999</v>
      </c>
      <c r="L4693" s="51">
        <v>0.27796874999999999</v>
      </c>
      <c r="M4693" s="51">
        <v>0.3288875</v>
      </c>
      <c r="N4693" s="51">
        <v>0.29934375000000002</v>
      </c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/>
      <c r="AD4693" s="51">
        <v>7.55</v>
      </c>
      <c r="AE4693" s="51">
        <v>0.3776927078731836</v>
      </c>
      <c r="AF4693" s="51">
        <v>0.39467137396587681</v>
      </c>
      <c r="AG4693" s="51"/>
      <c r="AH4693" s="51"/>
      <c r="AI4693" s="51"/>
      <c r="AJ4693" s="51">
        <v>0.15</v>
      </c>
      <c r="AK4693" s="51">
        <v>6.5</v>
      </c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  <c r="BZ4693" s="51"/>
      <c r="CA4693" s="51"/>
      <c r="CB4693" s="51"/>
      <c r="CC4693" s="51"/>
      <c r="CD4693" s="51"/>
    </row>
    <row r="4694" spans="1:82" x14ac:dyDescent="0.35">
      <c r="A4694" s="49" t="s">
        <v>859</v>
      </c>
      <c r="B4694" s="50">
        <v>42319</v>
      </c>
      <c r="C4694" s="62"/>
      <c r="D4694" s="62"/>
      <c r="E4694" s="51" t="s">
        <v>855</v>
      </c>
      <c r="F4694" s="51"/>
      <c r="G4694" s="51">
        <v>513.2310937499999</v>
      </c>
      <c r="H4694" s="51">
        <v>0.194846875</v>
      </c>
      <c r="I4694" s="51">
        <v>0.25779374999999999</v>
      </c>
      <c r="J4694" s="51">
        <v>0.29398749999999996</v>
      </c>
      <c r="K4694" s="51">
        <v>0.28397499999999998</v>
      </c>
      <c r="L4694" s="51">
        <v>0.27817500000000001</v>
      </c>
      <c r="M4694" s="51">
        <v>0.32897500000000002</v>
      </c>
      <c r="N4694" s="51">
        <v>0.29933750000000003</v>
      </c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  <c r="BZ4694" s="51"/>
      <c r="CA4694" s="51"/>
      <c r="CB4694" s="51"/>
      <c r="CC4694" s="51"/>
      <c r="CD4694" s="51"/>
    </row>
    <row r="4695" spans="1:82" x14ac:dyDescent="0.35">
      <c r="A4695" s="49" t="s">
        <v>859</v>
      </c>
      <c r="B4695" s="50">
        <v>42320</v>
      </c>
      <c r="C4695" s="62"/>
      <c r="D4695" s="62"/>
      <c r="E4695" s="51" t="s">
        <v>855</v>
      </c>
      <c r="F4695" s="51"/>
      <c r="G4695" s="51">
        <v>519.33328125000003</v>
      </c>
      <c r="H4695" s="51">
        <v>0.23147812500000001</v>
      </c>
      <c r="I4695" s="51">
        <v>0.26373124999999997</v>
      </c>
      <c r="J4695" s="51">
        <v>0.29263125000000001</v>
      </c>
      <c r="K4695" s="51">
        <v>0.28423750000000003</v>
      </c>
      <c r="L4695" s="51">
        <v>0.27826875000000001</v>
      </c>
      <c r="M4695" s="51">
        <v>0.32906875000000002</v>
      </c>
      <c r="N4695" s="51">
        <v>0.29930000000000001</v>
      </c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/>
      <c r="AD4695" s="51"/>
      <c r="AE4695" s="51">
        <v>0.36588860647262761</v>
      </c>
      <c r="AF4695" s="51">
        <v>0.58304753955440225</v>
      </c>
      <c r="AG4695" s="51"/>
      <c r="AH4695" s="51"/>
      <c r="AI4695" s="51"/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  <c r="BZ4695" s="51"/>
      <c r="CA4695" s="51"/>
      <c r="CB4695" s="51"/>
      <c r="CC4695" s="51"/>
      <c r="CD4695" s="51"/>
    </row>
    <row r="4696" spans="1:82" x14ac:dyDescent="0.35">
      <c r="A4696" s="49" t="s">
        <v>859</v>
      </c>
      <c r="B4696" s="50">
        <v>42321</v>
      </c>
      <c r="C4696" s="62"/>
      <c r="D4696" s="62"/>
      <c r="E4696" s="51" t="s">
        <v>855</v>
      </c>
      <c r="F4696" s="51"/>
      <c r="G4696" s="51">
        <v>516.68296874999999</v>
      </c>
      <c r="H4696" s="51">
        <v>0.219678125</v>
      </c>
      <c r="I4696" s="51">
        <v>0.26018750000000002</v>
      </c>
      <c r="J4696" s="51">
        <v>0.29115625000000001</v>
      </c>
      <c r="K4696" s="51">
        <v>0.28418125000000005</v>
      </c>
      <c r="L4696" s="51">
        <v>0.27838750000000001</v>
      </c>
      <c r="M4696" s="51">
        <v>0.32913124999999999</v>
      </c>
      <c r="N4696" s="51">
        <v>0.29948750000000002</v>
      </c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/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  <c r="BZ4696" s="51"/>
      <c r="CA4696" s="51"/>
      <c r="CB4696" s="51"/>
      <c r="CC4696" s="51"/>
      <c r="CD4696" s="51"/>
    </row>
    <row r="4697" spans="1:82" x14ac:dyDescent="0.35">
      <c r="A4697" s="49" t="s">
        <v>859</v>
      </c>
      <c r="B4697" s="50">
        <v>42322</v>
      </c>
      <c r="C4697" s="62"/>
      <c r="D4697" s="62"/>
      <c r="E4697" s="51" t="s">
        <v>855</v>
      </c>
      <c r="F4697" s="51"/>
      <c r="G4697" s="51">
        <v>514.03874999999994</v>
      </c>
      <c r="H4697" s="51">
        <v>0.20874375000000001</v>
      </c>
      <c r="I4697" s="51">
        <v>0.25586875000000003</v>
      </c>
      <c r="J4697" s="51">
        <v>0.28991875</v>
      </c>
      <c r="K4697" s="51">
        <v>0.28415000000000001</v>
      </c>
      <c r="L4697" s="51">
        <v>0.27838125000000002</v>
      </c>
      <c r="M4697" s="51">
        <v>0.32916250000000002</v>
      </c>
      <c r="N4697" s="51">
        <v>0.29954375</v>
      </c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/>
      <c r="AE4697" s="51"/>
      <c r="AF4697" s="51"/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  <c r="BZ4697" s="51"/>
      <c r="CA4697" s="51"/>
      <c r="CB4697" s="51"/>
      <c r="CC4697" s="51"/>
      <c r="CD4697" s="51"/>
    </row>
    <row r="4698" spans="1:82" x14ac:dyDescent="0.35">
      <c r="A4698" s="49" t="s">
        <v>859</v>
      </c>
      <c r="B4698" s="50">
        <v>42323</v>
      </c>
      <c r="C4698" s="62"/>
      <c r="D4698" s="62"/>
      <c r="E4698" s="51" t="s">
        <v>855</v>
      </c>
      <c r="F4698" s="51"/>
      <c r="G4698" s="51">
        <v>511.90125</v>
      </c>
      <c r="H4698" s="51">
        <v>0.200075</v>
      </c>
      <c r="I4698" s="51">
        <v>0.25179999999999997</v>
      </c>
      <c r="J4698" s="51">
        <v>0.28898750000000001</v>
      </c>
      <c r="K4698" s="51">
        <v>0.28405000000000002</v>
      </c>
      <c r="L4698" s="51">
        <v>0.27853125000000001</v>
      </c>
      <c r="M4698" s="51">
        <v>0.32928750000000007</v>
      </c>
      <c r="N4698" s="51">
        <v>0.29954375</v>
      </c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  <c r="BZ4698" s="51"/>
      <c r="CA4698" s="51"/>
      <c r="CB4698" s="51"/>
      <c r="CC4698" s="51"/>
      <c r="CD4698" s="51"/>
    </row>
    <row r="4699" spans="1:82" x14ac:dyDescent="0.35">
      <c r="A4699" s="49" t="s">
        <v>859</v>
      </c>
      <c r="B4699" s="50">
        <v>42324</v>
      </c>
      <c r="C4699" s="62"/>
      <c r="D4699" s="62"/>
      <c r="E4699" s="51" t="s">
        <v>855</v>
      </c>
      <c r="F4699" s="51"/>
      <c r="G4699" s="51">
        <v>508.75359374999999</v>
      </c>
      <c r="H4699" s="51">
        <v>0.18982812500000001</v>
      </c>
      <c r="I4699" s="51">
        <v>0.2457375</v>
      </c>
      <c r="J4699" s="51">
        <v>0.28708125000000001</v>
      </c>
      <c r="K4699" s="51">
        <v>0.28375</v>
      </c>
      <c r="L4699" s="51">
        <v>0.27840624999999997</v>
      </c>
      <c r="M4699" s="51">
        <v>0.32930000000000004</v>
      </c>
      <c r="N4699" s="51">
        <v>0.29952499999999999</v>
      </c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/>
      <c r="AD4699" s="51"/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  <c r="BZ4699" s="51"/>
      <c r="CA4699" s="51"/>
      <c r="CB4699" s="51"/>
      <c r="CC4699" s="51"/>
      <c r="CD4699" s="51"/>
    </row>
    <row r="4700" spans="1:82" x14ac:dyDescent="0.35">
      <c r="A4700" s="49" t="s">
        <v>859</v>
      </c>
      <c r="B4700" s="50">
        <v>42325</v>
      </c>
      <c r="C4700" s="62"/>
      <c r="D4700" s="62"/>
      <c r="E4700" s="51" t="s">
        <v>855</v>
      </c>
      <c r="F4700" s="51"/>
      <c r="G4700" s="51">
        <v>506.27625000000006</v>
      </c>
      <c r="H4700" s="51">
        <v>0.18111250000000001</v>
      </c>
      <c r="I4700" s="51">
        <v>0.24067500000000003</v>
      </c>
      <c r="J4700" s="51">
        <v>0.28560000000000002</v>
      </c>
      <c r="K4700" s="51">
        <v>0.28373749999999998</v>
      </c>
      <c r="L4700" s="51">
        <v>0.27850625000000001</v>
      </c>
      <c r="M4700" s="51">
        <v>0.32928124999999997</v>
      </c>
      <c r="N4700" s="51">
        <v>0.29956874999999999</v>
      </c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>
        <v>0.55819164577947478</v>
      </c>
      <c r="AF4700" s="51">
        <v>0.44832406643102529</v>
      </c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  <c r="BZ4700" s="51"/>
      <c r="CA4700" s="51"/>
      <c r="CB4700" s="51"/>
      <c r="CC4700" s="51"/>
      <c r="CD4700" s="51"/>
    </row>
    <row r="4701" spans="1:82" x14ac:dyDescent="0.35">
      <c r="A4701" s="49" t="s">
        <v>859</v>
      </c>
      <c r="B4701" s="50">
        <v>42326</v>
      </c>
      <c r="C4701" s="62"/>
      <c r="D4701" s="62"/>
      <c r="E4701" s="51" t="s">
        <v>855</v>
      </c>
      <c r="F4701" s="51"/>
      <c r="G4701" s="51">
        <v>503.49515625000004</v>
      </c>
      <c r="H4701" s="51">
        <v>0.172815625</v>
      </c>
      <c r="I4701" s="51">
        <v>0.23479375000000002</v>
      </c>
      <c r="J4701" s="51">
        <v>0.28350625000000002</v>
      </c>
      <c r="K4701" s="51">
        <v>0.28358125000000001</v>
      </c>
      <c r="L4701" s="51">
        <v>0.27851874999999998</v>
      </c>
      <c r="M4701" s="51">
        <v>0.32935000000000003</v>
      </c>
      <c r="N4701" s="51">
        <v>0.29955625000000002</v>
      </c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/>
      <c r="AE4701" s="51"/>
      <c r="AF4701" s="51"/>
      <c r="AG4701" s="51"/>
      <c r="AH4701" s="51"/>
      <c r="AI4701" s="51"/>
      <c r="AJ4701" s="51"/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  <c r="BZ4701" s="51"/>
      <c r="CA4701" s="51"/>
      <c r="CB4701" s="51"/>
      <c r="CC4701" s="51"/>
      <c r="CD4701" s="51"/>
    </row>
    <row r="4702" spans="1:82" x14ac:dyDescent="0.35">
      <c r="A4702" s="49" t="s">
        <v>859</v>
      </c>
      <c r="B4702" s="50">
        <v>42327</v>
      </c>
      <c r="C4702" s="62"/>
      <c r="D4702" s="62"/>
      <c r="E4702" s="51" t="s">
        <v>855</v>
      </c>
      <c r="F4702" s="51"/>
      <c r="G4702" s="51">
        <v>513.27984374999994</v>
      </c>
      <c r="H4702" s="51">
        <v>0.23340312499999999</v>
      </c>
      <c r="I4702" s="51">
        <v>0.24404999999999999</v>
      </c>
      <c r="J4702" s="51">
        <v>0.28178124999999998</v>
      </c>
      <c r="K4702" s="51">
        <v>0.28313749999999999</v>
      </c>
      <c r="L4702" s="51">
        <v>0.27851874999999998</v>
      </c>
      <c r="M4702" s="51">
        <v>0.32922500000000005</v>
      </c>
      <c r="N4702" s="51">
        <v>0.29954375</v>
      </c>
      <c r="O4702" s="51"/>
      <c r="P4702" s="51"/>
      <c r="Q4702" s="51"/>
      <c r="R4702" s="51"/>
      <c r="S4702" s="51">
        <v>4.4272092999999995</v>
      </c>
      <c r="T4702" s="51">
        <v>205.96925000000002</v>
      </c>
      <c r="U4702" s="51">
        <v>0</v>
      </c>
      <c r="V4702" s="51"/>
      <c r="W4702" s="51"/>
      <c r="X4702" s="51"/>
      <c r="Y4702" s="51"/>
      <c r="Z4702" s="51"/>
      <c r="AA4702" s="51"/>
      <c r="AB4702" s="51"/>
      <c r="AC4702" s="51">
        <v>0</v>
      </c>
      <c r="AD4702" s="51"/>
      <c r="AE4702" s="51"/>
      <c r="AF4702" s="51"/>
      <c r="AG4702" s="51"/>
      <c r="AH4702" s="51"/>
      <c r="AI4702" s="51">
        <v>0</v>
      </c>
      <c r="AJ4702" s="51"/>
      <c r="AK4702" s="51"/>
      <c r="AL4702" s="51">
        <v>1.5375000000000001</v>
      </c>
      <c r="AM4702" s="51">
        <v>3.4832140430214868E-2</v>
      </c>
      <c r="AN4702" s="51">
        <v>2.8961009</v>
      </c>
      <c r="AO4702" s="51">
        <v>83.144499999999994</v>
      </c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>
        <v>0</v>
      </c>
      <c r="BE4702" s="51"/>
      <c r="BF4702" s="51">
        <v>1.2465796999383268E-2</v>
      </c>
      <c r="BG4702" s="51">
        <v>1.5311083999999999</v>
      </c>
      <c r="BH4702" s="51"/>
      <c r="BI4702" s="51">
        <v>122.82474999999999</v>
      </c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  <c r="BZ4702" s="51"/>
      <c r="CA4702" s="51"/>
      <c r="CB4702" s="51"/>
      <c r="CC4702" s="51"/>
      <c r="CD4702" s="51"/>
    </row>
    <row r="4703" spans="1:82" x14ac:dyDescent="0.35">
      <c r="A4703" s="49" t="s">
        <v>859</v>
      </c>
      <c r="B4703" s="50">
        <v>42328</v>
      </c>
      <c r="C4703" s="62"/>
      <c r="D4703" s="62"/>
      <c r="E4703" s="51" t="s">
        <v>855</v>
      </c>
      <c r="F4703" s="51"/>
      <c r="G4703" s="51">
        <v>511.54312499999997</v>
      </c>
      <c r="H4703" s="51">
        <v>0.22244375000000002</v>
      </c>
      <c r="I4703" s="51">
        <v>0.24595625000000002</v>
      </c>
      <c r="J4703" s="51">
        <v>0.28083124999999998</v>
      </c>
      <c r="K4703" s="51">
        <v>0.28281875000000001</v>
      </c>
      <c r="L4703" s="51">
        <v>0.27841874999999999</v>
      </c>
      <c r="M4703" s="51">
        <v>0.32925625000000003</v>
      </c>
      <c r="N4703" s="51">
        <v>0.29961875000000004</v>
      </c>
      <c r="O4703" s="51"/>
      <c r="P4703" s="51"/>
      <c r="Q4703" s="51"/>
      <c r="R4703" s="51">
        <v>3.1</v>
      </c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>
        <v>8.4</v>
      </c>
      <c r="AE4703" s="51"/>
      <c r="AF4703" s="51">
        <v>0.58622338396192852</v>
      </c>
      <c r="AG4703" s="51"/>
      <c r="AH4703" s="51"/>
      <c r="AI4703" s="51"/>
      <c r="AJ4703" s="51">
        <v>0.7</v>
      </c>
      <c r="AK4703" s="51">
        <v>7.45</v>
      </c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  <c r="BZ4703" s="51"/>
      <c r="CA4703" s="51"/>
      <c r="CB4703" s="51"/>
      <c r="CC4703" s="51"/>
      <c r="CD4703" s="51"/>
    </row>
    <row r="4704" spans="1:82" x14ac:dyDescent="0.35">
      <c r="A4704" s="49" t="s">
        <v>859</v>
      </c>
      <c r="B4704" s="50">
        <v>42329</v>
      </c>
      <c r="C4704" s="62"/>
      <c r="D4704" s="62"/>
      <c r="E4704" s="51" t="s">
        <v>855</v>
      </c>
      <c r="F4704" s="51"/>
      <c r="G4704" s="51">
        <v>509.18671875000001</v>
      </c>
      <c r="H4704" s="51">
        <v>0.210234375</v>
      </c>
      <c r="I4704" s="51">
        <v>0.24374374999999998</v>
      </c>
      <c r="J4704" s="51">
        <v>0.28039999999999998</v>
      </c>
      <c r="K4704" s="51">
        <v>0.28258125000000001</v>
      </c>
      <c r="L4704" s="51">
        <v>0.27842500000000003</v>
      </c>
      <c r="M4704" s="51">
        <v>0.32928125000000003</v>
      </c>
      <c r="N4704" s="51">
        <v>0.29961250000000006</v>
      </c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/>
      <c r="AC4704" s="51"/>
      <c r="AD4704" s="51"/>
      <c r="AE4704" s="51"/>
      <c r="AF4704" s="51"/>
      <c r="AG4704" s="51"/>
      <c r="AH4704" s="51"/>
      <c r="AI4704" s="51"/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  <c r="BZ4704" s="51"/>
      <c r="CA4704" s="51"/>
      <c r="CB4704" s="51"/>
      <c r="CC4704" s="51"/>
      <c r="CD4704" s="51"/>
    </row>
    <row r="4705" spans="1:82" x14ac:dyDescent="0.35">
      <c r="A4705" s="49" t="s">
        <v>859</v>
      </c>
      <c r="B4705" s="50">
        <v>42330</v>
      </c>
      <c r="C4705" s="62"/>
      <c r="D4705" s="62"/>
      <c r="E4705" s="51" t="s">
        <v>855</v>
      </c>
      <c r="F4705" s="51"/>
      <c r="G4705" s="51">
        <v>506.01656249999996</v>
      </c>
      <c r="H4705" s="51">
        <v>0.19675625000000002</v>
      </c>
      <c r="I4705" s="51">
        <v>0.23927499999999999</v>
      </c>
      <c r="J4705" s="51">
        <v>0.27926875000000001</v>
      </c>
      <c r="K4705" s="51">
        <v>0.28225</v>
      </c>
      <c r="L4705" s="51">
        <v>0.27832499999999999</v>
      </c>
      <c r="M4705" s="51">
        <v>0.32926250000000001</v>
      </c>
      <c r="N4705" s="51">
        <v>0.29960000000000003</v>
      </c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  <c r="BZ4705" s="51"/>
      <c r="CA4705" s="51"/>
      <c r="CB4705" s="51"/>
      <c r="CC4705" s="51"/>
      <c r="CD4705" s="51"/>
    </row>
    <row r="4706" spans="1:82" x14ac:dyDescent="0.35">
      <c r="A4706" s="49" t="s">
        <v>859</v>
      </c>
      <c r="B4706" s="50">
        <v>42331</v>
      </c>
      <c r="C4706" s="62"/>
      <c r="D4706" s="62"/>
      <c r="E4706" s="51" t="s">
        <v>855</v>
      </c>
      <c r="F4706" s="51"/>
      <c r="G4706" s="51">
        <v>501.35953125000003</v>
      </c>
      <c r="H4706" s="51">
        <v>0.18020312500000002</v>
      </c>
      <c r="I4706" s="51">
        <v>0.23144375</v>
      </c>
      <c r="J4706" s="51">
        <v>0.27673749999999997</v>
      </c>
      <c r="K4706" s="51">
        <v>0.28131875000000001</v>
      </c>
      <c r="L4706" s="51">
        <v>0.27841250000000001</v>
      </c>
      <c r="M4706" s="51">
        <v>0.32932499999999998</v>
      </c>
      <c r="N4706" s="51">
        <v>0.29958125000000002</v>
      </c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/>
      <c r="AE4706" s="51">
        <v>0.53437325581157835</v>
      </c>
      <c r="AF4706" s="51">
        <v>0.49666099441982448</v>
      </c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  <c r="BZ4706" s="51"/>
      <c r="CA4706" s="51"/>
      <c r="CB4706" s="51"/>
      <c r="CC4706" s="51"/>
      <c r="CD4706" s="51"/>
    </row>
    <row r="4707" spans="1:82" x14ac:dyDescent="0.35">
      <c r="A4707" s="49" t="s">
        <v>859</v>
      </c>
      <c r="B4707" s="50">
        <v>42332</v>
      </c>
      <c r="C4707" s="62"/>
      <c r="D4707" s="62"/>
      <c r="E4707" s="51" t="s">
        <v>855</v>
      </c>
      <c r="F4707" s="51"/>
      <c r="G4707" s="51">
        <v>495.95203125000006</v>
      </c>
      <c r="H4707" s="51">
        <v>0.16340312500000001</v>
      </c>
      <c r="I4707" s="51">
        <v>0.22130624999999998</v>
      </c>
      <c r="J4707" s="51">
        <v>0.27323749999999997</v>
      </c>
      <c r="K4707" s="51">
        <v>0.28020624999999999</v>
      </c>
      <c r="L4707" s="51">
        <v>0.27834999999999999</v>
      </c>
      <c r="M4707" s="51">
        <v>0.32930000000000004</v>
      </c>
      <c r="N4707" s="51">
        <v>0.29972500000000002</v>
      </c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  <c r="BZ4707" s="51"/>
      <c r="CA4707" s="51"/>
      <c r="CB4707" s="51"/>
      <c r="CC4707" s="51"/>
      <c r="CD4707" s="51"/>
    </row>
    <row r="4708" spans="1:82" x14ac:dyDescent="0.35">
      <c r="A4708" s="49" t="s">
        <v>859</v>
      </c>
      <c r="B4708" s="50">
        <v>42333</v>
      </c>
      <c r="C4708" s="62"/>
      <c r="D4708" s="62"/>
      <c r="E4708" s="51" t="s">
        <v>855</v>
      </c>
      <c r="F4708" s="51"/>
      <c r="G4708" s="51">
        <v>490.51593750000001</v>
      </c>
      <c r="H4708" s="51">
        <v>0.14862500000000001</v>
      </c>
      <c r="I4708" s="51">
        <v>0.21039374999999999</v>
      </c>
      <c r="J4708" s="51">
        <v>0.269175</v>
      </c>
      <c r="K4708" s="51">
        <v>0.2790125</v>
      </c>
      <c r="L4708" s="51">
        <v>0.27826250000000002</v>
      </c>
      <c r="M4708" s="51">
        <v>0.32937500000000003</v>
      </c>
      <c r="N4708" s="51">
        <v>0.29971874999999998</v>
      </c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>
        <v>8.4</v>
      </c>
      <c r="AE4708" s="51"/>
      <c r="AF4708" s="51"/>
      <c r="AG4708" s="51"/>
      <c r="AH4708" s="51"/>
      <c r="AI4708" s="51"/>
      <c r="AJ4708" s="51">
        <v>0.8</v>
      </c>
      <c r="AK4708" s="51">
        <v>8.35</v>
      </c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  <c r="BZ4708" s="51"/>
      <c r="CA4708" s="51"/>
      <c r="CB4708" s="51"/>
      <c r="CC4708" s="51"/>
      <c r="CD4708" s="51"/>
    </row>
    <row r="4709" spans="1:82" x14ac:dyDescent="0.35">
      <c r="A4709" s="49" t="s">
        <v>859</v>
      </c>
      <c r="B4709" s="50">
        <v>42334</v>
      </c>
      <c r="C4709" s="62"/>
      <c r="D4709" s="62"/>
      <c r="E4709" s="51" t="s">
        <v>855</v>
      </c>
      <c r="F4709" s="51"/>
      <c r="G4709" s="51">
        <v>515.66671874999997</v>
      </c>
      <c r="H4709" s="51">
        <v>0.25420312499999997</v>
      </c>
      <c r="I4709" s="51">
        <v>0.25835000000000002</v>
      </c>
      <c r="J4709" s="51">
        <v>0.27591874999999999</v>
      </c>
      <c r="K4709" s="51">
        <v>0.27936875</v>
      </c>
      <c r="L4709" s="51">
        <v>0.27826875000000001</v>
      </c>
      <c r="M4709" s="51">
        <v>0.32934374999999999</v>
      </c>
      <c r="N4709" s="51">
        <v>0.29971249999999999</v>
      </c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  <c r="BZ4709" s="51"/>
      <c r="CA4709" s="51"/>
      <c r="CB4709" s="51"/>
      <c r="CC4709" s="51"/>
      <c r="CD4709" s="51"/>
    </row>
    <row r="4710" spans="1:82" x14ac:dyDescent="0.35">
      <c r="A4710" s="49" t="s">
        <v>859</v>
      </c>
      <c r="B4710" s="50">
        <v>42335</v>
      </c>
      <c r="C4710" s="62"/>
      <c r="D4710" s="62"/>
      <c r="E4710" s="51" t="s">
        <v>855</v>
      </c>
      <c r="F4710" s="51"/>
      <c r="G4710" s="51">
        <v>512.296875</v>
      </c>
      <c r="H4710" s="51">
        <v>0.23546875</v>
      </c>
      <c r="I4710" s="51">
        <v>0.25388125</v>
      </c>
      <c r="J4710" s="51">
        <v>0.27620625000000004</v>
      </c>
      <c r="K4710" s="51">
        <v>0.27928750000000002</v>
      </c>
      <c r="L4710" s="51">
        <v>0.27834375</v>
      </c>
      <c r="M4710" s="51">
        <v>0.32945000000000002</v>
      </c>
      <c r="N4710" s="51">
        <v>0.29969374999999998</v>
      </c>
      <c r="O4710" s="51"/>
      <c r="P4710" s="51"/>
      <c r="Q4710" s="51"/>
      <c r="R4710" s="51"/>
      <c r="S4710" s="51"/>
      <c r="T4710" s="51"/>
      <c r="U4710" s="51"/>
      <c r="V4710" s="51"/>
      <c r="W4710" s="51"/>
      <c r="X4710" s="51"/>
      <c r="Y4710" s="51"/>
      <c r="Z4710" s="51"/>
      <c r="AA4710" s="51"/>
      <c r="AB4710" s="51"/>
      <c r="AC4710" s="51"/>
      <c r="AD4710" s="51"/>
      <c r="AE4710" s="51"/>
      <c r="AF4710" s="51"/>
      <c r="AG4710" s="51"/>
      <c r="AH4710" s="51"/>
      <c r="AI4710" s="51"/>
      <c r="AJ4710" s="51"/>
      <c r="AK4710" s="51"/>
      <c r="AL4710" s="51"/>
      <c r="AM4710" s="51"/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/>
      <c r="BD4710" s="51"/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  <c r="BZ4710" s="51"/>
      <c r="CA4710" s="51"/>
      <c r="CB4710" s="51"/>
      <c r="CC4710" s="51"/>
      <c r="CD4710" s="51"/>
    </row>
    <row r="4711" spans="1:82" x14ac:dyDescent="0.35">
      <c r="A4711" s="49" t="s">
        <v>859</v>
      </c>
      <c r="B4711" s="50">
        <v>42336</v>
      </c>
      <c r="C4711" s="62"/>
      <c r="D4711" s="62"/>
      <c r="E4711" s="51" t="s">
        <v>855</v>
      </c>
      <c r="F4711" s="51"/>
      <c r="G4711" s="51">
        <v>506.67656250000005</v>
      </c>
      <c r="H4711" s="51">
        <v>0.21171250000000003</v>
      </c>
      <c r="I4711" s="51">
        <v>0.24456875</v>
      </c>
      <c r="J4711" s="51">
        <v>0.27438125000000002</v>
      </c>
      <c r="K4711" s="51">
        <v>0.27863749999999998</v>
      </c>
      <c r="L4711" s="51">
        <v>0.27844374999999999</v>
      </c>
      <c r="M4711" s="51">
        <v>0.32953125</v>
      </c>
      <c r="N4711" s="51">
        <v>0.29978749999999998</v>
      </c>
      <c r="O4711" s="51"/>
      <c r="P4711" s="51"/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/>
      <c r="AE4711" s="51"/>
      <c r="AF4711" s="51"/>
      <c r="AG4711" s="51"/>
      <c r="AH4711" s="51"/>
      <c r="AI4711" s="51"/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  <c r="BZ4711" s="51"/>
      <c r="CA4711" s="51"/>
      <c r="CB4711" s="51"/>
      <c r="CC4711" s="51"/>
      <c r="CD4711" s="51"/>
    </row>
    <row r="4712" spans="1:82" x14ac:dyDescent="0.35">
      <c r="A4712" s="49" t="s">
        <v>859</v>
      </c>
      <c r="B4712" s="50">
        <v>42337</v>
      </c>
      <c r="C4712" s="62"/>
      <c r="D4712" s="62"/>
      <c r="E4712" s="51" t="s">
        <v>855</v>
      </c>
      <c r="F4712" s="51"/>
      <c r="G4712" s="51">
        <v>503.33671875000005</v>
      </c>
      <c r="H4712" s="51">
        <v>0.19798437499999999</v>
      </c>
      <c r="I4712" s="51">
        <v>0.23881875000000002</v>
      </c>
      <c r="J4712" s="51">
        <v>0.27352500000000002</v>
      </c>
      <c r="K4712" s="51">
        <v>0.27815000000000001</v>
      </c>
      <c r="L4712" s="51">
        <v>0.27829999999999999</v>
      </c>
      <c r="M4712" s="51">
        <v>0.32963125000000004</v>
      </c>
      <c r="N4712" s="51">
        <v>0.29978125</v>
      </c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  <c r="BZ4712" s="51"/>
      <c r="CA4712" s="51"/>
      <c r="CB4712" s="51"/>
      <c r="CC4712" s="51"/>
      <c r="CD4712" s="51"/>
    </row>
    <row r="4713" spans="1:82" x14ac:dyDescent="0.35">
      <c r="A4713" s="49" t="s">
        <v>859</v>
      </c>
      <c r="B4713" s="50">
        <v>42338</v>
      </c>
      <c r="C4713" s="62"/>
      <c r="D4713" s="62"/>
      <c r="E4713" s="51" t="s">
        <v>855</v>
      </c>
      <c r="F4713" s="51"/>
      <c r="G4713" s="51">
        <v>500.35265625</v>
      </c>
      <c r="H4713" s="51">
        <v>0.18710937499999999</v>
      </c>
      <c r="I4713" s="51">
        <v>0.23323749999999999</v>
      </c>
      <c r="J4713" s="51">
        <v>0.27228750000000002</v>
      </c>
      <c r="K4713" s="51">
        <v>0.27766249999999998</v>
      </c>
      <c r="L4713" s="51">
        <v>0.27818124999999999</v>
      </c>
      <c r="M4713" s="51">
        <v>0.329675</v>
      </c>
      <c r="N4713" s="51">
        <v>0.29986250000000003</v>
      </c>
      <c r="O4713" s="51"/>
      <c r="P4713" s="51"/>
      <c r="Q4713" s="51"/>
      <c r="R4713" s="51"/>
      <c r="S4713" s="51"/>
      <c r="T4713" s="51"/>
      <c r="U4713" s="51"/>
      <c r="V4713" s="51"/>
      <c r="W4713" s="51"/>
      <c r="X4713" s="51"/>
      <c r="Y4713" s="51"/>
      <c r="Z4713" s="51"/>
      <c r="AA4713" s="51"/>
      <c r="AB4713" s="51"/>
      <c r="AC4713" s="51"/>
      <c r="AD4713" s="51"/>
      <c r="AE4713" s="51">
        <v>0.56436741868522655</v>
      </c>
      <c r="AF4713" s="51">
        <v>0.542988769850973</v>
      </c>
      <c r="AG4713" s="51"/>
      <c r="AH4713" s="51"/>
      <c r="AI4713" s="51"/>
      <c r="AJ4713" s="51"/>
      <c r="AK4713" s="51"/>
      <c r="AL4713" s="51"/>
      <c r="AM4713" s="51"/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/>
      <c r="BC4713" s="51"/>
      <c r="BD4713" s="51"/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  <c r="BZ4713" s="51"/>
      <c r="CA4713" s="51"/>
      <c r="CB4713" s="51"/>
      <c r="CC4713" s="51"/>
      <c r="CD4713" s="51"/>
    </row>
    <row r="4714" spans="1:82" x14ac:dyDescent="0.35">
      <c r="A4714" s="49" t="s">
        <v>859</v>
      </c>
      <c r="B4714" s="50">
        <v>42339</v>
      </c>
      <c r="C4714" s="62"/>
      <c r="D4714" s="62"/>
      <c r="E4714" s="51" t="s">
        <v>855</v>
      </c>
      <c r="F4714" s="51"/>
      <c r="G4714" s="51">
        <v>497.22843749999998</v>
      </c>
      <c r="H4714" s="51">
        <v>0.17665625000000001</v>
      </c>
      <c r="I4714" s="51">
        <v>0.22718749999999999</v>
      </c>
      <c r="J4714" s="51">
        <v>0.27120624999999998</v>
      </c>
      <c r="K4714" s="51">
        <v>0.27676250000000002</v>
      </c>
      <c r="L4714" s="51">
        <v>0.27803125000000001</v>
      </c>
      <c r="M4714" s="51">
        <v>0.32965624999999998</v>
      </c>
      <c r="N4714" s="51">
        <v>0.29985000000000001</v>
      </c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/>
      <c r="AD4714" s="51"/>
      <c r="AE4714" s="51"/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  <c r="BZ4714" s="51"/>
      <c r="CA4714" s="51"/>
      <c r="CB4714" s="51"/>
      <c r="CC4714" s="51"/>
      <c r="CD4714" s="51"/>
    </row>
    <row r="4715" spans="1:82" x14ac:dyDescent="0.35">
      <c r="A4715" s="49" t="s">
        <v>859</v>
      </c>
      <c r="B4715" s="50">
        <v>42340</v>
      </c>
      <c r="C4715" s="62"/>
      <c r="D4715" s="62"/>
      <c r="E4715" s="51" t="s">
        <v>855</v>
      </c>
      <c r="F4715" s="51"/>
      <c r="G4715" s="51">
        <v>491.45109374999998</v>
      </c>
      <c r="H4715" s="51">
        <v>0.159178125</v>
      </c>
      <c r="I4715" s="51">
        <v>0.21618749999999998</v>
      </c>
      <c r="J4715" s="51">
        <v>0.26792499999999997</v>
      </c>
      <c r="K4715" s="51">
        <v>0.27523750000000002</v>
      </c>
      <c r="L4715" s="51">
        <v>0.27782499999999999</v>
      </c>
      <c r="M4715" s="51">
        <v>0.32963750000000003</v>
      </c>
      <c r="N4715" s="51">
        <v>0.29986249999999998</v>
      </c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>
        <v>8.4</v>
      </c>
      <c r="AE4715" s="51"/>
      <c r="AF4715" s="51"/>
      <c r="AG4715" s="51"/>
      <c r="AH4715" s="51"/>
      <c r="AI4715" s="51"/>
      <c r="AJ4715" s="51">
        <v>1.55</v>
      </c>
      <c r="AK4715" s="51">
        <v>8.4</v>
      </c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  <c r="BZ4715" s="51"/>
      <c r="CA4715" s="51"/>
      <c r="CB4715" s="51"/>
      <c r="CC4715" s="51"/>
      <c r="CD4715" s="51"/>
    </row>
    <row r="4716" spans="1:82" x14ac:dyDescent="0.35">
      <c r="A4716" s="49" t="s">
        <v>859</v>
      </c>
      <c r="B4716" s="50">
        <v>42341</v>
      </c>
      <c r="C4716" s="62"/>
      <c r="D4716" s="62"/>
      <c r="E4716" s="51" t="s">
        <v>855</v>
      </c>
      <c r="F4716" s="51"/>
      <c r="G4716" s="51">
        <v>519.77390624999998</v>
      </c>
      <c r="H4716" s="51">
        <v>0.28098437500000001</v>
      </c>
      <c r="I4716" s="51">
        <v>0.26423750000000001</v>
      </c>
      <c r="J4716" s="51">
        <v>0.27315624999999999</v>
      </c>
      <c r="K4716" s="51">
        <v>0.27971250000000003</v>
      </c>
      <c r="L4716" s="51">
        <v>0.27769375000000007</v>
      </c>
      <c r="M4716" s="51">
        <v>0.32963125000000004</v>
      </c>
      <c r="N4716" s="51">
        <v>0.29977499999999996</v>
      </c>
      <c r="O4716" s="51"/>
      <c r="P4716" s="51"/>
      <c r="Q4716" s="51"/>
      <c r="R4716" s="51"/>
      <c r="S4716" s="51">
        <v>7.5966690249999997</v>
      </c>
      <c r="T4716" s="51">
        <v>437.79349999999994</v>
      </c>
      <c r="U4716" s="51">
        <v>90.66</v>
      </c>
      <c r="V4716" s="51"/>
      <c r="W4716" s="51"/>
      <c r="X4716" s="51"/>
      <c r="Y4716" s="51"/>
      <c r="Z4716" s="51"/>
      <c r="AA4716" s="51"/>
      <c r="AB4716" s="51"/>
      <c r="AC4716" s="51">
        <v>0</v>
      </c>
      <c r="AD4716" s="51"/>
      <c r="AE4716" s="51"/>
      <c r="AF4716" s="51"/>
      <c r="AG4716" s="51"/>
      <c r="AH4716" s="51"/>
      <c r="AI4716" s="51">
        <v>0.82699999999999996</v>
      </c>
      <c r="AJ4716" s="51"/>
      <c r="AK4716" s="51"/>
      <c r="AL4716" s="51">
        <v>1.6900000000000002</v>
      </c>
      <c r="AM4716" s="51">
        <v>3.5983354667336528E-2</v>
      </c>
      <c r="AN4716" s="51">
        <v>3.3663058000000001</v>
      </c>
      <c r="AO4716" s="51">
        <v>93.551749999999998</v>
      </c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>
        <v>1.750866525</v>
      </c>
      <c r="BC4716" s="51"/>
      <c r="BD4716" s="51">
        <v>90.66</v>
      </c>
      <c r="BE4716" s="51">
        <v>1.9312447882197221E-2</v>
      </c>
      <c r="BF4716" s="51">
        <v>9.8098916044109963E-3</v>
      </c>
      <c r="BG4716" s="51">
        <v>2.4794967000000003</v>
      </c>
      <c r="BH4716" s="51"/>
      <c r="BI4716" s="51">
        <v>252.75475</v>
      </c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  <c r="BZ4716" s="51"/>
      <c r="CA4716" s="51"/>
      <c r="CB4716" s="51"/>
      <c r="CC4716" s="51"/>
      <c r="CD4716" s="51"/>
    </row>
    <row r="4717" spans="1:82" x14ac:dyDescent="0.35">
      <c r="A4717" s="49" t="s">
        <v>859</v>
      </c>
      <c r="B4717" s="50">
        <v>42342</v>
      </c>
      <c r="C4717" s="62"/>
      <c r="D4717" s="62"/>
      <c r="E4717" s="51" t="s">
        <v>855</v>
      </c>
      <c r="F4717" s="51"/>
      <c r="G4717" s="51">
        <v>516.01593749999995</v>
      </c>
      <c r="H4717" s="51">
        <v>0.25944999999999996</v>
      </c>
      <c r="I4717" s="51">
        <v>0.26261875000000001</v>
      </c>
      <c r="J4717" s="51">
        <v>0.27395000000000003</v>
      </c>
      <c r="K4717" s="51">
        <v>0.2779875</v>
      </c>
      <c r="L4717" s="51">
        <v>0.27750625000000001</v>
      </c>
      <c r="M4717" s="51">
        <v>0.32969999999999999</v>
      </c>
      <c r="N4717" s="51">
        <v>0.299875</v>
      </c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/>
      <c r="AD4717" s="51"/>
      <c r="AE4717" s="51">
        <v>0.59949309877063406</v>
      </c>
      <c r="AF4717" s="51">
        <v>0.57682082195668327</v>
      </c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  <c r="BZ4717" s="51"/>
      <c r="CA4717" s="51"/>
      <c r="CB4717" s="51"/>
      <c r="CC4717" s="51"/>
      <c r="CD4717" s="51"/>
    </row>
    <row r="4718" spans="1:82" x14ac:dyDescent="0.35">
      <c r="A4718" s="49" t="s">
        <v>859</v>
      </c>
      <c r="B4718" s="50">
        <v>42343</v>
      </c>
      <c r="C4718" s="62"/>
      <c r="D4718" s="62"/>
      <c r="E4718" s="51" t="s">
        <v>855</v>
      </c>
      <c r="F4718" s="51"/>
      <c r="G4718" s="51">
        <v>512.3784374999999</v>
      </c>
      <c r="H4718" s="51">
        <v>0.24086875000000002</v>
      </c>
      <c r="I4718" s="51">
        <v>0.25748749999999998</v>
      </c>
      <c r="J4718" s="51">
        <v>0.27431875</v>
      </c>
      <c r="K4718" s="51">
        <v>0.2774375</v>
      </c>
      <c r="L4718" s="51">
        <v>0.27742500000000003</v>
      </c>
      <c r="M4718" s="51">
        <v>0.32971874999999995</v>
      </c>
      <c r="N4718" s="51">
        <v>0.29985000000000001</v>
      </c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  <c r="BZ4718" s="51"/>
      <c r="CA4718" s="51"/>
      <c r="CB4718" s="51"/>
      <c r="CC4718" s="51"/>
      <c r="CD4718" s="51"/>
    </row>
    <row r="4719" spans="1:82" x14ac:dyDescent="0.35">
      <c r="A4719" s="49" t="s">
        <v>859</v>
      </c>
      <c r="B4719" s="50">
        <v>42344</v>
      </c>
      <c r="C4719" s="62"/>
      <c r="D4719" s="62"/>
      <c r="E4719" s="51" t="s">
        <v>855</v>
      </c>
      <c r="F4719" s="51"/>
      <c r="G4719" s="51">
        <v>509.35734375000004</v>
      </c>
      <c r="H4719" s="51">
        <v>0.22634062499999999</v>
      </c>
      <c r="I4719" s="51">
        <v>0.25265000000000004</v>
      </c>
      <c r="J4719" s="51">
        <v>0.27436875000000005</v>
      </c>
      <c r="K4719" s="51">
        <v>0.27712500000000001</v>
      </c>
      <c r="L4719" s="51">
        <v>0.27727499999999999</v>
      </c>
      <c r="M4719" s="51">
        <v>0.32976250000000001</v>
      </c>
      <c r="N4719" s="51">
        <v>0.29983124999999999</v>
      </c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  <c r="BZ4719" s="51"/>
      <c r="CA4719" s="51"/>
      <c r="CB4719" s="51"/>
      <c r="CC4719" s="51"/>
      <c r="CD4719" s="51"/>
    </row>
    <row r="4720" spans="1:82" x14ac:dyDescent="0.35">
      <c r="A4720" s="49" t="s">
        <v>859</v>
      </c>
      <c r="B4720" s="50">
        <v>42345</v>
      </c>
      <c r="C4720" s="62"/>
      <c r="D4720" s="62"/>
      <c r="E4720" s="51" t="s">
        <v>855</v>
      </c>
      <c r="F4720" s="51"/>
      <c r="G4720" s="51">
        <v>505.54359374999996</v>
      </c>
      <c r="H4720" s="51">
        <v>0.21167812499999999</v>
      </c>
      <c r="I4720" s="51">
        <v>0.24633749999999999</v>
      </c>
      <c r="J4720" s="51">
        <v>0.27306874999999997</v>
      </c>
      <c r="K4720" s="51">
        <v>0.27634375</v>
      </c>
      <c r="L4720" s="51">
        <v>0.27713125</v>
      </c>
      <c r="M4720" s="51">
        <v>0.32972499999999999</v>
      </c>
      <c r="N4720" s="51">
        <v>0.29986875000000002</v>
      </c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>
        <v>0.52634936992136883</v>
      </c>
      <c r="AF4720" s="51">
        <v>0.53475430017048886</v>
      </c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  <c r="BZ4720" s="51"/>
      <c r="CA4720" s="51"/>
      <c r="CB4720" s="51"/>
      <c r="CC4720" s="51"/>
      <c r="CD4720" s="51"/>
    </row>
    <row r="4721" spans="1:82" x14ac:dyDescent="0.35">
      <c r="A4721" s="49" t="s">
        <v>859</v>
      </c>
      <c r="B4721" s="50">
        <v>42346</v>
      </c>
      <c r="C4721" s="62"/>
      <c r="D4721" s="62"/>
      <c r="E4721" s="51" t="s">
        <v>855</v>
      </c>
      <c r="F4721" s="51"/>
      <c r="G4721" s="51">
        <v>500.95265625000002</v>
      </c>
      <c r="H4721" s="51">
        <v>0.19490312500000001</v>
      </c>
      <c r="I4721" s="51">
        <v>0.23831875000000002</v>
      </c>
      <c r="J4721" s="51">
        <v>0.27138125000000002</v>
      </c>
      <c r="K4721" s="51">
        <v>0.27536875</v>
      </c>
      <c r="L4721" s="51">
        <v>0.27687499999999998</v>
      </c>
      <c r="M4721" s="51">
        <v>0.32981250000000001</v>
      </c>
      <c r="N4721" s="51">
        <v>0.29979375000000003</v>
      </c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>
        <v>8.4</v>
      </c>
      <c r="AE4721" s="51"/>
      <c r="AF4721" s="51"/>
      <c r="AG4721" s="51"/>
      <c r="AH4721" s="51"/>
      <c r="AI4721" s="51"/>
      <c r="AJ4721" s="51">
        <v>2.95</v>
      </c>
      <c r="AK4721" s="51">
        <v>8.4</v>
      </c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  <c r="BZ4721" s="51"/>
      <c r="CA4721" s="51"/>
      <c r="CB4721" s="51"/>
      <c r="CC4721" s="51"/>
      <c r="CD4721" s="51"/>
    </row>
    <row r="4722" spans="1:82" x14ac:dyDescent="0.35">
      <c r="A4722" s="49" t="s">
        <v>859</v>
      </c>
      <c r="B4722" s="50">
        <v>42347</v>
      </c>
      <c r="C4722" s="62"/>
      <c r="D4722" s="62"/>
      <c r="E4722" s="51" t="s">
        <v>855</v>
      </c>
      <c r="F4722" s="51"/>
      <c r="G4722" s="51">
        <v>497.26500000000004</v>
      </c>
      <c r="H4722" s="51">
        <v>0.1822125</v>
      </c>
      <c r="I4722" s="51">
        <v>0.23171250000000002</v>
      </c>
      <c r="J4722" s="51">
        <v>0.27015624999999999</v>
      </c>
      <c r="K4722" s="51">
        <v>0.27427500000000005</v>
      </c>
      <c r="L4722" s="51">
        <v>0.27661875000000002</v>
      </c>
      <c r="M4722" s="51">
        <v>0.32974999999999999</v>
      </c>
      <c r="N4722" s="51">
        <v>0.29978749999999998</v>
      </c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  <c r="BZ4722" s="51"/>
      <c r="CA4722" s="51"/>
      <c r="CB4722" s="51"/>
      <c r="CC4722" s="51"/>
      <c r="CD4722" s="51"/>
    </row>
    <row r="4723" spans="1:82" x14ac:dyDescent="0.35">
      <c r="A4723" s="49" t="s">
        <v>859</v>
      </c>
      <c r="B4723" s="50">
        <v>42348</v>
      </c>
      <c r="C4723" s="62"/>
      <c r="D4723" s="62"/>
      <c r="E4723" s="51" t="s">
        <v>855</v>
      </c>
      <c r="F4723" s="51"/>
      <c r="G4723" s="51">
        <v>523.49437499999999</v>
      </c>
      <c r="H4723" s="51">
        <v>0.28930624999999999</v>
      </c>
      <c r="I4723" s="51">
        <v>0.27116874999999996</v>
      </c>
      <c r="J4723" s="51">
        <v>0.28026875000000001</v>
      </c>
      <c r="K4723" s="51">
        <v>0.27863125</v>
      </c>
      <c r="L4723" s="51">
        <v>0.27637500000000004</v>
      </c>
      <c r="M4723" s="51">
        <v>0.32969375000000001</v>
      </c>
      <c r="N4723" s="51">
        <v>0.29977500000000001</v>
      </c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/>
      <c r="AD4723" s="51"/>
      <c r="AE4723" s="51"/>
      <c r="AF4723" s="51"/>
      <c r="AG4723" s="51"/>
      <c r="AH4723" s="51"/>
      <c r="AI4723" s="51"/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  <c r="BZ4723" s="51"/>
      <c r="CA4723" s="51"/>
      <c r="CB4723" s="51"/>
      <c r="CC4723" s="51"/>
      <c r="CD4723" s="51"/>
    </row>
    <row r="4724" spans="1:82" x14ac:dyDescent="0.35">
      <c r="A4724" s="49" t="s">
        <v>859</v>
      </c>
      <c r="B4724" s="50">
        <v>42349</v>
      </c>
      <c r="C4724" s="62"/>
      <c r="D4724" s="62"/>
      <c r="E4724" s="51" t="s">
        <v>855</v>
      </c>
      <c r="F4724" s="51"/>
      <c r="G4724" s="51">
        <v>524.73609375000001</v>
      </c>
      <c r="H4724" s="51">
        <v>0.28500312500000002</v>
      </c>
      <c r="I4724" s="51">
        <v>0.2777</v>
      </c>
      <c r="J4724" s="51">
        <v>0.28239375</v>
      </c>
      <c r="K4724" s="51">
        <v>0.27960000000000002</v>
      </c>
      <c r="L4724" s="51">
        <v>0.27632500000000004</v>
      </c>
      <c r="M4724" s="51">
        <v>0.32975625000000003</v>
      </c>
      <c r="N4724" s="51">
        <v>0.29969374999999998</v>
      </c>
      <c r="O4724" s="51"/>
      <c r="P4724" s="51"/>
      <c r="Q4724" s="51"/>
      <c r="R4724" s="51"/>
      <c r="S4724" s="51"/>
      <c r="T4724" s="51"/>
      <c r="U4724" s="51"/>
      <c r="V4724" s="51"/>
      <c r="W4724" s="51"/>
      <c r="X4724" s="51"/>
      <c r="Y4724" s="51"/>
      <c r="Z4724" s="51"/>
      <c r="AA4724" s="51"/>
      <c r="AB4724" s="51"/>
      <c r="AC4724" s="51"/>
      <c r="AD4724" s="51"/>
      <c r="AE4724" s="51">
        <v>0.73889992436366547</v>
      </c>
      <c r="AF4724" s="51">
        <v>0.55871469854072098</v>
      </c>
      <c r="AG4724" s="51"/>
      <c r="AH4724" s="51"/>
      <c r="AI4724" s="51"/>
      <c r="AJ4724" s="51"/>
      <c r="AK4724" s="51"/>
      <c r="AL4724" s="51"/>
      <c r="AM4724" s="51"/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/>
      <c r="BB4724" s="51"/>
      <c r="BC4724" s="51"/>
      <c r="BD4724" s="51"/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  <c r="BZ4724" s="51"/>
      <c r="CA4724" s="51"/>
      <c r="CB4724" s="51"/>
      <c r="CC4724" s="51"/>
      <c r="CD4724" s="51"/>
    </row>
    <row r="4725" spans="1:82" x14ac:dyDescent="0.35">
      <c r="A4725" s="49" t="s">
        <v>859</v>
      </c>
      <c r="B4725" s="50">
        <v>42350</v>
      </c>
      <c r="C4725" s="62"/>
      <c r="D4725" s="62"/>
      <c r="E4725" s="51" t="s">
        <v>855</v>
      </c>
      <c r="F4725" s="51"/>
      <c r="G4725" s="51">
        <v>521.94093750000002</v>
      </c>
      <c r="H4725" s="51">
        <v>0.27057500000000001</v>
      </c>
      <c r="I4725" s="51">
        <v>0.27603125000000001</v>
      </c>
      <c r="J4725" s="51">
        <v>0.28240625000000003</v>
      </c>
      <c r="K4725" s="51">
        <v>0.27869375000000002</v>
      </c>
      <c r="L4725" s="51">
        <v>0.27608125</v>
      </c>
      <c r="M4725" s="51">
        <v>0.32963124999999999</v>
      </c>
      <c r="N4725" s="51">
        <v>0.2996875</v>
      </c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/>
      <c r="AC4725" s="51"/>
      <c r="AD4725" s="51"/>
      <c r="AE4725" s="51"/>
      <c r="AF4725" s="51"/>
      <c r="AG4725" s="51"/>
      <c r="AH4725" s="51"/>
      <c r="AI4725" s="51"/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  <c r="BZ4725" s="51"/>
      <c r="CA4725" s="51"/>
      <c r="CB4725" s="51"/>
      <c r="CC4725" s="51"/>
      <c r="CD4725" s="51"/>
    </row>
    <row r="4726" spans="1:82" x14ac:dyDescent="0.35">
      <c r="A4726" s="49" t="s">
        <v>859</v>
      </c>
      <c r="B4726" s="50">
        <v>42351</v>
      </c>
      <c r="C4726" s="62"/>
      <c r="D4726" s="62"/>
      <c r="E4726" s="51" t="s">
        <v>855</v>
      </c>
      <c r="F4726" s="51"/>
      <c r="G4726" s="51">
        <v>519.65343749999988</v>
      </c>
      <c r="H4726" s="51">
        <v>0.25880000000000003</v>
      </c>
      <c r="I4726" s="51">
        <v>0.27295624999999996</v>
      </c>
      <c r="J4726" s="51">
        <v>0.28259374999999998</v>
      </c>
      <c r="K4726" s="51">
        <v>0.27849999999999997</v>
      </c>
      <c r="L4726" s="51">
        <v>0.27586249999999995</v>
      </c>
      <c r="M4726" s="51">
        <v>0.329625</v>
      </c>
      <c r="N4726" s="51">
        <v>0.29971875000000003</v>
      </c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  <c r="BZ4726" s="51"/>
      <c r="CA4726" s="51"/>
      <c r="CB4726" s="51"/>
      <c r="CC4726" s="51"/>
      <c r="CD4726" s="51"/>
    </row>
    <row r="4727" spans="1:82" x14ac:dyDescent="0.35">
      <c r="A4727" s="49" t="s">
        <v>859</v>
      </c>
      <c r="B4727" s="50">
        <v>42352</v>
      </c>
      <c r="C4727" s="62"/>
      <c r="D4727" s="62"/>
      <c r="E4727" s="51" t="s">
        <v>855</v>
      </c>
      <c r="F4727" s="51"/>
      <c r="G4727" s="51">
        <v>515.31468749999999</v>
      </c>
      <c r="H4727" s="51">
        <v>0.24132500000000001</v>
      </c>
      <c r="I4727" s="51">
        <v>0.26656875000000002</v>
      </c>
      <c r="J4727" s="51">
        <v>0.28123750000000003</v>
      </c>
      <c r="K4727" s="51">
        <v>0.27770625000000004</v>
      </c>
      <c r="L4727" s="51">
        <v>0.27559374999999997</v>
      </c>
      <c r="M4727" s="51">
        <v>0.32963124999999999</v>
      </c>
      <c r="N4727" s="51">
        <v>0.29959999999999998</v>
      </c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/>
      <c r="AD4727" s="51"/>
      <c r="AE4727" s="51">
        <v>0.59011758143235604</v>
      </c>
      <c r="AF4727" s="51">
        <v>0.52167479240326664</v>
      </c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  <c r="BZ4727" s="51"/>
      <c r="CA4727" s="51"/>
      <c r="CB4727" s="51"/>
      <c r="CC4727" s="51"/>
      <c r="CD4727" s="51"/>
    </row>
    <row r="4728" spans="1:82" x14ac:dyDescent="0.35">
      <c r="A4728" s="49" t="s">
        <v>859</v>
      </c>
      <c r="B4728" s="50">
        <v>42353</v>
      </c>
      <c r="C4728" s="62"/>
      <c r="D4728" s="62"/>
      <c r="E4728" s="51" t="s">
        <v>855</v>
      </c>
      <c r="F4728" s="51"/>
      <c r="G4728" s="51">
        <v>511.47609375000002</v>
      </c>
      <c r="H4728" s="51">
        <v>0.225478125</v>
      </c>
      <c r="I4728" s="51">
        <v>0.26018750000000002</v>
      </c>
      <c r="J4728" s="51">
        <v>0.28033750000000002</v>
      </c>
      <c r="K4728" s="51">
        <v>0.27723125000000004</v>
      </c>
      <c r="L4728" s="51">
        <v>0.27539374999999999</v>
      </c>
      <c r="M4728" s="51">
        <v>0.32958124999999999</v>
      </c>
      <c r="N4728" s="51">
        <v>0.29954375</v>
      </c>
      <c r="O4728" s="51"/>
      <c r="P4728" s="51"/>
      <c r="Q4728" s="51"/>
      <c r="R4728" s="51"/>
      <c r="S4728" s="51">
        <v>9.9536179750000002</v>
      </c>
      <c r="T4728" s="51">
        <v>629.57849999999996</v>
      </c>
      <c r="U4728" s="51">
        <v>185.32350000000002</v>
      </c>
      <c r="V4728" s="51"/>
      <c r="W4728" s="51"/>
      <c r="X4728" s="51"/>
      <c r="Y4728" s="51"/>
      <c r="Z4728" s="51"/>
      <c r="AA4728" s="51"/>
      <c r="AB4728" s="51"/>
      <c r="AC4728" s="51">
        <v>0</v>
      </c>
      <c r="AD4728" s="51"/>
      <c r="AE4728" s="51"/>
      <c r="AF4728" s="51"/>
      <c r="AG4728" s="51"/>
      <c r="AH4728" s="51"/>
      <c r="AI4728" s="51">
        <v>3.3522499999999993</v>
      </c>
      <c r="AJ4728" s="51"/>
      <c r="AK4728" s="51"/>
      <c r="AL4728" s="51">
        <v>1.615</v>
      </c>
      <c r="AM4728" s="51">
        <v>2.2342687901586517E-2</v>
      </c>
      <c r="AN4728" s="51">
        <v>2.0141988999999998</v>
      </c>
      <c r="AO4728" s="51">
        <v>90.15025</v>
      </c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>
        <v>3.8156562999999997</v>
      </c>
      <c r="BC4728" s="51"/>
      <c r="BD4728" s="51">
        <v>185.32350000000002</v>
      </c>
      <c r="BE4728" s="51">
        <v>2.0589165971935556E-2</v>
      </c>
      <c r="BF4728" s="51">
        <v>1.175690201780458E-2</v>
      </c>
      <c r="BG4728" s="51">
        <v>4.1237627750000003</v>
      </c>
      <c r="BH4728" s="51"/>
      <c r="BI4728" s="51">
        <v>350.75249999999994</v>
      </c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  <c r="BZ4728" s="51"/>
      <c r="CA4728" s="51"/>
      <c r="CB4728" s="51"/>
      <c r="CC4728" s="51"/>
      <c r="CD4728" s="51"/>
    </row>
    <row r="4729" spans="1:82" x14ac:dyDescent="0.35">
      <c r="A4729" s="49" t="s">
        <v>859</v>
      </c>
      <c r="B4729" s="50">
        <v>42354</v>
      </c>
      <c r="C4729" s="62"/>
      <c r="D4729" s="62"/>
      <c r="E4729" s="51" t="s">
        <v>855</v>
      </c>
      <c r="F4729" s="51"/>
      <c r="G4729" s="51">
        <v>509.4173437500001</v>
      </c>
      <c r="H4729" s="51">
        <v>0.21665937499999999</v>
      </c>
      <c r="I4729" s="51">
        <v>0.25645625</v>
      </c>
      <c r="J4729" s="51">
        <v>0.2799625</v>
      </c>
      <c r="K4729" s="51">
        <v>0.27718124999999999</v>
      </c>
      <c r="L4729" s="51">
        <v>0.27526249999999997</v>
      </c>
      <c r="M4729" s="51">
        <v>0.32953749999999998</v>
      </c>
      <c r="N4729" s="51">
        <v>0.29955624999999997</v>
      </c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>
        <v>8.4</v>
      </c>
      <c r="AE4729" s="51"/>
      <c r="AF4729" s="51"/>
      <c r="AG4729" s="51"/>
      <c r="AH4729" s="51"/>
      <c r="AI4729" s="51"/>
      <c r="AJ4729" s="51">
        <v>3.55</v>
      </c>
      <c r="AK4729" s="51">
        <v>8.4</v>
      </c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  <c r="BZ4729" s="51"/>
      <c r="CA4729" s="51"/>
      <c r="CB4729" s="51"/>
      <c r="CC4729" s="51"/>
      <c r="CD4729" s="51"/>
    </row>
    <row r="4730" spans="1:82" x14ac:dyDescent="0.35">
      <c r="A4730" s="49" t="s">
        <v>859</v>
      </c>
      <c r="B4730" s="50">
        <v>42355</v>
      </c>
      <c r="C4730" s="62"/>
      <c r="D4730" s="62"/>
      <c r="E4730" s="51" t="s">
        <v>855</v>
      </c>
      <c r="F4730" s="51"/>
      <c r="G4730" s="51">
        <v>506.96859374999997</v>
      </c>
      <c r="H4730" s="51">
        <v>0.20792812499999999</v>
      </c>
      <c r="I4730" s="51">
        <v>0.2522875</v>
      </c>
      <c r="J4730" s="51">
        <v>0.27880624999999998</v>
      </c>
      <c r="K4730" s="51">
        <v>0.27684375</v>
      </c>
      <c r="L4730" s="51">
        <v>0.27513749999999998</v>
      </c>
      <c r="M4730" s="51">
        <v>0.32949375000000003</v>
      </c>
      <c r="N4730" s="51">
        <v>0.29950624999999997</v>
      </c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  <c r="BZ4730" s="51"/>
      <c r="CA4730" s="51"/>
      <c r="CB4730" s="51"/>
      <c r="CC4730" s="51"/>
      <c r="CD4730" s="51"/>
    </row>
    <row r="4731" spans="1:82" x14ac:dyDescent="0.35">
      <c r="A4731" s="49" t="s">
        <v>859</v>
      </c>
      <c r="B4731" s="50">
        <v>42356</v>
      </c>
      <c r="C4731" s="62"/>
      <c r="D4731" s="62"/>
      <c r="E4731" s="51" t="s">
        <v>855</v>
      </c>
      <c r="F4731" s="51"/>
      <c r="G4731" s="51">
        <v>503.76375000000002</v>
      </c>
      <c r="H4731" s="51">
        <v>0.19743125</v>
      </c>
      <c r="I4731" s="51">
        <v>0.24673125000000001</v>
      </c>
      <c r="J4731" s="51">
        <v>0.27724375000000001</v>
      </c>
      <c r="K4731" s="51">
        <v>0.27616874999999996</v>
      </c>
      <c r="L4731" s="51">
        <v>0.2749125</v>
      </c>
      <c r="M4731" s="51">
        <v>0.32944375000000004</v>
      </c>
      <c r="N4731" s="51">
        <v>0.29936249999999998</v>
      </c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  <c r="BZ4731" s="51"/>
      <c r="CA4731" s="51"/>
      <c r="CB4731" s="51"/>
      <c r="CC4731" s="51"/>
      <c r="CD4731" s="51"/>
    </row>
    <row r="4732" spans="1:82" x14ac:dyDescent="0.35">
      <c r="A4732" s="49" t="s">
        <v>859</v>
      </c>
      <c r="B4732" s="50">
        <v>42357</v>
      </c>
      <c r="C4732" s="62"/>
      <c r="D4732" s="62"/>
      <c r="E4732" s="51" t="s">
        <v>855</v>
      </c>
      <c r="F4732" s="51"/>
      <c r="G4732" s="51">
        <v>501.49406250000004</v>
      </c>
      <c r="H4732" s="51">
        <v>0.18981875000000001</v>
      </c>
      <c r="I4732" s="51">
        <v>0.24243749999999997</v>
      </c>
      <c r="J4732" s="51">
        <v>0.27637500000000004</v>
      </c>
      <c r="K4732" s="51">
        <v>0.27575624999999998</v>
      </c>
      <c r="L4732" s="51">
        <v>0.27473749999999997</v>
      </c>
      <c r="M4732" s="51">
        <v>0.32935625000000002</v>
      </c>
      <c r="N4732" s="51">
        <v>0.29929374999999997</v>
      </c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/>
      <c r="AD4732" s="51"/>
      <c r="AE4732" s="51"/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  <c r="BZ4732" s="51"/>
      <c r="CA4732" s="51"/>
      <c r="CB4732" s="51"/>
      <c r="CC4732" s="51"/>
      <c r="CD4732" s="51"/>
    </row>
    <row r="4733" spans="1:82" x14ac:dyDescent="0.35">
      <c r="A4733" s="49" t="s">
        <v>859</v>
      </c>
      <c r="B4733" s="50">
        <v>42358</v>
      </c>
      <c r="C4733" s="62"/>
      <c r="D4733" s="62"/>
      <c r="E4733" s="51" t="s">
        <v>855</v>
      </c>
      <c r="F4733" s="51"/>
      <c r="G4733" s="51">
        <v>499.14984375</v>
      </c>
      <c r="H4733" s="51">
        <v>0.18326562499999999</v>
      </c>
      <c r="I4733" s="51">
        <v>0.23801250000000002</v>
      </c>
      <c r="J4733" s="51">
        <v>0.275175</v>
      </c>
      <c r="K4733" s="51">
        <v>0.27508749999999998</v>
      </c>
      <c r="L4733" s="51">
        <v>0.27441874999999999</v>
      </c>
      <c r="M4733" s="51">
        <v>0.32931874999999999</v>
      </c>
      <c r="N4733" s="51">
        <v>0.29919374999999998</v>
      </c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  <c r="BZ4733" s="51"/>
      <c r="CA4733" s="51"/>
      <c r="CB4733" s="51"/>
      <c r="CC4733" s="51"/>
      <c r="CD4733" s="51"/>
    </row>
    <row r="4734" spans="1:82" x14ac:dyDescent="0.35">
      <c r="A4734" s="49" t="s">
        <v>859</v>
      </c>
      <c r="B4734" s="50">
        <v>42359</v>
      </c>
      <c r="C4734" s="62"/>
      <c r="D4734" s="62"/>
      <c r="E4734" s="51" t="s">
        <v>855</v>
      </c>
      <c r="F4734" s="51"/>
      <c r="G4734" s="51">
        <v>493.49953124999996</v>
      </c>
      <c r="H4734" s="51">
        <v>0.167540625</v>
      </c>
      <c r="I4734" s="51">
        <v>0.22793125000000003</v>
      </c>
      <c r="J4734" s="51">
        <v>0.27163749999999998</v>
      </c>
      <c r="K4734" s="51">
        <v>0.27308125</v>
      </c>
      <c r="L4734" s="51">
        <v>0.27411875000000002</v>
      </c>
      <c r="M4734" s="51">
        <v>0.32922499999999999</v>
      </c>
      <c r="N4734" s="51">
        <v>0.29919999999999997</v>
      </c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>
        <v>0.52195781480723302</v>
      </c>
      <c r="AF4734" s="51">
        <v>0.45092035100314842</v>
      </c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  <c r="BZ4734" s="51"/>
      <c r="CA4734" s="51"/>
      <c r="CB4734" s="51"/>
      <c r="CC4734" s="51"/>
      <c r="CD4734" s="51"/>
    </row>
    <row r="4735" spans="1:82" x14ac:dyDescent="0.35">
      <c r="A4735" s="49" t="s">
        <v>859</v>
      </c>
      <c r="B4735" s="50">
        <v>42360</v>
      </c>
      <c r="C4735" s="62"/>
      <c r="D4735" s="62"/>
      <c r="E4735" s="51" t="s">
        <v>855</v>
      </c>
      <c r="F4735" s="51"/>
      <c r="G4735" s="51">
        <v>491.95968750000003</v>
      </c>
      <c r="H4735" s="51">
        <v>0.16236875000000001</v>
      </c>
      <c r="I4735" s="51">
        <v>0.22395000000000001</v>
      </c>
      <c r="J4735" s="51">
        <v>0.2714625</v>
      </c>
      <c r="K4735" s="51">
        <v>0.27296874999999998</v>
      </c>
      <c r="L4735" s="51">
        <v>0.27395000000000003</v>
      </c>
      <c r="M4735" s="51">
        <v>0.32928125000000003</v>
      </c>
      <c r="N4735" s="51">
        <v>0.29904374999999994</v>
      </c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/>
      <c r="AD4735" s="51">
        <v>8.4</v>
      </c>
      <c r="AE4735" s="51"/>
      <c r="AF4735" s="51"/>
      <c r="AG4735" s="51"/>
      <c r="AH4735" s="51"/>
      <c r="AI4735" s="51"/>
      <c r="AJ4735" s="51">
        <v>4</v>
      </c>
      <c r="AK4735" s="51">
        <v>8.4</v>
      </c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  <c r="BZ4735" s="51"/>
      <c r="CA4735" s="51"/>
      <c r="CB4735" s="51"/>
      <c r="CC4735" s="51"/>
      <c r="CD4735" s="51"/>
    </row>
    <row r="4736" spans="1:82" x14ac:dyDescent="0.35">
      <c r="A4736" s="49" t="s">
        <v>859</v>
      </c>
      <c r="B4736" s="50">
        <v>42361</v>
      </c>
      <c r="C4736" s="62"/>
      <c r="D4736" s="62"/>
      <c r="E4736" s="51" t="s">
        <v>855</v>
      </c>
      <c r="F4736" s="51"/>
      <c r="G4736" s="51">
        <v>488.81203124999996</v>
      </c>
      <c r="H4736" s="51">
        <v>0.15583437500000002</v>
      </c>
      <c r="I4736" s="51">
        <v>0.21778749999999999</v>
      </c>
      <c r="J4736" s="51">
        <v>0.26875625000000003</v>
      </c>
      <c r="K4736" s="51">
        <v>0.27185625000000002</v>
      </c>
      <c r="L4736" s="51">
        <v>0.27378124999999998</v>
      </c>
      <c r="M4736" s="51">
        <v>0.32915625000000004</v>
      </c>
      <c r="N4736" s="51">
        <v>0.29901250000000001</v>
      </c>
      <c r="O4736" s="51"/>
      <c r="P4736" s="51"/>
      <c r="Q4736" s="51"/>
      <c r="R4736" s="51"/>
      <c r="S4736" s="51"/>
      <c r="T4736" s="51"/>
      <c r="U4736" s="51"/>
      <c r="V4736" s="51"/>
      <c r="W4736" s="51"/>
      <c r="X4736" s="51"/>
      <c r="Y4736" s="51"/>
      <c r="Z4736" s="51"/>
      <c r="AA4736" s="51"/>
      <c r="AB4736" s="51"/>
      <c r="AC4736" s="51"/>
      <c r="AD4736" s="51"/>
      <c r="AE4736" s="51"/>
      <c r="AF4736" s="51"/>
      <c r="AG4736" s="51"/>
      <c r="AH4736" s="51"/>
      <c r="AI4736" s="51"/>
      <c r="AJ4736" s="51"/>
      <c r="AK4736" s="51"/>
      <c r="AL4736" s="51"/>
      <c r="AM4736" s="51"/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/>
      <c r="BB4736" s="51"/>
      <c r="BC4736" s="51"/>
      <c r="BD4736" s="51"/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  <c r="BZ4736" s="51"/>
      <c r="CA4736" s="51"/>
      <c r="CB4736" s="51"/>
      <c r="CC4736" s="51"/>
      <c r="CD4736" s="51"/>
    </row>
    <row r="4737" spans="1:82" x14ac:dyDescent="0.35">
      <c r="A4737" s="49" t="s">
        <v>859</v>
      </c>
      <c r="B4737" s="50">
        <v>42362</v>
      </c>
      <c r="C4737" s="62"/>
      <c r="D4737" s="62"/>
      <c r="E4737" s="51" t="s">
        <v>855</v>
      </c>
      <c r="F4737" s="51"/>
      <c r="G4737" s="51">
        <v>514.11703124999997</v>
      </c>
      <c r="H4737" s="51">
        <v>0.26137812500000002</v>
      </c>
      <c r="I4737" s="51">
        <v>0.26255625000000005</v>
      </c>
      <c r="J4737" s="51">
        <v>0.27784375000000006</v>
      </c>
      <c r="K4737" s="51">
        <v>0.27243125000000001</v>
      </c>
      <c r="L4737" s="51">
        <v>0.27346250000000005</v>
      </c>
      <c r="M4737" s="51">
        <v>0.32908750000000003</v>
      </c>
      <c r="N4737" s="51">
        <v>0.29893124999999998</v>
      </c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/>
      <c r="AD4737" s="51"/>
      <c r="AE4737" s="51"/>
      <c r="AF4737" s="51"/>
      <c r="AG4737" s="51"/>
      <c r="AH4737" s="51"/>
      <c r="AI4737" s="51"/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  <c r="BZ4737" s="51"/>
      <c r="CA4737" s="51"/>
      <c r="CB4737" s="51"/>
      <c r="CC4737" s="51"/>
      <c r="CD4737" s="51"/>
    </row>
    <row r="4738" spans="1:82" x14ac:dyDescent="0.35">
      <c r="A4738" s="49" t="s">
        <v>859</v>
      </c>
      <c r="B4738" s="50">
        <v>42363</v>
      </c>
      <c r="C4738" s="62"/>
      <c r="D4738" s="62"/>
      <c r="E4738" s="51" t="s">
        <v>855</v>
      </c>
      <c r="F4738" s="51"/>
      <c r="G4738" s="51">
        <v>510.97265625</v>
      </c>
      <c r="H4738" s="51">
        <v>0.24477187499999997</v>
      </c>
      <c r="I4738" s="51">
        <v>0.26006249999999997</v>
      </c>
      <c r="J4738" s="51">
        <v>0.27784375000000006</v>
      </c>
      <c r="K4738" s="51">
        <v>0.27158125</v>
      </c>
      <c r="L4738" s="51">
        <v>0.273225</v>
      </c>
      <c r="M4738" s="51">
        <v>0.32911875000000002</v>
      </c>
      <c r="N4738" s="51">
        <v>0.29905624999999997</v>
      </c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  <c r="BZ4738" s="51"/>
      <c r="CA4738" s="51"/>
      <c r="CB4738" s="51"/>
      <c r="CC4738" s="51"/>
      <c r="CD4738" s="51"/>
    </row>
    <row r="4739" spans="1:82" x14ac:dyDescent="0.35">
      <c r="A4739" s="49" t="s">
        <v>859</v>
      </c>
      <c r="B4739" s="50">
        <v>42364</v>
      </c>
      <c r="C4739" s="62"/>
      <c r="D4739" s="62"/>
      <c r="E4739" s="51" t="s">
        <v>855</v>
      </c>
      <c r="F4739" s="51"/>
      <c r="G4739" s="51">
        <v>507.38156249999997</v>
      </c>
      <c r="H4739" s="51">
        <v>0.22821249999999998</v>
      </c>
      <c r="I4739" s="51">
        <v>0.25506875000000001</v>
      </c>
      <c r="J4739" s="51">
        <v>0.27721249999999997</v>
      </c>
      <c r="K4739" s="51">
        <v>0.27136250000000001</v>
      </c>
      <c r="L4739" s="51">
        <v>0.27303749999999999</v>
      </c>
      <c r="M4739" s="51">
        <v>0.32900625000000006</v>
      </c>
      <c r="N4739" s="51">
        <v>0.29901250000000001</v>
      </c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  <c r="BZ4739" s="51"/>
      <c r="CA4739" s="51"/>
      <c r="CB4739" s="51"/>
      <c r="CC4739" s="51"/>
      <c r="CD4739" s="51"/>
    </row>
    <row r="4740" spans="1:82" x14ac:dyDescent="0.35">
      <c r="A4740" s="49" t="s">
        <v>859</v>
      </c>
      <c r="B4740" s="50">
        <v>42365</v>
      </c>
      <c r="C4740" s="62"/>
      <c r="D4740" s="62"/>
      <c r="E4740" s="51" t="s">
        <v>855</v>
      </c>
      <c r="F4740" s="51"/>
      <c r="G4740" s="51">
        <v>503.44171875000001</v>
      </c>
      <c r="H4740" s="51">
        <v>0.21157812500000001</v>
      </c>
      <c r="I4740" s="51">
        <v>0.2489875</v>
      </c>
      <c r="J4740" s="51">
        <v>0.27601874999999998</v>
      </c>
      <c r="K4740" s="51">
        <v>0.27091874999999999</v>
      </c>
      <c r="L4740" s="51">
        <v>0.27288750000000001</v>
      </c>
      <c r="M4740" s="51">
        <v>0.32900000000000001</v>
      </c>
      <c r="N4740" s="51">
        <v>0.29903125000000003</v>
      </c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/>
      <c r="AE4740" s="51"/>
      <c r="AF4740" s="51"/>
      <c r="AG4740" s="51"/>
      <c r="AH4740" s="51"/>
      <c r="AI4740" s="51"/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  <c r="BZ4740" s="51"/>
      <c r="CA4740" s="51"/>
      <c r="CB4740" s="51"/>
      <c r="CC4740" s="51"/>
      <c r="CD4740" s="51"/>
    </row>
    <row r="4741" spans="1:82" x14ac:dyDescent="0.35">
      <c r="A4741" s="49" t="s">
        <v>859</v>
      </c>
      <c r="B4741" s="50">
        <v>42366</v>
      </c>
      <c r="C4741" s="62"/>
      <c r="D4741" s="62"/>
      <c r="E4741" s="51" t="s">
        <v>855</v>
      </c>
      <c r="F4741" s="51"/>
      <c r="G4741" s="51">
        <v>499.1615625</v>
      </c>
      <c r="H4741" s="51">
        <v>0.19556250000000003</v>
      </c>
      <c r="I4741" s="51">
        <v>0.24186875000000002</v>
      </c>
      <c r="J4741" s="51">
        <v>0.27421250000000003</v>
      </c>
      <c r="K4741" s="51">
        <v>0.27025624999999998</v>
      </c>
      <c r="L4741" s="51">
        <v>0.27268124999999999</v>
      </c>
      <c r="M4741" s="51">
        <v>0.32900625</v>
      </c>
      <c r="N4741" s="51">
        <v>0.29899999999999999</v>
      </c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  <c r="BZ4741" s="51"/>
      <c r="CA4741" s="51"/>
      <c r="CB4741" s="51"/>
      <c r="CC4741" s="51"/>
      <c r="CD4741" s="51"/>
    </row>
    <row r="4742" spans="1:82" x14ac:dyDescent="0.35">
      <c r="A4742" s="49" t="s">
        <v>859</v>
      </c>
      <c r="B4742" s="50">
        <v>42367</v>
      </c>
      <c r="C4742" s="62"/>
      <c r="D4742" s="62"/>
      <c r="E4742" s="51" t="s">
        <v>855</v>
      </c>
      <c r="F4742" s="51"/>
      <c r="G4742" s="51">
        <v>494.69296875000003</v>
      </c>
      <c r="H4742" s="51">
        <v>0.18031562500000001</v>
      </c>
      <c r="I4742" s="51">
        <v>0.2339125</v>
      </c>
      <c r="J4742" s="51">
        <v>0.27217499999999994</v>
      </c>
      <c r="K4742" s="51">
        <v>0.26922500000000005</v>
      </c>
      <c r="L4742" s="51">
        <v>0.2723875</v>
      </c>
      <c r="M4742" s="51">
        <v>0.32897500000000002</v>
      </c>
      <c r="N4742" s="51">
        <v>0.29910000000000003</v>
      </c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  <c r="BZ4742" s="51"/>
      <c r="CA4742" s="51"/>
      <c r="CB4742" s="51"/>
      <c r="CC4742" s="51"/>
      <c r="CD4742" s="51"/>
    </row>
    <row r="4743" spans="1:82" x14ac:dyDescent="0.35">
      <c r="A4743" s="49" t="s">
        <v>859</v>
      </c>
      <c r="B4743" s="50">
        <v>42368</v>
      </c>
      <c r="C4743" s="62"/>
      <c r="D4743" s="62"/>
      <c r="E4743" s="51" t="s">
        <v>855</v>
      </c>
      <c r="F4743" s="51"/>
      <c r="G4743" s="51">
        <v>492.01265624999996</v>
      </c>
      <c r="H4743" s="51">
        <v>0.172053125</v>
      </c>
      <c r="I4743" s="51">
        <v>0.22825624999999999</v>
      </c>
      <c r="J4743" s="51">
        <v>0.27079375</v>
      </c>
      <c r="K4743" s="51">
        <v>0.2688625</v>
      </c>
      <c r="L4743" s="51">
        <v>0.27218749999999997</v>
      </c>
      <c r="M4743" s="51">
        <v>0.32893750000000005</v>
      </c>
      <c r="N4743" s="51">
        <v>0.29910625000000002</v>
      </c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>
        <v>8.4</v>
      </c>
      <c r="AE4743" s="51">
        <v>0.66497198932850687</v>
      </c>
      <c r="AF4743" s="51">
        <v>0.40935193516278079</v>
      </c>
      <c r="AG4743" s="51"/>
      <c r="AH4743" s="51"/>
      <c r="AI4743" s="51"/>
      <c r="AJ4743" s="51">
        <v>4.5</v>
      </c>
      <c r="AK4743" s="51">
        <v>8.4</v>
      </c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  <c r="BZ4743" s="51"/>
      <c r="CA4743" s="51"/>
      <c r="CB4743" s="51"/>
      <c r="CC4743" s="51"/>
      <c r="CD4743" s="51"/>
    </row>
    <row r="4744" spans="1:82" x14ac:dyDescent="0.35">
      <c r="A4744" s="49" t="s">
        <v>859</v>
      </c>
      <c r="B4744" s="50">
        <v>42369</v>
      </c>
      <c r="C4744" s="62"/>
      <c r="D4744" s="62"/>
      <c r="E4744" s="51" t="s">
        <v>855</v>
      </c>
      <c r="F4744" s="51"/>
      <c r="G4744" s="51">
        <v>512.36484375000009</v>
      </c>
      <c r="H4744" s="51">
        <v>0.26037812500000002</v>
      </c>
      <c r="I4744" s="51">
        <v>0.26465</v>
      </c>
      <c r="J4744" s="51">
        <v>0.27547500000000003</v>
      </c>
      <c r="K4744" s="51">
        <v>0.2702</v>
      </c>
      <c r="L4744" s="51">
        <v>0.27187499999999998</v>
      </c>
      <c r="M4744" s="51">
        <v>0.32874375</v>
      </c>
      <c r="N4744" s="51">
        <v>0.29907499999999998</v>
      </c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  <c r="BZ4744" s="51"/>
      <c r="CA4744" s="51"/>
      <c r="CB4744" s="51"/>
      <c r="CC4744" s="51"/>
      <c r="CD4744" s="51"/>
    </row>
    <row r="4745" spans="1:82" x14ac:dyDescent="0.35">
      <c r="A4745" s="49" t="s">
        <v>859</v>
      </c>
      <c r="B4745" s="50">
        <v>42370</v>
      </c>
      <c r="C4745" s="62"/>
      <c r="D4745" s="62"/>
      <c r="E4745" s="51" t="s">
        <v>855</v>
      </c>
      <c r="F4745" s="51"/>
      <c r="G4745" s="51">
        <v>509.14031249999994</v>
      </c>
      <c r="H4745" s="51">
        <v>0.24395624999999999</v>
      </c>
      <c r="I4745" s="51">
        <v>0.2613375</v>
      </c>
      <c r="J4745" s="51">
        <v>0.27588750000000001</v>
      </c>
      <c r="K4745" s="51">
        <v>0.26924375</v>
      </c>
      <c r="L4745" s="51">
        <v>0.27154374999999997</v>
      </c>
      <c r="M4745" s="51">
        <v>0.32871875</v>
      </c>
      <c r="N4745" s="51">
        <v>0.29909374999999999</v>
      </c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/>
      <c r="AD4745" s="51"/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  <c r="BZ4745" s="51"/>
      <c r="CA4745" s="51"/>
      <c r="CB4745" s="51"/>
      <c r="CC4745" s="51"/>
      <c r="CD4745" s="51"/>
    </row>
    <row r="4746" spans="1:82" x14ac:dyDescent="0.35">
      <c r="A4746" s="49" t="s">
        <v>859</v>
      </c>
      <c r="B4746" s="50">
        <v>42371</v>
      </c>
      <c r="C4746" s="62"/>
      <c r="D4746" s="62"/>
      <c r="E4746" s="51" t="s">
        <v>855</v>
      </c>
      <c r="F4746" s="51"/>
      <c r="G4746" s="51">
        <v>508.48078125000001</v>
      </c>
      <c r="H4746" s="51">
        <v>0.237578125</v>
      </c>
      <c r="I4746" s="51">
        <v>0.26005624999999999</v>
      </c>
      <c r="J4746" s="51">
        <v>0.27727499999999999</v>
      </c>
      <c r="K4746" s="51">
        <v>0.26972499999999999</v>
      </c>
      <c r="L4746" s="51">
        <v>0.2714125</v>
      </c>
      <c r="M4746" s="51">
        <v>0.32866250000000002</v>
      </c>
      <c r="N4746" s="51">
        <v>0.29904375</v>
      </c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  <c r="BZ4746" s="51"/>
      <c r="CA4746" s="51"/>
      <c r="CB4746" s="51"/>
      <c r="CC4746" s="51"/>
      <c r="CD4746" s="51"/>
    </row>
    <row r="4747" spans="1:82" x14ac:dyDescent="0.35">
      <c r="A4747" s="49" t="s">
        <v>859</v>
      </c>
      <c r="B4747" s="50">
        <v>42372</v>
      </c>
      <c r="C4747" s="62"/>
      <c r="D4747" s="62"/>
      <c r="E4747" s="51" t="s">
        <v>855</v>
      </c>
      <c r="F4747" s="51"/>
      <c r="G4747" s="51">
        <v>507.95859374999998</v>
      </c>
      <c r="H4747" s="51">
        <v>0.23250312499999998</v>
      </c>
      <c r="I4747" s="51">
        <v>0.25897500000000001</v>
      </c>
      <c r="J4747" s="51">
        <v>0.2780125</v>
      </c>
      <c r="K4747" s="51">
        <v>0.27031875</v>
      </c>
      <c r="L4747" s="51">
        <v>0.27146875000000004</v>
      </c>
      <c r="M4747" s="51">
        <v>0.3286</v>
      </c>
      <c r="N4747" s="51">
        <v>0.29905624999999997</v>
      </c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/>
      <c r="AC4747" s="51"/>
      <c r="AD4747" s="51"/>
      <c r="AE4747" s="51"/>
      <c r="AF4747" s="51"/>
      <c r="AG4747" s="51"/>
      <c r="AH4747" s="51"/>
      <c r="AI4747" s="51"/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  <c r="BZ4747" s="51"/>
      <c r="CA4747" s="51"/>
      <c r="CB4747" s="51"/>
      <c r="CC4747" s="51"/>
      <c r="CD4747" s="51"/>
    </row>
    <row r="4748" spans="1:82" x14ac:dyDescent="0.35">
      <c r="A4748" s="49" t="s">
        <v>859</v>
      </c>
      <c r="B4748" s="50">
        <v>42373</v>
      </c>
      <c r="C4748" s="62"/>
      <c r="D4748" s="62"/>
      <c r="E4748" s="51" t="s">
        <v>855</v>
      </c>
      <c r="F4748" s="51"/>
      <c r="G4748" s="51">
        <v>504.95953124999994</v>
      </c>
      <c r="H4748" s="51">
        <v>0.221071875</v>
      </c>
      <c r="I4748" s="51">
        <v>0.25469999999999998</v>
      </c>
      <c r="J4748" s="51">
        <v>0.27681875</v>
      </c>
      <c r="K4748" s="51">
        <v>0.26979999999999998</v>
      </c>
      <c r="L4748" s="51">
        <v>0.27114375000000002</v>
      </c>
      <c r="M4748" s="51">
        <v>0.32855000000000001</v>
      </c>
      <c r="N4748" s="51">
        <v>0.29899999999999999</v>
      </c>
      <c r="O4748" s="51"/>
      <c r="P4748" s="51"/>
      <c r="Q4748" s="51"/>
      <c r="R4748" s="51"/>
      <c r="S4748" s="51"/>
      <c r="T4748" s="51"/>
      <c r="U4748" s="51"/>
      <c r="V4748" s="51"/>
      <c r="W4748" s="51"/>
      <c r="X4748" s="51"/>
      <c r="Y4748" s="51"/>
      <c r="Z4748" s="51"/>
      <c r="AA4748" s="51"/>
      <c r="AB4748" s="51"/>
      <c r="AC4748" s="51"/>
      <c r="AD4748" s="51"/>
      <c r="AE4748" s="51"/>
      <c r="AF4748" s="51"/>
      <c r="AG4748" s="51"/>
      <c r="AH4748" s="51"/>
      <c r="AI4748" s="51"/>
      <c r="AJ4748" s="51"/>
      <c r="AK4748" s="51"/>
      <c r="AL4748" s="51"/>
      <c r="AM4748" s="51"/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/>
      <c r="BC4748" s="51"/>
      <c r="BD4748" s="51"/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  <c r="BZ4748" s="51"/>
      <c r="CA4748" s="51"/>
      <c r="CB4748" s="51"/>
      <c r="CC4748" s="51"/>
      <c r="CD4748" s="51"/>
    </row>
    <row r="4749" spans="1:82" x14ac:dyDescent="0.35">
      <c r="A4749" s="49" t="s">
        <v>859</v>
      </c>
      <c r="B4749" s="50">
        <v>42374</v>
      </c>
      <c r="C4749" s="62"/>
      <c r="D4749" s="62"/>
      <c r="E4749" s="51" t="s">
        <v>855</v>
      </c>
      <c r="F4749" s="51"/>
      <c r="G4749" s="51">
        <v>501.22078124999996</v>
      </c>
      <c r="H4749" s="51">
        <v>0.20715937499999998</v>
      </c>
      <c r="I4749" s="51">
        <v>0.249</v>
      </c>
      <c r="J4749" s="51">
        <v>0.27526250000000002</v>
      </c>
      <c r="K4749" s="51">
        <v>0.26908749999999998</v>
      </c>
      <c r="L4749" s="51">
        <v>0.27084375000000005</v>
      </c>
      <c r="M4749" s="51">
        <v>0.32843749999999999</v>
      </c>
      <c r="N4749" s="51">
        <v>0.29902499999999999</v>
      </c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>
        <v>0.37310396287857717</v>
      </c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  <c r="BZ4749" s="51"/>
      <c r="CA4749" s="51"/>
      <c r="CB4749" s="51"/>
      <c r="CC4749" s="51"/>
      <c r="CD4749" s="51"/>
    </row>
    <row r="4750" spans="1:82" x14ac:dyDescent="0.35">
      <c r="A4750" s="49" t="s">
        <v>859</v>
      </c>
      <c r="B4750" s="50">
        <v>42375</v>
      </c>
      <c r="C4750" s="62"/>
      <c r="D4750" s="62"/>
      <c r="E4750" s="51" t="s">
        <v>855</v>
      </c>
      <c r="F4750" s="51"/>
      <c r="G4750" s="51">
        <v>497.53218749999996</v>
      </c>
      <c r="H4750" s="51">
        <v>0.19405</v>
      </c>
      <c r="I4750" s="51">
        <v>0.24284375000000002</v>
      </c>
      <c r="J4750" s="51">
        <v>0.27406249999999999</v>
      </c>
      <c r="K4750" s="51">
        <v>0.26834999999999998</v>
      </c>
      <c r="L4750" s="51">
        <v>0.27043124999999996</v>
      </c>
      <c r="M4750" s="51">
        <v>0.32824999999999999</v>
      </c>
      <c r="N4750" s="51">
        <v>0.2989</v>
      </c>
      <c r="O4750" s="51"/>
      <c r="P4750" s="51"/>
      <c r="Q4750" s="51"/>
      <c r="R4750" s="51"/>
      <c r="S4750" s="51">
        <v>10.280479525000001</v>
      </c>
      <c r="T4750" s="51">
        <v>868.68525000000011</v>
      </c>
      <c r="U4750" s="51">
        <v>492.35875000000004</v>
      </c>
      <c r="V4750" s="51"/>
      <c r="W4750" s="51">
        <v>7.0813585749999994</v>
      </c>
      <c r="X4750" s="51">
        <v>1.6384168732396696E-2</v>
      </c>
      <c r="Y4750" s="51"/>
      <c r="Z4750" s="51">
        <v>5.4346738249999991</v>
      </c>
      <c r="AA4750" s="51"/>
      <c r="AB4750" s="51"/>
      <c r="AC4750" s="51">
        <v>331.70275000000004</v>
      </c>
      <c r="AD4750" s="51">
        <v>8.4</v>
      </c>
      <c r="AE4750" s="51">
        <v>0.57712534333451704</v>
      </c>
      <c r="AF4750" s="51"/>
      <c r="AG4750" s="51">
        <v>6.9218667343019678E-3</v>
      </c>
      <c r="AH4750" s="51">
        <v>9.55183E-2</v>
      </c>
      <c r="AI4750" s="51">
        <v>13.7995</v>
      </c>
      <c r="AJ4750" s="51">
        <v>5.0999999999999996</v>
      </c>
      <c r="AK4750" s="51">
        <v>8.4</v>
      </c>
      <c r="AL4750" s="51">
        <v>0.94499999999999995</v>
      </c>
      <c r="AM4750" s="51">
        <v>2.2072318226019863E-2</v>
      </c>
      <c r="AN4750" s="51">
        <v>1.3845744499999999</v>
      </c>
      <c r="AO4750" s="51">
        <v>62.728999999999999</v>
      </c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>
        <v>1.6466847499999999</v>
      </c>
      <c r="BC4750" s="51"/>
      <c r="BD4750" s="51">
        <v>160.65600000000001</v>
      </c>
      <c r="BE4750" s="51">
        <v>1.0249755689174384E-2</v>
      </c>
      <c r="BF4750" s="51">
        <v>5.7339548629410453E-3</v>
      </c>
      <c r="BG4750" s="51">
        <v>1.7190281999999999</v>
      </c>
      <c r="BH4750" s="51"/>
      <c r="BI4750" s="51">
        <v>299.79800000000006</v>
      </c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  <c r="BZ4750" s="51"/>
      <c r="CA4750" s="51"/>
      <c r="CB4750" s="51"/>
      <c r="CC4750" s="51"/>
      <c r="CD4750" s="51"/>
    </row>
    <row r="4751" spans="1:82" x14ac:dyDescent="0.35">
      <c r="A4751" s="49" t="s">
        <v>859</v>
      </c>
      <c r="B4751" s="50">
        <v>42376</v>
      </c>
      <c r="C4751" s="62"/>
      <c r="D4751" s="62"/>
      <c r="E4751" s="51" t="s">
        <v>855</v>
      </c>
      <c r="F4751" s="51"/>
      <c r="G4751" s="51">
        <v>520.07249999999999</v>
      </c>
      <c r="H4751" s="51">
        <v>0.28081875000000001</v>
      </c>
      <c r="I4751" s="51">
        <v>0.27949374999999999</v>
      </c>
      <c r="J4751" s="51">
        <v>0.28214375000000003</v>
      </c>
      <c r="K4751" s="51">
        <v>0.27415624999999999</v>
      </c>
      <c r="L4751" s="51">
        <v>0.27018749999999997</v>
      </c>
      <c r="M4751" s="51">
        <v>0.32813124999999999</v>
      </c>
      <c r="N4751" s="51">
        <v>0.29879999999999995</v>
      </c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/>
      <c r="AE4751" s="51"/>
      <c r="AF4751" s="51"/>
      <c r="AG4751" s="51"/>
      <c r="AH4751" s="51"/>
      <c r="AI4751" s="51"/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  <c r="BZ4751" s="51"/>
      <c r="CA4751" s="51"/>
      <c r="CB4751" s="51"/>
      <c r="CC4751" s="51"/>
      <c r="CD4751" s="51"/>
    </row>
    <row r="4752" spans="1:82" x14ac:dyDescent="0.35">
      <c r="A4752" s="49" t="s">
        <v>859</v>
      </c>
      <c r="B4752" s="50">
        <v>42377</v>
      </c>
      <c r="C4752" s="62"/>
      <c r="D4752" s="62"/>
      <c r="E4752" s="51" t="s">
        <v>855</v>
      </c>
      <c r="F4752" s="51"/>
      <c r="G4752" s="51">
        <v>518.42015624999999</v>
      </c>
      <c r="H4752" s="51">
        <v>0.267865625</v>
      </c>
      <c r="I4752" s="51">
        <v>0.27995625000000002</v>
      </c>
      <c r="J4752" s="51">
        <v>0.28415000000000001</v>
      </c>
      <c r="K4752" s="51">
        <v>0.27327499999999999</v>
      </c>
      <c r="L4752" s="51">
        <v>0.26998749999999999</v>
      </c>
      <c r="M4752" s="51">
        <v>0.32801249999999998</v>
      </c>
      <c r="N4752" s="51">
        <v>0.29873125</v>
      </c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/>
      <c r="AD4752" s="51"/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  <c r="BZ4752" s="51"/>
      <c r="CA4752" s="51"/>
      <c r="CB4752" s="51"/>
      <c r="CC4752" s="51"/>
      <c r="CD4752" s="51"/>
    </row>
    <row r="4753" spans="1:82" x14ac:dyDescent="0.35">
      <c r="A4753" s="49" t="s">
        <v>859</v>
      </c>
      <c r="B4753" s="50">
        <v>42378</v>
      </c>
      <c r="C4753" s="62"/>
      <c r="D4753" s="62"/>
      <c r="E4753" s="51" t="s">
        <v>855</v>
      </c>
      <c r="F4753" s="51"/>
      <c r="G4753" s="51">
        <v>515.69953124999995</v>
      </c>
      <c r="H4753" s="51">
        <v>0.25435312500000001</v>
      </c>
      <c r="I4753" s="51">
        <v>0.27631875</v>
      </c>
      <c r="J4753" s="51">
        <v>0.28409374999999998</v>
      </c>
      <c r="K4753" s="51">
        <v>0.27324375000000001</v>
      </c>
      <c r="L4753" s="51">
        <v>0.26976250000000002</v>
      </c>
      <c r="M4753" s="51">
        <v>0.32792500000000002</v>
      </c>
      <c r="N4753" s="51">
        <v>0.2986375</v>
      </c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/>
      <c r="AF4753" s="51"/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  <c r="BZ4753" s="51"/>
      <c r="CA4753" s="51"/>
      <c r="CB4753" s="51"/>
      <c r="CC4753" s="51"/>
      <c r="CD4753" s="51"/>
    </row>
    <row r="4754" spans="1:82" x14ac:dyDescent="0.35">
      <c r="A4754" s="49" t="s">
        <v>859</v>
      </c>
      <c r="B4754" s="50">
        <v>42379</v>
      </c>
      <c r="C4754" s="62"/>
      <c r="D4754" s="62"/>
      <c r="E4754" s="51" t="s">
        <v>855</v>
      </c>
      <c r="F4754" s="51"/>
      <c r="G4754" s="51">
        <v>512.33859374999997</v>
      </c>
      <c r="H4754" s="51">
        <v>0.23995312499999999</v>
      </c>
      <c r="I4754" s="51">
        <v>0.2709375</v>
      </c>
      <c r="J4754" s="51">
        <v>0.283275</v>
      </c>
      <c r="K4754" s="51">
        <v>0.27298124999999995</v>
      </c>
      <c r="L4754" s="51">
        <v>0.26961250000000003</v>
      </c>
      <c r="M4754" s="51">
        <v>0.32791875000000004</v>
      </c>
      <c r="N4754" s="51">
        <v>0.29856250000000001</v>
      </c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  <c r="BZ4754" s="51"/>
      <c r="CA4754" s="51"/>
      <c r="CB4754" s="51"/>
      <c r="CC4754" s="51"/>
      <c r="CD4754" s="51"/>
    </row>
    <row r="4755" spans="1:82" x14ac:dyDescent="0.35">
      <c r="A4755" s="49" t="s">
        <v>859</v>
      </c>
      <c r="B4755" s="50">
        <v>42380</v>
      </c>
      <c r="C4755" s="62"/>
      <c r="D4755" s="62"/>
      <c r="E4755" s="51" t="s">
        <v>855</v>
      </c>
      <c r="F4755" s="51"/>
      <c r="G4755" s="51">
        <v>508.8515625</v>
      </c>
      <c r="H4755" s="51">
        <v>0.22618125</v>
      </c>
      <c r="I4755" s="51">
        <v>0.26563749999999997</v>
      </c>
      <c r="J4755" s="51">
        <v>0.28216875000000002</v>
      </c>
      <c r="K4755" s="51">
        <v>0.27240625000000002</v>
      </c>
      <c r="L4755" s="51">
        <v>0.2693875</v>
      </c>
      <c r="M4755" s="51">
        <v>0.3278625</v>
      </c>
      <c r="N4755" s="51">
        <v>0.29843750000000002</v>
      </c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>
        <v>0.57098306463639048</v>
      </c>
      <c r="AF4755" s="51">
        <v>0.32348801236142333</v>
      </c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  <c r="BZ4755" s="51"/>
      <c r="CA4755" s="51"/>
      <c r="CB4755" s="51"/>
      <c r="CC4755" s="51"/>
      <c r="CD4755" s="51"/>
    </row>
    <row r="4756" spans="1:82" x14ac:dyDescent="0.35">
      <c r="A4756" s="49" t="s">
        <v>859</v>
      </c>
      <c r="B4756" s="50">
        <v>42381</v>
      </c>
      <c r="C4756" s="62"/>
      <c r="D4756" s="62"/>
      <c r="E4756" s="51" t="s">
        <v>855</v>
      </c>
      <c r="F4756" s="51"/>
      <c r="G4756" s="51">
        <v>504.60984374999992</v>
      </c>
      <c r="H4756" s="51">
        <v>0.21049062499999999</v>
      </c>
      <c r="I4756" s="51">
        <v>0.25858750000000003</v>
      </c>
      <c r="J4756" s="51">
        <v>0.28053125000000001</v>
      </c>
      <c r="K4756" s="51">
        <v>0.27160624999999999</v>
      </c>
      <c r="L4756" s="51">
        <v>0.26926875</v>
      </c>
      <c r="M4756" s="51">
        <v>0.32778125000000002</v>
      </c>
      <c r="N4756" s="51">
        <v>0.29830625</v>
      </c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  <c r="BZ4756" s="51"/>
      <c r="CA4756" s="51"/>
      <c r="CB4756" s="51"/>
      <c r="CC4756" s="51"/>
      <c r="CD4756" s="51"/>
    </row>
    <row r="4757" spans="1:82" x14ac:dyDescent="0.35">
      <c r="A4757" s="49" t="s">
        <v>859</v>
      </c>
      <c r="B4757" s="50">
        <v>42382</v>
      </c>
      <c r="C4757" s="62"/>
      <c r="D4757" s="62"/>
      <c r="E4757" s="51" t="s">
        <v>855</v>
      </c>
      <c r="F4757" s="51"/>
      <c r="G4757" s="51">
        <v>502.02375000000006</v>
      </c>
      <c r="H4757" s="51">
        <v>0.19996875</v>
      </c>
      <c r="I4757" s="51">
        <v>0.25338125</v>
      </c>
      <c r="J4757" s="51">
        <v>0.28018750000000003</v>
      </c>
      <c r="K4757" s="51">
        <v>0.27158125</v>
      </c>
      <c r="L4757" s="51">
        <v>0.26909375000000002</v>
      </c>
      <c r="M4757" s="51">
        <v>0.32763125000000004</v>
      </c>
      <c r="N4757" s="51">
        <v>0.29824375000000003</v>
      </c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>
        <v>8.4</v>
      </c>
      <c r="AE4757" s="51"/>
      <c r="AF4757" s="51"/>
      <c r="AG4757" s="51"/>
      <c r="AH4757" s="51"/>
      <c r="AI4757" s="51"/>
      <c r="AJ4757" s="51">
        <v>5.65</v>
      </c>
      <c r="AK4757" s="51">
        <v>8.4</v>
      </c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  <c r="BZ4757" s="51"/>
      <c r="CA4757" s="51"/>
      <c r="CB4757" s="51"/>
      <c r="CC4757" s="51"/>
      <c r="CD4757" s="51"/>
    </row>
    <row r="4758" spans="1:82" x14ac:dyDescent="0.35">
      <c r="A4758" s="49" t="s">
        <v>859</v>
      </c>
      <c r="B4758" s="50">
        <v>42383</v>
      </c>
      <c r="C4758" s="62"/>
      <c r="D4758" s="62"/>
      <c r="E4758" s="51" t="s">
        <v>855</v>
      </c>
      <c r="F4758" s="51"/>
      <c r="G4758" s="51">
        <v>524.765625</v>
      </c>
      <c r="H4758" s="51">
        <v>0.27903125000000001</v>
      </c>
      <c r="I4758" s="51">
        <v>0.29293124999999998</v>
      </c>
      <c r="J4758" s="51">
        <v>0.2900875</v>
      </c>
      <c r="K4758" s="51">
        <v>0.27815624999999999</v>
      </c>
      <c r="L4758" s="51">
        <v>0.2693625</v>
      </c>
      <c r="M4758" s="51">
        <v>0.32756875000000002</v>
      </c>
      <c r="N4758" s="51">
        <v>0.29806250000000001</v>
      </c>
      <c r="O4758" s="51"/>
      <c r="P4758" s="51"/>
      <c r="Q4758" s="51"/>
      <c r="R4758" s="51"/>
      <c r="S4758" s="51"/>
      <c r="T4758" s="51"/>
      <c r="U4758" s="51"/>
      <c r="V4758" s="51"/>
      <c r="W4758" s="51"/>
      <c r="X4758" s="51"/>
      <c r="Y4758" s="51"/>
      <c r="Z4758" s="51"/>
      <c r="AA4758" s="51"/>
      <c r="AB4758" s="51"/>
      <c r="AC4758" s="51"/>
      <c r="AD4758" s="51"/>
      <c r="AE4758" s="51">
        <v>0.60980859351895544</v>
      </c>
      <c r="AF4758" s="51">
        <v>0.28843158059341967</v>
      </c>
      <c r="AG4758" s="51"/>
      <c r="AH4758" s="51"/>
      <c r="AI4758" s="51"/>
      <c r="AJ4758" s="51"/>
      <c r="AK4758" s="51"/>
      <c r="AL4758" s="51"/>
      <c r="AM4758" s="51"/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/>
      <c r="BB4758" s="51"/>
      <c r="BC4758" s="51"/>
      <c r="BD4758" s="51"/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  <c r="BZ4758" s="51"/>
      <c r="CA4758" s="51"/>
      <c r="CB4758" s="51"/>
      <c r="CC4758" s="51"/>
      <c r="CD4758" s="51"/>
    </row>
    <row r="4759" spans="1:82" x14ac:dyDescent="0.35">
      <c r="A4759" s="49" t="s">
        <v>859</v>
      </c>
      <c r="B4759" s="50">
        <v>42384</v>
      </c>
      <c r="C4759" s="62"/>
      <c r="D4759" s="62"/>
      <c r="E4759" s="51" t="s">
        <v>855</v>
      </c>
      <c r="F4759" s="51"/>
      <c r="G4759" s="51">
        <v>523.28531250000003</v>
      </c>
      <c r="H4759" s="51">
        <v>0.2684375</v>
      </c>
      <c r="I4759" s="51">
        <v>0.29136875000000001</v>
      </c>
      <c r="J4759" s="51">
        <v>0.29145625000000003</v>
      </c>
      <c r="K4759" s="51">
        <v>0.27855624999999995</v>
      </c>
      <c r="L4759" s="51">
        <v>0.26902499999999996</v>
      </c>
      <c r="M4759" s="51">
        <v>0.32740625000000001</v>
      </c>
      <c r="N4759" s="51">
        <v>0.29793749999999997</v>
      </c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/>
      <c r="AD4759" s="51"/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  <c r="BZ4759" s="51"/>
      <c r="CA4759" s="51"/>
      <c r="CB4759" s="51"/>
      <c r="CC4759" s="51"/>
      <c r="CD4759" s="51"/>
    </row>
    <row r="4760" spans="1:82" x14ac:dyDescent="0.35">
      <c r="A4760" s="49" t="s">
        <v>859</v>
      </c>
      <c r="B4760" s="50">
        <v>42385</v>
      </c>
      <c r="C4760" s="62"/>
      <c r="D4760" s="62"/>
      <c r="E4760" s="51" t="s">
        <v>855</v>
      </c>
      <c r="F4760" s="51"/>
      <c r="G4760" s="51">
        <v>522.83578125000008</v>
      </c>
      <c r="H4760" s="51">
        <v>0.26295312500000001</v>
      </c>
      <c r="I4760" s="51">
        <v>0.29044375</v>
      </c>
      <c r="J4760" s="51">
        <v>0.29286875000000001</v>
      </c>
      <c r="K4760" s="51">
        <v>0.27909375000000003</v>
      </c>
      <c r="L4760" s="51">
        <v>0.26909375000000002</v>
      </c>
      <c r="M4760" s="51">
        <v>0.32731250000000001</v>
      </c>
      <c r="N4760" s="51">
        <v>0.29771875000000003</v>
      </c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/>
      <c r="AE4760" s="51"/>
      <c r="AF4760" s="51"/>
      <c r="AG4760" s="51"/>
      <c r="AH4760" s="51"/>
      <c r="AI4760" s="51"/>
      <c r="AJ4760" s="51"/>
      <c r="AK4760" s="51"/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  <c r="BZ4760" s="51"/>
      <c r="CA4760" s="51"/>
      <c r="CB4760" s="51"/>
      <c r="CC4760" s="51"/>
      <c r="CD4760" s="51"/>
    </row>
    <row r="4761" spans="1:82" x14ac:dyDescent="0.35">
      <c r="A4761" s="49" t="s">
        <v>859</v>
      </c>
      <c r="B4761" s="50">
        <v>42386</v>
      </c>
      <c r="C4761" s="62"/>
      <c r="D4761" s="62"/>
      <c r="E4761" s="51" t="s">
        <v>855</v>
      </c>
      <c r="F4761" s="51"/>
      <c r="G4761" s="51">
        <v>522.57140625</v>
      </c>
      <c r="H4761" s="51">
        <v>0.259621875</v>
      </c>
      <c r="I4761" s="51">
        <v>0.28943750000000001</v>
      </c>
      <c r="J4761" s="51">
        <v>0.29386250000000003</v>
      </c>
      <c r="K4761" s="51">
        <v>0.27958749999999999</v>
      </c>
      <c r="L4761" s="51">
        <v>0.26908749999999998</v>
      </c>
      <c r="M4761" s="51">
        <v>0.32734375000000004</v>
      </c>
      <c r="N4761" s="51">
        <v>0.29749375</v>
      </c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/>
      <c r="AC4761" s="51"/>
      <c r="AD4761" s="51"/>
      <c r="AE4761" s="51"/>
      <c r="AF4761" s="51"/>
      <c r="AG4761" s="51"/>
      <c r="AH4761" s="51"/>
      <c r="AI4761" s="51"/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  <c r="BZ4761" s="51"/>
      <c r="CA4761" s="51"/>
      <c r="CB4761" s="51"/>
      <c r="CC4761" s="51"/>
      <c r="CD4761" s="51"/>
    </row>
    <row r="4762" spans="1:82" x14ac:dyDescent="0.35">
      <c r="A4762" s="49" t="s">
        <v>859</v>
      </c>
      <c r="B4762" s="50">
        <v>42387</v>
      </c>
      <c r="C4762" s="62"/>
      <c r="D4762" s="62"/>
      <c r="E4762" s="51" t="s">
        <v>855</v>
      </c>
      <c r="F4762" s="51"/>
      <c r="G4762" s="51">
        <v>522.20109374999993</v>
      </c>
      <c r="H4762" s="51">
        <v>0.25677812499999997</v>
      </c>
      <c r="I4762" s="51">
        <v>0.28852500000000003</v>
      </c>
      <c r="J4762" s="51">
        <v>0.29463125000000001</v>
      </c>
      <c r="K4762" s="51">
        <v>0.27985625000000003</v>
      </c>
      <c r="L4762" s="51">
        <v>0.26911875000000002</v>
      </c>
      <c r="M4762" s="51">
        <v>0.32711875000000001</v>
      </c>
      <c r="N4762" s="51">
        <v>0.29729374999999997</v>
      </c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  <c r="BZ4762" s="51"/>
      <c r="CA4762" s="51"/>
      <c r="CB4762" s="51"/>
      <c r="CC4762" s="51"/>
      <c r="CD4762" s="51"/>
    </row>
    <row r="4763" spans="1:82" x14ac:dyDescent="0.35">
      <c r="A4763" s="49" t="s">
        <v>859</v>
      </c>
      <c r="B4763" s="50">
        <v>42388</v>
      </c>
      <c r="C4763" s="62"/>
      <c r="D4763" s="62"/>
      <c r="E4763" s="51" t="s">
        <v>855</v>
      </c>
      <c r="F4763" s="51"/>
      <c r="G4763" s="51">
        <v>521.30999999999995</v>
      </c>
      <c r="H4763" s="51">
        <v>0.25203750000000003</v>
      </c>
      <c r="I4763" s="51">
        <v>0.28671249999999998</v>
      </c>
      <c r="J4763" s="51">
        <v>0.29504374999999999</v>
      </c>
      <c r="K4763" s="51">
        <v>0.28002499999999997</v>
      </c>
      <c r="L4763" s="51">
        <v>0.26913750000000003</v>
      </c>
      <c r="M4763" s="51">
        <v>0.32698125</v>
      </c>
      <c r="N4763" s="51">
        <v>0.2971375</v>
      </c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>
        <v>8.4</v>
      </c>
      <c r="AE4763" s="51">
        <v>0.62278228931975965</v>
      </c>
      <c r="AF4763" s="51">
        <v>0.20188637918800822</v>
      </c>
      <c r="AG4763" s="51"/>
      <c r="AH4763" s="51"/>
      <c r="AI4763" s="51"/>
      <c r="AJ4763" s="51">
        <v>6.4</v>
      </c>
      <c r="AK4763" s="51">
        <v>8.4</v>
      </c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  <c r="BZ4763" s="51"/>
      <c r="CA4763" s="51"/>
      <c r="CB4763" s="51"/>
      <c r="CC4763" s="51"/>
      <c r="CD4763" s="51"/>
    </row>
    <row r="4764" spans="1:82" x14ac:dyDescent="0.35">
      <c r="A4764" s="49" t="s">
        <v>859</v>
      </c>
      <c r="B4764" s="50">
        <v>42389</v>
      </c>
      <c r="C4764" s="62"/>
      <c r="D4764" s="62"/>
      <c r="E4764" s="51" t="s">
        <v>855</v>
      </c>
      <c r="F4764" s="51"/>
      <c r="G4764" s="51">
        <v>518.56640625</v>
      </c>
      <c r="H4764" s="51">
        <v>0.24174062499999999</v>
      </c>
      <c r="I4764" s="51">
        <v>0.28233125000000003</v>
      </c>
      <c r="J4764" s="51">
        <v>0.29433750000000003</v>
      </c>
      <c r="K4764" s="51">
        <v>0.27942500000000003</v>
      </c>
      <c r="L4764" s="51">
        <v>0.26899374999999998</v>
      </c>
      <c r="M4764" s="51">
        <v>0.32683125000000002</v>
      </c>
      <c r="N4764" s="51">
        <v>0.29693124999999998</v>
      </c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  <c r="BZ4764" s="51"/>
      <c r="CA4764" s="51"/>
      <c r="CB4764" s="51"/>
      <c r="CC4764" s="51"/>
      <c r="CD4764" s="51"/>
    </row>
    <row r="4765" spans="1:82" x14ac:dyDescent="0.35">
      <c r="A4765" s="49" t="s">
        <v>859</v>
      </c>
      <c r="B4765" s="50">
        <v>42390</v>
      </c>
      <c r="C4765" s="62"/>
      <c r="D4765" s="62"/>
      <c r="E4765" s="51" t="s">
        <v>855</v>
      </c>
      <c r="F4765" s="51"/>
      <c r="G4765" s="51">
        <v>515.00765625000008</v>
      </c>
      <c r="H4765" s="51">
        <v>0.22895312500000001</v>
      </c>
      <c r="I4765" s="51">
        <v>0.27589375000000005</v>
      </c>
      <c r="J4765" s="51">
        <v>0.29299375</v>
      </c>
      <c r="K4765" s="51">
        <v>0.27884375</v>
      </c>
      <c r="L4765" s="51">
        <v>0.26894375000000004</v>
      </c>
      <c r="M4765" s="51">
        <v>0.32679374999999999</v>
      </c>
      <c r="N4765" s="51">
        <v>0.29669374999999998</v>
      </c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/>
      <c r="AD4765" s="51"/>
      <c r="AE4765" s="51"/>
      <c r="AF4765" s="51"/>
      <c r="AG4765" s="51"/>
      <c r="AH4765" s="51"/>
      <c r="AI4765" s="51"/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  <c r="BZ4765" s="51"/>
      <c r="CA4765" s="51"/>
      <c r="CB4765" s="51"/>
      <c r="CC4765" s="51"/>
      <c r="CD4765" s="51"/>
    </row>
    <row r="4766" spans="1:82" x14ac:dyDescent="0.35">
      <c r="A4766" s="49" t="s">
        <v>859</v>
      </c>
      <c r="B4766" s="50">
        <v>42391</v>
      </c>
      <c r="C4766" s="62"/>
      <c r="D4766" s="62"/>
      <c r="E4766" s="51" t="s">
        <v>855</v>
      </c>
      <c r="F4766" s="51"/>
      <c r="G4766" s="51">
        <v>511.06312499999996</v>
      </c>
      <c r="H4766" s="51">
        <v>0.2161875</v>
      </c>
      <c r="I4766" s="51">
        <v>0.26865</v>
      </c>
      <c r="J4766" s="51">
        <v>0.29116249999999999</v>
      </c>
      <c r="K4766" s="51">
        <v>0.27800000000000002</v>
      </c>
      <c r="L4766" s="51">
        <v>0.26882499999999998</v>
      </c>
      <c r="M4766" s="51">
        <v>0.32659375000000002</v>
      </c>
      <c r="N4766" s="51">
        <v>0.29654374999999999</v>
      </c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/>
      <c r="AD4766" s="51"/>
      <c r="AE4766" s="51">
        <v>0.53418288528322777</v>
      </c>
      <c r="AF4766" s="51">
        <v>0.12444095611874748</v>
      </c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  <c r="BZ4766" s="51"/>
      <c r="CA4766" s="51"/>
      <c r="CB4766" s="51"/>
      <c r="CC4766" s="51"/>
      <c r="CD4766" s="51"/>
    </row>
    <row r="4767" spans="1:82" x14ac:dyDescent="0.35">
      <c r="A4767" s="49" t="s">
        <v>859</v>
      </c>
      <c r="B4767" s="50">
        <v>42392</v>
      </c>
      <c r="C4767" s="62"/>
      <c r="D4767" s="62"/>
      <c r="E4767" s="51" t="s">
        <v>855</v>
      </c>
      <c r="F4767" s="51"/>
      <c r="G4767" s="51">
        <v>507.98015625000005</v>
      </c>
      <c r="H4767" s="51">
        <v>0.20562812499999999</v>
      </c>
      <c r="I4767" s="51">
        <v>0.26269375</v>
      </c>
      <c r="J4767" s="51">
        <v>0.28987499999999999</v>
      </c>
      <c r="K4767" s="51">
        <v>0.27750624999999995</v>
      </c>
      <c r="L4767" s="51">
        <v>0.26895000000000002</v>
      </c>
      <c r="M4767" s="51">
        <v>0.32645000000000002</v>
      </c>
      <c r="N4767" s="51">
        <v>0.29632500000000001</v>
      </c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/>
      <c r="AF4767" s="51"/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  <c r="BZ4767" s="51"/>
      <c r="CA4767" s="51"/>
      <c r="CB4767" s="51"/>
      <c r="CC4767" s="51"/>
      <c r="CD4767" s="51"/>
    </row>
    <row r="4768" spans="1:82" x14ac:dyDescent="0.35">
      <c r="A4768" s="49" t="s">
        <v>859</v>
      </c>
      <c r="B4768" s="50">
        <v>42393</v>
      </c>
      <c r="C4768" s="62"/>
      <c r="D4768" s="62"/>
      <c r="E4768" s="51" t="s">
        <v>855</v>
      </c>
      <c r="F4768" s="51"/>
      <c r="G4768" s="51">
        <v>506.15625</v>
      </c>
      <c r="H4768" s="51">
        <v>0.19876250000000001</v>
      </c>
      <c r="I4768" s="51">
        <v>0.25847500000000001</v>
      </c>
      <c r="J4768" s="51">
        <v>0.28922500000000001</v>
      </c>
      <c r="K4768" s="51">
        <v>0.27742500000000003</v>
      </c>
      <c r="L4768" s="51">
        <v>0.26906874999999997</v>
      </c>
      <c r="M4768" s="51">
        <v>0.32655000000000001</v>
      </c>
      <c r="N4768" s="51">
        <v>0.29630000000000001</v>
      </c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  <c r="BZ4768" s="51"/>
      <c r="CA4768" s="51"/>
      <c r="CB4768" s="51"/>
      <c r="CC4768" s="51"/>
      <c r="CD4768" s="51"/>
    </row>
    <row r="4769" spans="1:82" x14ac:dyDescent="0.35">
      <c r="A4769" s="49" t="s">
        <v>859</v>
      </c>
      <c r="B4769" s="50">
        <v>42394</v>
      </c>
      <c r="C4769" s="62"/>
      <c r="D4769" s="62"/>
      <c r="E4769" s="51" t="s">
        <v>855</v>
      </c>
      <c r="F4769" s="51"/>
      <c r="G4769" s="51">
        <v>504.35203124999998</v>
      </c>
      <c r="H4769" s="51">
        <v>0.193478125</v>
      </c>
      <c r="I4769" s="51">
        <v>0.25475625000000002</v>
      </c>
      <c r="J4769" s="51">
        <v>0.28819375000000003</v>
      </c>
      <c r="K4769" s="51">
        <v>0.27694374999999999</v>
      </c>
      <c r="L4769" s="51">
        <v>0.26921249999999997</v>
      </c>
      <c r="M4769" s="51">
        <v>0.32655000000000001</v>
      </c>
      <c r="N4769" s="51">
        <v>0.29615625000000001</v>
      </c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>
        <v>0.57309488193719493</v>
      </c>
      <c r="AF4769" s="51">
        <v>6.1674148461922235E-2</v>
      </c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  <c r="BZ4769" s="51"/>
      <c r="CA4769" s="51"/>
      <c r="CB4769" s="51"/>
      <c r="CC4769" s="51"/>
      <c r="CD4769" s="51"/>
    </row>
    <row r="4770" spans="1:82" x14ac:dyDescent="0.35">
      <c r="A4770" s="49" t="s">
        <v>859</v>
      </c>
      <c r="B4770" s="50">
        <v>42395</v>
      </c>
      <c r="C4770" s="62"/>
      <c r="D4770" s="62"/>
      <c r="E4770" s="51" t="s">
        <v>855</v>
      </c>
      <c r="F4770" s="51"/>
      <c r="G4770" s="51">
        <v>503.36203125000009</v>
      </c>
      <c r="H4770" s="51">
        <v>0.19024687499999998</v>
      </c>
      <c r="I4770" s="51">
        <v>0.25212500000000004</v>
      </c>
      <c r="J4770" s="51">
        <v>0.28765625</v>
      </c>
      <c r="K4770" s="51">
        <v>0.27711249999999998</v>
      </c>
      <c r="L4770" s="51">
        <v>0.26941249999999994</v>
      </c>
      <c r="M4770" s="51">
        <v>0.32657499999999995</v>
      </c>
      <c r="N4770" s="51">
        <v>0.29593125000000003</v>
      </c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  <c r="BZ4770" s="51"/>
      <c r="CA4770" s="51"/>
      <c r="CB4770" s="51"/>
      <c r="CC4770" s="51"/>
      <c r="CD4770" s="51"/>
    </row>
    <row r="4771" spans="1:82" x14ac:dyDescent="0.35">
      <c r="A4771" s="49" t="s">
        <v>859</v>
      </c>
      <c r="B4771" s="50">
        <v>42396</v>
      </c>
      <c r="C4771" s="62"/>
      <c r="D4771" s="62"/>
      <c r="E4771" s="51" t="s">
        <v>855</v>
      </c>
      <c r="F4771" s="51"/>
      <c r="G4771" s="51">
        <v>502.33734375</v>
      </c>
      <c r="H4771" s="51">
        <v>0.18822812500000002</v>
      </c>
      <c r="I4771" s="51">
        <v>0.24992500000000001</v>
      </c>
      <c r="J4771" s="51">
        <v>0.28659999999999997</v>
      </c>
      <c r="K4771" s="51">
        <v>0.27688124999999997</v>
      </c>
      <c r="L4771" s="51">
        <v>0.26954999999999996</v>
      </c>
      <c r="M4771" s="51">
        <v>0.32650625</v>
      </c>
      <c r="N4771" s="51">
        <v>0.29584374999999996</v>
      </c>
      <c r="O4771" s="51"/>
      <c r="P4771" s="51"/>
      <c r="Q4771" s="51"/>
      <c r="R4771" s="51">
        <v>2.15</v>
      </c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>
        <v>8.4</v>
      </c>
      <c r="AE4771" s="51"/>
      <c r="AF4771" s="51"/>
      <c r="AG4771" s="51"/>
      <c r="AH4771" s="51"/>
      <c r="AI4771" s="51"/>
      <c r="AJ4771" s="51">
        <v>7.8</v>
      </c>
      <c r="AK4771" s="51">
        <v>8.4</v>
      </c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  <c r="BZ4771" s="51"/>
      <c r="CA4771" s="51"/>
      <c r="CB4771" s="51"/>
      <c r="CC4771" s="51"/>
      <c r="CD4771" s="51"/>
    </row>
    <row r="4772" spans="1:82" x14ac:dyDescent="0.35">
      <c r="A4772" s="49" t="s">
        <v>859</v>
      </c>
      <c r="B4772" s="50">
        <v>42397</v>
      </c>
      <c r="C4772" s="62"/>
      <c r="D4772" s="62"/>
      <c r="E4772" s="51" t="s">
        <v>855</v>
      </c>
      <c r="F4772" s="51"/>
      <c r="G4772" s="51">
        <v>501.27140624999993</v>
      </c>
      <c r="H4772" s="51">
        <v>0.186021875</v>
      </c>
      <c r="I4772" s="51">
        <v>0.2477625</v>
      </c>
      <c r="J4772" s="51">
        <v>0.28551874999999999</v>
      </c>
      <c r="K4772" s="51">
        <v>0.27650000000000002</v>
      </c>
      <c r="L4772" s="51">
        <v>0.269625</v>
      </c>
      <c r="M4772" s="51">
        <v>0.32657499999999995</v>
      </c>
      <c r="N4772" s="51">
        <v>0.29579375000000002</v>
      </c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  <c r="BZ4772" s="51"/>
      <c r="CA4772" s="51"/>
      <c r="CB4772" s="51"/>
      <c r="CC4772" s="51"/>
      <c r="CD4772" s="51"/>
    </row>
    <row r="4773" spans="1:82" x14ac:dyDescent="0.35">
      <c r="A4773" s="49" t="s">
        <v>859</v>
      </c>
      <c r="B4773" s="50">
        <v>42398</v>
      </c>
      <c r="C4773" s="62"/>
      <c r="D4773" s="62"/>
      <c r="E4773" s="51" t="s">
        <v>855</v>
      </c>
      <c r="F4773" s="51"/>
      <c r="G4773" s="51">
        <v>499.90031249999998</v>
      </c>
      <c r="H4773" s="51">
        <v>0.18319374999999999</v>
      </c>
      <c r="I4773" s="51">
        <v>0.24561250000000001</v>
      </c>
      <c r="J4773" s="51">
        <v>0.28466875000000003</v>
      </c>
      <c r="K4773" s="51">
        <v>0.27569374999999996</v>
      </c>
      <c r="L4773" s="51">
        <v>0.26943125000000001</v>
      </c>
      <c r="M4773" s="51">
        <v>0.32648750000000004</v>
      </c>
      <c r="N4773" s="51">
        <v>0.29564999999999997</v>
      </c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>
        <v>5.3466817500338423E-2</v>
      </c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  <c r="BZ4773" s="51"/>
      <c r="CA4773" s="51"/>
      <c r="CB4773" s="51"/>
      <c r="CC4773" s="51"/>
      <c r="CD4773" s="51"/>
    </row>
    <row r="4774" spans="1:82" x14ac:dyDescent="0.35">
      <c r="A4774" s="49" t="s">
        <v>859</v>
      </c>
      <c r="B4774" s="50">
        <v>42399</v>
      </c>
      <c r="C4774" s="62"/>
      <c r="D4774" s="62"/>
      <c r="E4774" s="51" t="s">
        <v>855</v>
      </c>
      <c r="F4774" s="51"/>
      <c r="G4774" s="51">
        <v>498.6412499999999</v>
      </c>
      <c r="H4774" s="51">
        <v>0.17981875000000003</v>
      </c>
      <c r="I4774" s="51">
        <v>0.24338125000000002</v>
      </c>
      <c r="J4774" s="51">
        <v>0.2840375</v>
      </c>
      <c r="K4774" s="51">
        <v>0.27534375</v>
      </c>
      <c r="L4774" s="51">
        <v>0.26937500000000003</v>
      </c>
      <c r="M4774" s="51">
        <v>0.32631250000000001</v>
      </c>
      <c r="N4774" s="51">
        <v>0.29546875</v>
      </c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/>
      <c r="AE4774" s="51"/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  <c r="BZ4774" s="51"/>
      <c r="CA4774" s="51"/>
      <c r="CB4774" s="51"/>
      <c r="CC4774" s="51"/>
      <c r="CD4774" s="51"/>
    </row>
    <row r="4775" spans="1:82" x14ac:dyDescent="0.35">
      <c r="A4775" s="49" t="s">
        <v>859</v>
      </c>
      <c r="B4775" s="50">
        <v>42400</v>
      </c>
      <c r="C4775" s="62"/>
      <c r="D4775" s="62"/>
      <c r="E4775" s="51" t="s">
        <v>855</v>
      </c>
      <c r="F4775" s="51"/>
      <c r="G4775" s="51">
        <v>497.37140624999995</v>
      </c>
      <c r="H4775" s="51">
        <v>0.17666562499999999</v>
      </c>
      <c r="I4775" s="51">
        <v>0.24121874999999998</v>
      </c>
      <c r="J4775" s="51">
        <v>0.28320000000000001</v>
      </c>
      <c r="K4775" s="51">
        <v>0.27490625000000002</v>
      </c>
      <c r="L4775" s="51">
        <v>0.26931875</v>
      </c>
      <c r="M4775" s="51">
        <v>0.32625625000000003</v>
      </c>
      <c r="N4775" s="51">
        <v>0.29528125000000005</v>
      </c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/>
      <c r="AE4775" s="51"/>
      <c r="AF4775" s="51"/>
      <c r="AG4775" s="51"/>
      <c r="AH4775" s="51"/>
      <c r="AI4775" s="51"/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  <c r="BZ4775" s="51"/>
      <c r="CA4775" s="51"/>
      <c r="CB4775" s="51"/>
      <c r="CC4775" s="51"/>
      <c r="CD4775" s="51"/>
    </row>
    <row r="4776" spans="1:82" x14ac:dyDescent="0.35">
      <c r="A4776" s="49" t="s">
        <v>859</v>
      </c>
      <c r="B4776" s="50">
        <v>42401</v>
      </c>
      <c r="C4776" s="62"/>
      <c r="D4776" s="62"/>
      <c r="E4776" s="51" t="s">
        <v>855</v>
      </c>
      <c r="F4776" s="51"/>
      <c r="G4776" s="51">
        <v>496.22109375000002</v>
      </c>
      <c r="H4776" s="51">
        <v>0.17350937499999997</v>
      </c>
      <c r="I4776" s="51">
        <v>0.23930625</v>
      </c>
      <c r="J4776" s="51">
        <v>0.28276875000000001</v>
      </c>
      <c r="K4776" s="51">
        <v>0.27443125000000002</v>
      </c>
      <c r="L4776" s="51">
        <v>0.26916875000000001</v>
      </c>
      <c r="M4776" s="51">
        <v>0.32620000000000005</v>
      </c>
      <c r="N4776" s="51">
        <v>0.29509374999999999</v>
      </c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>
        <v>0.52490236121988731</v>
      </c>
      <c r="AF4776" s="51">
        <v>0</v>
      </c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  <c r="BZ4776" s="51"/>
      <c r="CA4776" s="51"/>
      <c r="CB4776" s="51"/>
      <c r="CC4776" s="51"/>
      <c r="CD4776" s="51"/>
    </row>
    <row r="4777" spans="1:82" x14ac:dyDescent="0.35">
      <c r="A4777" s="49" t="s">
        <v>859</v>
      </c>
      <c r="B4777" s="50">
        <v>42402</v>
      </c>
      <c r="C4777" s="62"/>
      <c r="D4777" s="62"/>
      <c r="E4777" s="51" t="s">
        <v>855</v>
      </c>
      <c r="F4777" s="51"/>
      <c r="G4777" s="51">
        <v>495.08671875000005</v>
      </c>
      <c r="H4777" s="51">
        <v>0.17003437499999999</v>
      </c>
      <c r="I4777" s="51">
        <v>0.23746875000000001</v>
      </c>
      <c r="J4777" s="51">
        <v>0.28245624999999996</v>
      </c>
      <c r="K4777" s="51">
        <v>0.27411249999999998</v>
      </c>
      <c r="L4777" s="51">
        <v>0.26905625</v>
      </c>
      <c r="M4777" s="51">
        <v>0.32598749999999999</v>
      </c>
      <c r="N4777" s="51">
        <v>0.29492499999999999</v>
      </c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  <c r="BZ4777" s="51"/>
      <c r="CA4777" s="51"/>
      <c r="CB4777" s="51"/>
      <c r="CC4777" s="51"/>
      <c r="CD4777" s="51"/>
    </row>
    <row r="4778" spans="1:82" x14ac:dyDescent="0.35">
      <c r="A4778" s="49" t="s">
        <v>859</v>
      </c>
      <c r="B4778" s="50">
        <v>42403</v>
      </c>
      <c r="C4778" s="62"/>
      <c r="D4778" s="62"/>
      <c r="E4778" s="51" t="s">
        <v>855</v>
      </c>
      <c r="F4778" s="51"/>
      <c r="G4778" s="51">
        <v>494.25328124999999</v>
      </c>
      <c r="H4778" s="51">
        <v>0.16631562499999999</v>
      </c>
      <c r="I4778" s="51">
        <v>0.23535624999999999</v>
      </c>
      <c r="J4778" s="51">
        <v>0.28239375</v>
      </c>
      <c r="K4778" s="51">
        <v>0.27429375</v>
      </c>
      <c r="L4778" s="51">
        <v>0.26918750000000002</v>
      </c>
      <c r="M4778" s="51">
        <v>0.32597500000000001</v>
      </c>
      <c r="N4778" s="51">
        <v>0.29482499999999995</v>
      </c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>
        <v>8.4</v>
      </c>
      <c r="AE4778" s="51"/>
      <c r="AF4778" s="51"/>
      <c r="AG4778" s="51"/>
      <c r="AH4778" s="51"/>
      <c r="AI4778" s="51"/>
      <c r="AJ4778" s="51">
        <v>8.25</v>
      </c>
      <c r="AK4778" s="51">
        <v>8.4</v>
      </c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  <c r="BZ4778" s="51"/>
      <c r="CA4778" s="51"/>
      <c r="CB4778" s="51"/>
      <c r="CC4778" s="51"/>
      <c r="CD4778" s="51"/>
    </row>
    <row r="4779" spans="1:82" x14ac:dyDescent="0.35">
      <c r="A4779" s="49" t="s">
        <v>859</v>
      </c>
      <c r="B4779" s="50">
        <v>42404</v>
      </c>
      <c r="C4779" s="62"/>
      <c r="D4779" s="62"/>
      <c r="E4779" s="51" t="s">
        <v>855</v>
      </c>
      <c r="F4779" s="51"/>
      <c r="G4779" s="51">
        <v>493.12734374999997</v>
      </c>
      <c r="H4779" s="51">
        <v>0.16264062499999998</v>
      </c>
      <c r="I4779" s="51">
        <v>0.23321249999999999</v>
      </c>
      <c r="J4779" s="51">
        <v>0.28190000000000004</v>
      </c>
      <c r="K4779" s="51">
        <v>0.27405625</v>
      </c>
      <c r="L4779" s="51">
        <v>0.26929999999999998</v>
      </c>
      <c r="M4779" s="51">
        <v>0.32596875000000003</v>
      </c>
      <c r="N4779" s="51">
        <v>0.29460624999999996</v>
      </c>
      <c r="O4779" s="51"/>
      <c r="P4779" s="51"/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/>
      <c r="AE4779" s="51"/>
      <c r="AF4779" s="51"/>
      <c r="AG4779" s="51"/>
      <c r="AH4779" s="51"/>
      <c r="AI4779" s="51"/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  <c r="BZ4779" s="51"/>
      <c r="CA4779" s="51"/>
      <c r="CB4779" s="51"/>
      <c r="CC4779" s="51"/>
      <c r="CD4779" s="51"/>
    </row>
    <row r="4780" spans="1:82" x14ac:dyDescent="0.35">
      <c r="A4780" s="49" t="s">
        <v>859</v>
      </c>
      <c r="B4780" s="50">
        <v>42405</v>
      </c>
      <c r="C4780" s="62"/>
      <c r="D4780" s="62"/>
      <c r="E4780" s="51" t="s">
        <v>855</v>
      </c>
      <c r="F4780" s="51"/>
      <c r="G4780" s="51">
        <v>492.21703124999999</v>
      </c>
      <c r="H4780" s="51">
        <v>0.158940625</v>
      </c>
      <c r="I4780" s="51">
        <v>0.23063125000000001</v>
      </c>
      <c r="J4780" s="51">
        <v>0.28168124999999999</v>
      </c>
      <c r="K4780" s="51">
        <v>0.27442500000000003</v>
      </c>
      <c r="L4780" s="51">
        <v>0.2694375</v>
      </c>
      <c r="M4780" s="51">
        <v>0.32594374999999998</v>
      </c>
      <c r="N4780" s="51">
        <v>0.29444999999999999</v>
      </c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  <c r="BZ4780" s="51"/>
      <c r="CA4780" s="51"/>
      <c r="CB4780" s="51"/>
      <c r="CC4780" s="51"/>
      <c r="CD4780" s="51"/>
    </row>
    <row r="4781" spans="1:82" x14ac:dyDescent="0.35">
      <c r="A4781" s="49" t="s">
        <v>859</v>
      </c>
      <c r="B4781" s="50">
        <v>42406</v>
      </c>
      <c r="C4781" s="62"/>
      <c r="D4781" s="62"/>
      <c r="E4781" s="51" t="s">
        <v>855</v>
      </c>
      <c r="F4781" s="51"/>
      <c r="G4781" s="51">
        <v>491.26218750000004</v>
      </c>
      <c r="H4781" s="51">
        <v>0.1565</v>
      </c>
      <c r="I4781" s="51">
        <v>0.22833124999999999</v>
      </c>
      <c r="J4781" s="51">
        <v>0.28074374999999996</v>
      </c>
      <c r="K4781" s="51">
        <v>0.27438750000000001</v>
      </c>
      <c r="L4781" s="51">
        <v>0.26971875000000001</v>
      </c>
      <c r="M4781" s="51">
        <v>0.32594999999999996</v>
      </c>
      <c r="N4781" s="51">
        <v>0.294325</v>
      </c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/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  <c r="BZ4781" s="51"/>
      <c r="CA4781" s="51"/>
      <c r="CB4781" s="51"/>
      <c r="CC4781" s="51"/>
      <c r="CD4781" s="51"/>
    </row>
    <row r="4782" spans="1:82" x14ac:dyDescent="0.35">
      <c r="A4782" s="49" t="s">
        <v>859</v>
      </c>
      <c r="B4782" s="50">
        <v>42407</v>
      </c>
      <c r="C4782" s="62"/>
      <c r="D4782" s="62"/>
      <c r="E4782" s="51" t="s">
        <v>855</v>
      </c>
      <c r="F4782" s="51"/>
      <c r="G4782" s="51">
        <v>490.21593749999994</v>
      </c>
      <c r="H4782" s="51">
        <v>0.15457500000000002</v>
      </c>
      <c r="I4782" s="51">
        <v>0.22609375000000001</v>
      </c>
      <c r="J4782" s="51">
        <v>0.27958749999999999</v>
      </c>
      <c r="K4782" s="51">
        <v>0.27423124999999998</v>
      </c>
      <c r="L4782" s="51">
        <v>0.26976875</v>
      </c>
      <c r="M4782" s="51">
        <v>0.32592499999999996</v>
      </c>
      <c r="N4782" s="51">
        <v>0.29420625</v>
      </c>
      <c r="O4782" s="51"/>
      <c r="P4782" s="51"/>
      <c r="Q4782" s="51"/>
      <c r="R4782" s="51"/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/>
      <c r="AE4782" s="51"/>
      <c r="AF4782" s="51"/>
      <c r="AG4782" s="51"/>
      <c r="AH4782" s="51"/>
      <c r="AI4782" s="51"/>
      <c r="AJ4782" s="51"/>
      <c r="AK4782" s="51"/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  <c r="BZ4782" s="51"/>
      <c r="CA4782" s="51"/>
      <c r="CB4782" s="51"/>
      <c r="CC4782" s="51"/>
      <c r="CD4782" s="51"/>
    </row>
    <row r="4783" spans="1:82" x14ac:dyDescent="0.35">
      <c r="A4783" s="49" t="s">
        <v>859</v>
      </c>
      <c r="B4783" s="50">
        <v>42408</v>
      </c>
      <c r="C4783" s="62"/>
      <c r="D4783" s="62"/>
      <c r="E4783" s="51" t="s">
        <v>855</v>
      </c>
      <c r="F4783" s="51"/>
      <c r="G4783" s="51">
        <v>489.42468750000006</v>
      </c>
      <c r="H4783" s="51">
        <v>0.15286875</v>
      </c>
      <c r="I4783" s="51">
        <v>0.22448750000000001</v>
      </c>
      <c r="J4783" s="51">
        <v>0.27887499999999998</v>
      </c>
      <c r="K4783" s="51">
        <v>0.27411874999999997</v>
      </c>
      <c r="L4783" s="51">
        <v>0.2697</v>
      </c>
      <c r="M4783" s="51">
        <v>0.32598749999999999</v>
      </c>
      <c r="N4783" s="51">
        <v>0.29405625000000002</v>
      </c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  <c r="BZ4783" s="51"/>
      <c r="CA4783" s="51"/>
      <c r="CB4783" s="51"/>
      <c r="CC4783" s="51"/>
      <c r="CD4783" s="51"/>
    </row>
    <row r="4784" spans="1:82" x14ac:dyDescent="0.35">
      <c r="A4784" s="49" t="s">
        <v>859</v>
      </c>
      <c r="B4784" s="50">
        <v>42409</v>
      </c>
      <c r="C4784" s="62"/>
      <c r="D4784" s="62"/>
      <c r="E4784" s="51" t="s">
        <v>855</v>
      </c>
      <c r="F4784" s="51"/>
      <c r="G4784" s="51">
        <v>488.46703124999999</v>
      </c>
      <c r="H4784" s="51">
        <v>0.15056562499999998</v>
      </c>
      <c r="I4784" s="51">
        <v>0.22271874999999997</v>
      </c>
      <c r="J4784" s="51">
        <v>0.27823124999999999</v>
      </c>
      <c r="K4784" s="51">
        <v>0.27379375</v>
      </c>
      <c r="L4784" s="51">
        <v>0.26974375</v>
      </c>
      <c r="M4784" s="51">
        <v>0.32587499999999997</v>
      </c>
      <c r="N4784" s="51">
        <v>0.29393749999999996</v>
      </c>
      <c r="O4784" s="51"/>
      <c r="P4784" s="51"/>
      <c r="Q4784" s="51"/>
      <c r="R4784" s="51"/>
      <c r="S4784" s="51"/>
      <c r="T4784" s="51"/>
      <c r="U4784" s="51"/>
      <c r="V4784" s="51"/>
      <c r="W4784" s="51"/>
      <c r="X4784" s="51"/>
      <c r="Y4784" s="51"/>
      <c r="Z4784" s="51"/>
      <c r="AA4784" s="51"/>
      <c r="AB4784" s="51"/>
      <c r="AC4784" s="51"/>
      <c r="AD4784" s="51"/>
      <c r="AE4784" s="51">
        <v>0.53645851431935698</v>
      </c>
      <c r="AF4784" s="51">
        <v>1.4070711068818612E-2</v>
      </c>
      <c r="AG4784" s="51"/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/>
      <c r="AR4784" s="51"/>
      <c r="AS4784" s="51"/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/>
      <c r="BD4784" s="51"/>
      <c r="BE4784" s="51"/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  <c r="BZ4784" s="51"/>
      <c r="CA4784" s="51"/>
      <c r="CB4784" s="51"/>
      <c r="CC4784" s="51"/>
      <c r="CD4784" s="51"/>
    </row>
    <row r="4785" spans="1:82" x14ac:dyDescent="0.35">
      <c r="A4785" s="49" t="s">
        <v>859</v>
      </c>
      <c r="B4785" s="50">
        <v>42410</v>
      </c>
      <c r="C4785" s="62"/>
      <c r="D4785" s="62"/>
      <c r="E4785" s="51" t="s">
        <v>855</v>
      </c>
      <c r="F4785" s="51"/>
      <c r="G4785" s="51">
        <v>487.52578125000002</v>
      </c>
      <c r="H4785" s="51">
        <v>0.148534375</v>
      </c>
      <c r="I4785" s="51">
        <v>0.22088750000000001</v>
      </c>
      <c r="J4785" s="51">
        <v>0.27730624999999998</v>
      </c>
      <c r="K4785" s="51">
        <v>0.27362500000000001</v>
      </c>
      <c r="L4785" s="51">
        <v>0.26974375</v>
      </c>
      <c r="M4785" s="51">
        <v>0.32575624999999997</v>
      </c>
      <c r="N4785" s="51">
        <v>0.29394374999999995</v>
      </c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  <c r="BZ4785" s="51"/>
      <c r="CA4785" s="51"/>
      <c r="CB4785" s="51"/>
      <c r="CC4785" s="51"/>
      <c r="CD4785" s="51"/>
    </row>
    <row r="4786" spans="1:82" x14ac:dyDescent="0.35">
      <c r="A4786" s="49" t="s">
        <v>859</v>
      </c>
      <c r="B4786" s="50">
        <v>42411</v>
      </c>
      <c r="C4786" s="62"/>
      <c r="D4786" s="62"/>
      <c r="E4786" s="51" t="s">
        <v>855</v>
      </c>
      <c r="F4786" s="51"/>
      <c r="G4786" s="51">
        <v>486.67031250000002</v>
      </c>
      <c r="H4786" s="51">
        <v>0.14671875000000001</v>
      </c>
      <c r="I4786" s="51">
        <v>0.2192875</v>
      </c>
      <c r="J4786" s="51">
        <v>0.27656250000000004</v>
      </c>
      <c r="K4786" s="51">
        <v>0.2734625</v>
      </c>
      <c r="L4786" s="51">
        <v>0.26964374999999996</v>
      </c>
      <c r="M4786" s="51">
        <v>0.32573750000000001</v>
      </c>
      <c r="N4786" s="51">
        <v>0.293825</v>
      </c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/>
      <c r="AD4786" s="51"/>
      <c r="AE4786" s="51"/>
      <c r="AF4786" s="51"/>
      <c r="AG4786" s="51"/>
      <c r="AH4786" s="51"/>
      <c r="AI4786" s="51"/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  <c r="BZ4786" s="51"/>
      <c r="CA4786" s="51"/>
      <c r="CB4786" s="51"/>
      <c r="CC4786" s="51"/>
      <c r="CD4786" s="51"/>
    </row>
    <row r="4787" spans="1:82" x14ac:dyDescent="0.35">
      <c r="A4787" s="49" t="s">
        <v>859</v>
      </c>
      <c r="B4787" s="50">
        <v>42412</v>
      </c>
      <c r="C4787" s="62"/>
      <c r="D4787" s="62"/>
      <c r="E4787" s="51" t="s">
        <v>855</v>
      </c>
      <c r="F4787" s="51"/>
      <c r="G4787" s="51">
        <v>486.00187499999993</v>
      </c>
      <c r="H4787" s="51">
        <v>0.14469375000000001</v>
      </c>
      <c r="I4787" s="51">
        <v>0.21800624999999998</v>
      </c>
      <c r="J4787" s="51">
        <v>0.27625624999999998</v>
      </c>
      <c r="K4787" s="51">
        <v>0.27324375000000001</v>
      </c>
      <c r="L4787" s="51">
        <v>0.26971250000000002</v>
      </c>
      <c r="M4787" s="51">
        <v>0.32578750000000001</v>
      </c>
      <c r="N4787" s="51">
        <v>0.29365625000000001</v>
      </c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>
        <v>8.4</v>
      </c>
      <c r="AE4787" s="51"/>
      <c r="AF4787" s="51"/>
      <c r="AG4787" s="51"/>
      <c r="AH4787" s="51"/>
      <c r="AI4787" s="51"/>
      <c r="AJ4787" s="51">
        <v>8.3000000000000007</v>
      </c>
      <c r="AK4787" s="51">
        <v>8.4</v>
      </c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  <c r="BZ4787" s="51"/>
      <c r="CA4787" s="51"/>
      <c r="CB4787" s="51"/>
      <c r="CC4787" s="51"/>
      <c r="CD4787" s="51"/>
    </row>
    <row r="4788" spans="1:82" x14ac:dyDescent="0.35">
      <c r="A4788" s="49" t="s">
        <v>859</v>
      </c>
      <c r="B4788" s="50">
        <v>42413</v>
      </c>
      <c r="C4788" s="62"/>
      <c r="D4788" s="62"/>
      <c r="E4788" s="51" t="s">
        <v>855</v>
      </c>
      <c r="F4788" s="51"/>
      <c r="G4788" s="51">
        <v>485.22234374999994</v>
      </c>
      <c r="H4788" s="51">
        <v>0.14251562500000001</v>
      </c>
      <c r="I4788" s="51">
        <v>0.21599999999999997</v>
      </c>
      <c r="J4788" s="51">
        <v>0.27586250000000001</v>
      </c>
      <c r="K4788" s="51">
        <v>0.27333750000000001</v>
      </c>
      <c r="L4788" s="51">
        <v>0.2697</v>
      </c>
      <c r="M4788" s="51">
        <v>0.32569999999999999</v>
      </c>
      <c r="N4788" s="51">
        <v>0.29354999999999998</v>
      </c>
      <c r="O4788" s="51"/>
      <c r="P4788" s="51"/>
      <c r="Q4788" s="51"/>
      <c r="R4788" s="51"/>
      <c r="S4788" s="51">
        <v>11.262336975</v>
      </c>
      <c r="T4788" s="51">
        <v>958.89025000000004</v>
      </c>
      <c r="U4788" s="51">
        <v>709.75149999999996</v>
      </c>
      <c r="V4788" s="51"/>
      <c r="W4788" s="51"/>
      <c r="X4788" s="51">
        <v>1.7196522640358355E-2</v>
      </c>
      <c r="Y4788" s="51">
        <v>4.7767500000000004E-2</v>
      </c>
      <c r="Z4788" s="51">
        <v>9.7106785749999993</v>
      </c>
      <c r="AA4788" s="51">
        <v>11275.125689723933</v>
      </c>
      <c r="AB4788" s="51"/>
      <c r="AC4788" s="51">
        <v>564.68849999999998</v>
      </c>
      <c r="AD4788" s="51"/>
      <c r="AE4788" s="51"/>
      <c r="AF4788" s="51"/>
      <c r="AG4788" s="51"/>
      <c r="AH4788" s="51"/>
      <c r="AI4788" s="51">
        <v>48.894500000000008</v>
      </c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 t="s">
        <v>831</v>
      </c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>
        <v>145.06299999999999</v>
      </c>
      <c r="BE4788" s="51"/>
      <c r="BF4788" s="51"/>
      <c r="BG4788" s="51"/>
      <c r="BH4788" s="51"/>
      <c r="BI4788" s="51">
        <v>200.24424999999999</v>
      </c>
      <c r="BJ4788" s="51">
        <v>404.74237444707825</v>
      </c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  <c r="BZ4788" s="51"/>
      <c r="CA4788" s="51"/>
      <c r="CB4788" s="51"/>
      <c r="CC4788" s="51"/>
      <c r="CD4788" s="51"/>
    </row>
    <row r="4789" spans="1:82" x14ac:dyDescent="0.35">
      <c r="A4789" s="49" t="s">
        <v>859</v>
      </c>
      <c r="B4789" s="50">
        <v>42414</v>
      </c>
      <c r="C4789" s="62"/>
      <c r="D4789" s="62"/>
      <c r="E4789" s="51" t="s">
        <v>855</v>
      </c>
      <c r="F4789" s="51"/>
      <c r="G4789" s="51">
        <v>484.52250000000004</v>
      </c>
      <c r="H4789" s="51">
        <v>0.14084999999999998</v>
      </c>
      <c r="I4789" s="51">
        <v>0.21462500000000001</v>
      </c>
      <c r="J4789" s="51">
        <v>0.27505625</v>
      </c>
      <c r="K4789" s="51">
        <v>0.27324999999999999</v>
      </c>
      <c r="L4789" s="51">
        <v>0.26979375</v>
      </c>
      <c r="M4789" s="51">
        <v>0.32566875000000001</v>
      </c>
      <c r="N4789" s="51">
        <v>0.29356874999999999</v>
      </c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/>
      <c r="AD4789" s="51"/>
      <c r="AE4789" s="51"/>
      <c r="AF4789" s="51"/>
      <c r="AG4789" s="51"/>
      <c r="AH4789" s="51"/>
      <c r="AI4789" s="51"/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  <c r="BZ4789" s="51"/>
      <c r="CA4789" s="51"/>
      <c r="CB4789" s="51"/>
      <c r="CC4789" s="51"/>
      <c r="CD4789" s="51"/>
    </row>
    <row r="4790" spans="1:82" x14ac:dyDescent="0.35">
      <c r="A4790" s="49" t="s">
        <v>859</v>
      </c>
      <c r="B4790" s="50">
        <v>42415</v>
      </c>
      <c r="C4790" s="62"/>
      <c r="D4790" s="62"/>
      <c r="E4790" s="51" t="s">
        <v>855</v>
      </c>
      <c r="F4790" s="51"/>
      <c r="G4790" s="51">
        <v>483.63515625000002</v>
      </c>
      <c r="H4790" s="51">
        <v>0.13824687499999999</v>
      </c>
      <c r="I4790" s="51">
        <v>0.21309999999999998</v>
      </c>
      <c r="J4790" s="51">
        <v>0.27432499999999999</v>
      </c>
      <c r="K4790" s="51">
        <v>0.27305625</v>
      </c>
      <c r="L4790" s="51">
        <v>0.26990000000000003</v>
      </c>
      <c r="M4790" s="51">
        <v>0.32569999999999999</v>
      </c>
      <c r="N4790" s="51">
        <v>0.29346250000000002</v>
      </c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/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  <c r="BZ4790" s="51"/>
      <c r="CA4790" s="51"/>
      <c r="CB4790" s="51"/>
      <c r="CC4790" s="51"/>
      <c r="CD4790" s="51"/>
    </row>
    <row r="4791" spans="1:82" x14ac:dyDescent="0.35">
      <c r="A4791" s="49" t="s">
        <v>859</v>
      </c>
      <c r="B4791" s="50">
        <v>42416</v>
      </c>
      <c r="C4791" s="62"/>
      <c r="D4791" s="62"/>
      <c r="E4791" s="51" t="s">
        <v>855</v>
      </c>
      <c r="F4791" s="51"/>
      <c r="G4791" s="51"/>
      <c r="H4791" s="51"/>
      <c r="I4791" s="51"/>
      <c r="J4791" s="51"/>
      <c r="K4791" s="51"/>
      <c r="L4791" s="51"/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>
        <v>8.4</v>
      </c>
      <c r="AE4791" s="51"/>
      <c r="AF4791" s="51"/>
      <c r="AG4791" s="51"/>
      <c r="AH4791" s="51"/>
      <c r="AI4791" s="51"/>
      <c r="AJ4791" s="51">
        <v>8.4</v>
      </c>
      <c r="AK4791" s="51">
        <v>8.4</v>
      </c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  <c r="BZ4791" s="51"/>
      <c r="CA4791" s="51"/>
      <c r="CB4791" s="51"/>
      <c r="CC4791" s="51"/>
      <c r="CD4791" s="51"/>
    </row>
    <row r="4792" spans="1:82" x14ac:dyDescent="0.35">
      <c r="A4792" s="49" t="s">
        <v>856</v>
      </c>
      <c r="B4792" s="50">
        <v>42284</v>
      </c>
      <c r="C4792" s="62"/>
      <c r="D4792" s="62"/>
      <c r="E4792" s="51" t="s">
        <v>855</v>
      </c>
      <c r="F4792" s="51"/>
      <c r="G4792" s="51"/>
      <c r="H4792" s="51"/>
      <c r="I4792" s="51"/>
      <c r="J4792" s="51"/>
      <c r="K4792" s="51"/>
      <c r="L4792" s="51"/>
      <c r="M4792" s="51"/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>
        <v>2</v>
      </c>
      <c r="AE4792" s="51"/>
      <c r="AF4792" s="51"/>
      <c r="AG4792" s="51"/>
      <c r="AH4792" s="51"/>
      <c r="AI4792" s="51"/>
      <c r="AJ4792" s="51">
        <v>0</v>
      </c>
      <c r="AK4792" s="51">
        <v>1</v>
      </c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  <c r="BZ4792" s="51"/>
      <c r="CA4792" s="51"/>
      <c r="CB4792" s="51"/>
      <c r="CC4792" s="51"/>
      <c r="CD4792" s="51"/>
    </row>
    <row r="4793" spans="1:82" x14ac:dyDescent="0.35">
      <c r="A4793" s="49" t="s">
        <v>856</v>
      </c>
      <c r="B4793" s="50">
        <v>42286</v>
      </c>
      <c r="C4793" s="62"/>
      <c r="D4793" s="62"/>
      <c r="E4793" s="51" t="s">
        <v>855</v>
      </c>
      <c r="F4793" s="51"/>
      <c r="G4793" s="51"/>
      <c r="H4793" s="51"/>
      <c r="I4793" s="51"/>
      <c r="J4793" s="51"/>
      <c r="K4793" s="51"/>
      <c r="L4793" s="51"/>
      <c r="M4793" s="51"/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>
        <v>0</v>
      </c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  <c r="BZ4793" s="51"/>
      <c r="CA4793" s="51"/>
      <c r="CB4793" s="51"/>
      <c r="CC4793" s="51"/>
      <c r="CD4793" s="51"/>
    </row>
    <row r="4794" spans="1:82" x14ac:dyDescent="0.35">
      <c r="A4794" s="49" t="s">
        <v>856</v>
      </c>
      <c r="B4794" s="50">
        <v>42289</v>
      </c>
      <c r="C4794" s="62"/>
      <c r="D4794" s="62"/>
      <c r="E4794" s="51" t="s">
        <v>855</v>
      </c>
      <c r="F4794" s="51"/>
      <c r="G4794" s="51"/>
      <c r="H4794" s="51"/>
      <c r="I4794" s="51"/>
      <c r="J4794" s="51"/>
      <c r="K4794" s="51"/>
      <c r="L4794" s="51"/>
      <c r="M4794" s="51"/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>
        <v>3.3</v>
      </c>
      <c r="AE4794" s="51"/>
      <c r="AF4794" s="51">
        <v>6.8206990851704475E-3</v>
      </c>
      <c r="AG4794" s="51"/>
      <c r="AH4794" s="51"/>
      <c r="AI4794" s="51"/>
      <c r="AJ4794" s="51">
        <v>0</v>
      </c>
      <c r="AK4794" s="51">
        <v>2</v>
      </c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  <c r="BZ4794" s="51"/>
      <c r="CA4794" s="51"/>
      <c r="CB4794" s="51"/>
      <c r="CC4794" s="51"/>
      <c r="CD4794" s="51"/>
    </row>
    <row r="4795" spans="1:82" x14ac:dyDescent="0.35">
      <c r="A4795" s="49" t="s">
        <v>856</v>
      </c>
      <c r="B4795" s="50">
        <v>42291</v>
      </c>
      <c r="C4795" s="62"/>
      <c r="D4795" s="62"/>
      <c r="E4795" s="51" t="s">
        <v>855</v>
      </c>
      <c r="F4795" s="51"/>
      <c r="G4795" s="51">
        <v>462.65156250000001</v>
      </c>
      <c r="H4795" s="51">
        <v>0.17406874999999999</v>
      </c>
      <c r="I4795" s="51">
        <v>0.24641250000000001</v>
      </c>
      <c r="J4795" s="51">
        <v>0.25964375000000001</v>
      </c>
      <c r="K4795" s="51">
        <v>0.22544375</v>
      </c>
      <c r="L4795" s="51">
        <v>0.28404374999999998</v>
      </c>
      <c r="M4795" s="51">
        <v>0.29286875000000001</v>
      </c>
      <c r="N4795" s="51">
        <v>0.26993125000000001</v>
      </c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/>
      <c r="AC4795" s="51"/>
      <c r="AD4795" s="51"/>
      <c r="AE4795" s="51"/>
      <c r="AF4795" s="51"/>
      <c r="AG4795" s="51"/>
      <c r="AH4795" s="51"/>
      <c r="AI4795" s="51"/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  <c r="BZ4795" s="51"/>
      <c r="CA4795" s="51"/>
      <c r="CB4795" s="51"/>
      <c r="CC4795" s="51"/>
      <c r="CD4795" s="51"/>
    </row>
    <row r="4796" spans="1:82" x14ac:dyDescent="0.35">
      <c r="A4796" s="49" t="s">
        <v>856</v>
      </c>
      <c r="B4796" s="50">
        <v>42292</v>
      </c>
      <c r="C4796" s="62"/>
      <c r="D4796" s="62"/>
      <c r="E4796" s="51" t="s">
        <v>855</v>
      </c>
      <c r="F4796" s="51"/>
      <c r="G4796" s="51">
        <v>461.76749999999998</v>
      </c>
      <c r="H4796" s="51">
        <v>0.16993750000000002</v>
      </c>
      <c r="I4796" s="51">
        <v>0.24453750000000002</v>
      </c>
      <c r="J4796" s="51">
        <v>0.25920624999999997</v>
      </c>
      <c r="K4796" s="51">
        <v>0.22555</v>
      </c>
      <c r="L4796" s="51">
        <v>0.28420000000000001</v>
      </c>
      <c r="M4796" s="51">
        <v>0.29299999999999998</v>
      </c>
      <c r="N4796" s="51">
        <v>0.27003125</v>
      </c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>
        <v>0.16014418643786515</v>
      </c>
      <c r="AF4796" s="51">
        <v>4.7387070469570837E-2</v>
      </c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  <c r="BZ4796" s="51"/>
      <c r="CA4796" s="51"/>
      <c r="CB4796" s="51"/>
      <c r="CC4796" s="51"/>
      <c r="CD4796" s="51"/>
    </row>
    <row r="4797" spans="1:82" x14ac:dyDescent="0.35">
      <c r="A4797" s="49" t="s">
        <v>856</v>
      </c>
      <c r="B4797" s="50">
        <v>42293</v>
      </c>
      <c r="C4797" s="62"/>
      <c r="D4797" s="62"/>
      <c r="E4797" s="51" t="s">
        <v>855</v>
      </c>
      <c r="F4797" s="51"/>
      <c r="G4797" s="51">
        <v>461.22234375000005</v>
      </c>
      <c r="H4797" s="51">
        <v>0.16726562499999997</v>
      </c>
      <c r="I4797" s="51">
        <v>0.24308750000000001</v>
      </c>
      <c r="J4797" s="51">
        <v>0.25911250000000002</v>
      </c>
      <c r="K4797" s="51">
        <v>0.225575</v>
      </c>
      <c r="L4797" s="51">
        <v>0.28434375000000001</v>
      </c>
      <c r="M4797" s="51">
        <v>0.29304374999999999</v>
      </c>
      <c r="N4797" s="51">
        <v>0.27015624999999999</v>
      </c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  <c r="BZ4797" s="51"/>
      <c r="CA4797" s="51"/>
      <c r="CB4797" s="51"/>
      <c r="CC4797" s="51"/>
      <c r="CD4797" s="51"/>
    </row>
    <row r="4798" spans="1:82" x14ac:dyDescent="0.35">
      <c r="A4798" s="49" t="s">
        <v>856</v>
      </c>
      <c r="B4798" s="50">
        <v>42294</v>
      </c>
      <c r="C4798" s="62"/>
      <c r="D4798" s="62"/>
      <c r="E4798" s="51" t="s">
        <v>855</v>
      </c>
      <c r="F4798" s="51"/>
      <c r="G4798" s="51">
        <v>460.49296874999999</v>
      </c>
      <c r="H4798" s="51">
        <v>0.16378437500000001</v>
      </c>
      <c r="I4798" s="51">
        <v>0.24105625000000003</v>
      </c>
      <c r="J4798" s="51">
        <v>0.2588375</v>
      </c>
      <c r="K4798" s="51">
        <v>0.22589999999999999</v>
      </c>
      <c r="L4798" s="51">
        <v>0.2845125</v>
      </c>
      <c r="M4798" s="51">
        <v>0.29315625000000001</v>
      </c>
      <c r="N4798" s="51">
        <v>0.27015</v>
      </c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/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  <c r="BZ4798" s="51"/>
      <c r="CA4798" s="51"/>
      <c r="CB4798" s="51"/>
      <c r="CC4798" s="51"/>
      <c r="CD4798" s="51"/>
    </row>
    <row r="4799" spans="1:82" x14ac:dyDescent="0.35">
      <c r="A4799" s="49" t="s">
        <v>856</v>
      </c>
      <c r="B4799" s="50">
        <v>42295</v>
      </c>
      <c r="C4799" s="62"/>
      <c r="D4799" s="62"/>
      <c r="E4799" s="51" t="s">
        <v>855</v>
      </c>
      <c r="F4799" s="51"/>
      <c r="G4799" s="51">
        <v>459.2779687499999</v>
      </c>
      <c r="H4799" s="51">
        <v>0.15856562499999999</v>
      </c>
      <c r="I4799" s="51">
        <v>0.23853750000000001</v>
      </c>
      <c r="J4799" s="51">
        <v>0.25808750000000003</v>
      </c>
      <c r="K4799" s="51">
        <v>0.22598125000000002</v>
      </c>
      <c r="L4799" s="51">
        <v>0.28469375000000002</v>
      </c>
      <c r="M4799" s="51">
        <v>0.29326874999999997</v>
      </c>
      <c r="N4799" s="51">
        <v>0.27034374999999999</v>
      </c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/>
      <c r="AD4799" s="51"/>
      <c r="AE4799" s="51"/>
      <c r="AF4799" s="51"/>
      <c r="AG4799" s="51"/>
      <c r="AH4799" s="51"/>
      <c r="AI4799" s="51"/>
      <c r="AJ4799" s="51"/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  <c r="BZ4799" s="51"/>
      <c r="CA4799" s="51"/>
      <c r="CB4799" s="51"/>
      <c r="CC4799" s="51"/>
      <c r="CD4799" s="51"/>
    </row>
    <row r="4800" spans="1:82" x14ac:dyDescent="0.35">
      <c r="A4800" s="49" t="s">
        <v>856</v>
      </c>
      <c r="B4800" s="50">
        <v>42296</v>
      </c>
      <c r="C4800" s="62"/>
      <c r="D4800" s="62"/>
      <c r="E4800" s="51" t="s">
        <v>855</v>
      </c>
      <c r="F4800" s="51"/>
      <c r="G4800" s="51">
        <v>458.05453124999997</v>
      </c>
      <c r="H4800" s="51">
        <v>0.153903125</v>
      </c>
      <c r="I4800" s="51">
        <v>0.23549375</v>
      </c>
      <c r="J4800" s="51">
        <v>0.25738749999999999</v>
      </c>
      <c r="K4800" s="51">
        <v>0.22620625</v>
      </c>
      <c r="L4800" s="51">
        <v>0.28485625000000003</v>
      </c>
      <c r="M4800" s="51">
        <v>0.29339999999999999</v>
      </c>
      <c r="N4800" s="51">
        <v>0.27029999999999998</v>
      </c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/>
      <c r="AE4800" s="51"/>
      <c r="AF4800" s="51"/>
      <c r="AG4800" s="51"/>
      <c r="AH4800" s="51"/>
      <c r="AI4800" s="51"/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  <c r="BZ4800" s="51"/>
      <c r="CA4800" s="51"/>
      <c r="CB4800" s="51"/>
      <c r="CC4800" s="51"/>
      <c r="CD4800" s="51"/>
    </row>
    <row r="4801" spans="1:82" x14ac:dyDescent="0.35">
      <c r="A4801" s="49" t="s">
        <v>856</v>
      </c>
      <c r="B4801" s="50">
        <v>42297</v>
      </c>
      <c r="C4801" s="62"/>
      <c r="D4801" s="62"/>
      <c r="E4801" s="51" t="s">
        <v>855</v>
      </c>
      <c r="F4801" s="51"/>
      <c r="G4801" s="51">
        <v>456.63890624999999</v>
      </c>
      <c r="H4801" s="51">
        <v>0.14967187499999998</v>
      </c>
      <c r="I4801" s="51">
        <v>0.2323875</v>
      </c>
      <c r="J4801" s="51">
        <v>0.25613124999999998</v>
      </c>
      <c r="K4801" s="51">
        <v>0.22625000000000001</v>
      </c>
      <c r="L4801" s="51">
        <v>0.28490624999999997</v>
      </c>
      <c r="M4801" s="51">
        <v>0.29334375000000001</v>
      </c>
      <c r="N4801" s="51">
        <v>0.27046875000000004</v>
      </c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>
        <v>4.55</v>
      </c>
      <c r="AE4801" s="51">
        <v>0.21535635271650727</v>
      </c>
      <c r="AF4801" s="51">
        <v>7.7081478624028615E-2</v>
      </c>
      <c r="AG4801" s="51"/>
      <c r="AH4801" s="51"/>
      <c r="AI4801" s="51"/>
      <c r="AJ4801" s="51">
        <v>0</v>
      </c>
      <c r="AK4801" s="51">
        <v>3.05</v>
      </c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  <c r="BZ4801" s="51"/>
      <c r="CA4801" s="51"/>
      <c r="CB4801" s="51"/>
      <c r="CC4801" s="51"/>
      <c r="CD4801" s="51"/>
    </row>
    <row r="4802" spans="1:82" x14ac:dyDescent="0.35">
      <c r="A4802" s="49" t="s">
        <v>856</v>
      </c>
      <c r="B4802" s="50">
        <v>42298</v>
      </c>
      <c r="C4802" s="62"/>
      <c r="D4802" s="62"/>
      <c r="E4802" s="51" t="s">
        <v>855</v>
      </c>
      <c r="F4802" s="51"/>
      <c r="G4802" s="51">
        <v>455.16281250000003</v>
      </c>
      <c r="H4802" s="51">
        <v>0.14490624999999999</v>
      </c>
      <c r="I4802" s="51">
        <v>0.22888750000000002</v>
      </c>
      <c r="J4802" s="51">
        <v>0.25509999999999999</v>
      </c>
      <c r="K4802" s="51">
        <v>0.22620000000000001</v>
      </c>
      <c r="L4802" s="51">
        <v>0.28501874999999999</v>
      </c>
      <c r="M4802" s="51">
        <v>0.29344999999999999</v>
      </c>
      <c r="N4802" s="51">
        <v>0.27054375000000003</v>
      </c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/>
      <c r="AE4802" s="51"/>
      <c r="AF4802" s="51"/>
      <c r="AG4802" s="51"/>
      <c r="AH4802" s="51"/>
      <c r="AI4802" s="51"/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  <c r="BZ4802" s="51"/>
      <c r="CA4802" s="51"/>
      <c r="CB4802" s="51"/>
      <c r="CC4802" s="51"/>
      <c r="CD4802" s="51"/>
    </row>
    <row r="4803" spans="1:82" x14ac:dyDescent="0.35">
      <c r="A4803" s="49" t="s">
        <v>856</v>
      </c>
      <c r="B4803" s="50">
        <v>42299</v>
      </c>
      <c r="C4803" s="62"/>
      <c r="D4803" s="62"/>
      <c r="E4803" s="51" t="s">
        <v>855</v>
      </c>
      <c r="F4803" s="51"/>
      <c r="G4803" s="51">
        <v>454.00359374999999</v>
      </c>
      <c r="H4803" s="51">
        <v>0.14087812500000002</v>
      </c>
      <c r="I4803" s="51">
        <v>0.22586249999999999</v>
      </c>
      <c r="J4803" s="51">
        <v>0.25439375000000003</v>
      </c>
      <c r="K4803" s="51">
        <v>0.22630624999999999</v>
      </c>
      <c r="L4803" s="51">
        <v>0.28513124999999995</v>
      </c>
      <c r="M4803" s="51">
        <v>0.29357499999999997</v>
      </c>
      <c r="N4803" s="51">
        <v>0.27056875000000002</v>
      </c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/>
      <c r="AD4803" s="51"/>
      <c r="AE4803" s="51"/>
      <c r="AF4803" s="51">
        <v>0.1225147624946836</v>
      </c>
      <c r="AG4803" s="51"/>
      <c r="AH4803" s="51"/>
      <c r="AI4803" s="51"/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  <c r="BZ4803" s="51"/>
      <c r="CA4803" s="51"/>
      <c r="CB4803" s="51"/>
      <c r="CC4803" s="51"/>
      <c r="CD4803" s="51"/>
    </row>
    <row r="4804" spans="1:82" x14ac:dyDescent="0.35">
      <c r="A4804" s="49" t="s">
        <v>856</v>
      </c>
      <c r="B4804" s="50">
        <v>42300</v>
      </c>
      <c r="C4804" s="62"/>
      <c r="D4804" s="62"/>
      <c r="E4804" s="51" t="s">
        <v>855</v>
      </c>
      <c r="F4804" s="51"/>
      <c r="G4804" s="51">
        <v>453.00562499999995</v>
      </c>
      <c r="H4804" s="51">
        <v>0.138325</v>
      </c>
      <c r="I4804" s="51">
        <v>0.22289999999999999</v>
      </c>
      <c r="J4804" s="51">
        <v>0.25322499999999998</v>
      </c>
      <c r="K4804" s="51">
        <v>0.22650625000000002</v>
      </c>
      <c r="L4804" s="51">
        <v>0.28521875000000002</v>
      </c>
      <c r="M4804" s="51">
        <v>0.29376249999999998</v>
      </c>
      <c r="N4804" s="51">
        <v>0.27069375000000001</v>
      </c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  <c r="BZ4804" s="51"/>
      <c r="CA4804" s="51"/>
      <c r="CB4804" s="51"/>
      <c r="CC4804" s="51"/>
      <c r="CD4804" s="51"/>
    </row>
    <row r="4805" spans="1:82" x14ac:dyDescent="0.35">
      <c r="A4805" s="49" t="s">
        <v>856</v>
      </c>
      <c r="B4805" s="50">
        <v>42301</v>
      </c>
      <c r="C4805" s="62"/>
      <c r="D4805" s="62"/>
      <c r="E4805" s="51" t="s">
        <v>855</v>
      </c>
      <c r="F4805" s="51"/>
      <c r="G4805" s="51">
        <v>451.68890624999995</v>
      </c>
      <c r="H4805" s="51">
        <v>0.13537812500000002</v>
      </c>
      <c r="I4805" s="51">
        <v>0.21968124999999999</v>
      </c>
      <c r="J4805" s="51">
        <v>0.25163749999999996</v>
      </c>
      <c r="K4805" s="51">
        <v>0.22635000000000002</v>
      </c>
      <c r="L4805" s="51">
        <v>0.28544375</v>
      </c>
      <c r="M4805" s="51">
        <v>0.29379375000000002</v>
      </c>
      <c r="N4805" s="51">
        <v>0.27087499999999998</v>
      </c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/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  <c r="BZ4805" s="51"/>
      <c r="CA4805" s="51"/>
      <c r="CB4805" s="51"/>
      <c r="CC4805" s="51"/>
      <c r="CD4805" s="51"/>
    </row>
    <row r="4806" spans="1:82" x14ac:dyDescent="0.35">
      <c r="A4806" s="49" t="s">
        <v>856</v>
      </c>
      <c r="B4806" s="50">
        <v>42302</v>
      </c>
      <c r="C4806" s="62"/>
      <c r="D4806" s="62"/>
      <c r="E4806" s="51" t="s">
        <v>855</v>
      </c>
      <c r="F4806" s="51"/>
      <c r="G4806" s="51">
        <v>450.40406249999995</v>
      </c>
      <c r="H4806" s="51">
        <v>0.13267499999999999</v>
      </c>
      <c r="I4806" s="51">
        <v>0.21670625000000002</v>
      </c>
      <c r="J4806" s="51">
        <v>0.25018750000000001</v>
      </c>
      <c r="K4806" s="51">
        <v>0.22622499999999998</v>
      </c>
      <c r="L4806" s="51">
        <v>0.28542500000000004</v>
      </c>
      <c r="M4806" s="51">
        <v>0.29395625000000003</v>
      </c>
      <c r="N4806" s="51">
        <v>0.27086250000000001</v>
      </c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  <c r="BZ4806" s="51"/>
      <c r="CA4806" s="51"/>
      <c r="CB4806" s="51"/>
      <c r="CC4806" s="51"/>
      <c r="CD4806" s="51"/>
    </row>
    <row r="4807" spans="1:82" x14ac:dyDescent="0.35">
      <c r="A4807" s="49" t="s">
        <v>856</v>
      </c>
      <c r="B4807" s="50">
        <v>42303</v>
      </c>
      <c r="C4807" s="62"/>
      <c r="D4807" s="62"/>
      <c r="E4807" s="51" t="s">
        <v>855</v>
      </c>
      <c r="F4807" s="51"/>
      <c r="G4807" s="51">
        <v>448.86187499999994</v>
      </c>
      <c r="H4807" s="51">
        <v>0.12969375</v>
      </c>
      <c r="I4807" s="51">
        <v>0.21333125000000003</v>
      </c>
      <c r="J4807" s="51">
        <v>0.24829999999999997</v>
      </c>
      <c r="K4807" s="51">
        <v>0.22595000000000001</v>
      </c>
      <c r="L4807" s="51">
        <v>0.28543125000000003</v>
      </c>
      <c r="M4807" s="51">
        <v>0.29404374999999994</v>
      </c>
      <c r="N4807" s="51">
        <v>0.27096874999999998</v>
      </c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  <c r="BZ4807" s="51"/>
      <c r="CA4807" s="51"/>
      <c r="CB4807" s="51"/>
      <c r="CC4807" s="51"/>
      <c r="CD4807" s="51"/>
    </row>
    <row r="4808" spans="1:82" x14ac:dyDescent="0.35">
      <c r="A4808" s="49" t="s">
        <v>856</v>
      </c>
      <c r="B4808" s="50">
        <v>42304</v>
      </c>
      <c r="C4808" s="62"/>
      <c r="D4808" s="62"/>
      <c r="E4808" s="51" t="s">
        <v>855</v>
      </c>
      <c r="F4808" s="51"/>
      <c r="G4808" s="51">
        <v>447.78187500000001</v>
      </c>
      <c r="H4808" s="51">
        <v>0.12743749999999998</v>
      </c>
      <c r="I4808" s="51">
        <v>0.21099999999999999</v>
      </c>
      <c r="J4808" s="51">
        <v>0.24686249999999998</v>
      </c>
      <c r="K4808" s="51">
        <v>0.22585</v>
      </c>
      <c r="L4808" s="51">
        <v>0.28551874999999999</v>
      </c>
      <c r="M4808" s="51">
        <v>0.29404374999999999</v>
      </c>
      <c r="N4808" s="51">
        <v>0.27111249999999998</v>
      </c>
      <c r="O4808" s="51"/>
      <c r="P4808" s="51"/>
      <c r="Q4808" s="51"/>
      <c r="R4808" s="51"/>
      <c r="S4808" s="51"/>
      <c r="T4808" s="51"/>
      <c r="U4808" s="51"/>
      <c r="V4808" s="51"/>
      <c r="W4808" s="51"/>
      <c r="X4808" s="51"/>
      <c r="Y4808" s="51"/>
      <c r="Z4808" s="51"/>
      <c r="AA4808" s="51"/>
      <c r="AB4808" s="51"/>
      <c r="AC4808" s="51"/>
      <c r="AD4808" s="51"/>
      <c r="AE4808" s="51"/>
      <c r="AF4808" s="51">
        <v>0.17621848194788614</v>
      </c>
      <c r="AG4808" s="51"/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/>
      <c r="BE4808" s="51"/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  <c r="BZ4808" s="51"/>
      <c r="CA4808" s="51"/>
      <c r="CB4808" s="51"/>
      <c r="CC4808" s="51"/>
      <c r="CD4808" s="51"/>
    </row>
    <row r="4809" spans="1:82" x14ac:dyDescent="0.35">
      <c r="A4809" s="49" t="s">
        <v>856</v>
      </c>
      <c r="B4809" s="50">
        <v>42305</v>
      </c>
      <c r="C4809" s="62"/>
      <c r="D4809" s="62"/>
      <c r="E4809" s="51" t="s">
        <v>855</v>
      </c>
      <c r="F4809" s="51"/>
      <c r="G4809" s="51">
        <v>447.05015624999999</v>
      </c>
      <c r="H4809" s="51">
        <v>0.12723437500000001</v>
      </c>
      <c r="I4809" s="51">
        <v>0.209675</v>
      </c>
      <c r="J4809" s="51">
        <v>0.24545624999999999</v>
      </c>
      <c r="K4809" s="51">
        <v>0.22551874999999999</v>
      </c>
      <c r="L4809" s="51">
        <v>0.28558125000000001</v>
      </c>
      <c r="M4809" s="51">
        <v>0.29408124999999996</v>
      </c>
      <c r="N4809" s="51">
        <v>0.27107500000000001</v>
      </c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/>
      <c r="AE4809" s="51"/>
      <c r="AF4809" s="51"/>
      <c r="AG4809" s="51"/>
      <c r="AH4809" s="51"/>
      <c r="AI4809" s="51"/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  <c r="BZ4809" s="51"/>
      <c r="CA4809" s="51"/>
      <c r="CB4809" s="51"/>
      <c r="CC4809" s="51"/>
      <c r="CD4809" s="51"/>
    </row>
    <row r="4810" spans="1:82" x14ac:dyDescent="0.35">
      <c r="A4810" s="49" t="s">
        <v>856</v>
      </c>
      <c r="B4810" s="50">
        <v>42306</v>
      </c>
      <c r="C4810" s="62"/>
      <c r="D4810" s="62"/>
      <c r="E4810" s="51" t="s">
        <v>855</v>
      </c>
      <c r="F4810" s="51"/>
      <c r="G4810" s="51">
        <v>446.2528125</v>
      </c>
      <c r="H4810" s="51">
        <v>0.12645000000000001</v>
      </c>
      <c r="I4810" s="51">
        <v>0.20850624999999998</v>
      </c>
      <c r="J4810" s="51">
        <v>0.24400624999999998</v>
      </c>
      <c r="K4810" s="51">
        <v>0.22511874999999998</v>
      </c>
      <c r="L4810" s="51">
        <v>0.28558749999999999</v>
      </c>
      <c r="M4810" s="51">
        <v>0.29420625</v>
      </c>
      <c r="N4810" s="51">
        <v>0.27111249999999998</v>
      </c>
      <c r="O4810" s="51"/>
      <c r="P4810" s="51"/>
      <c r="Q4810" s="51"/>
      <c r="R4810" s="51"/>
      <c r="S4810" s="51">
        <v>1.6731304250000001</v>
      </c>
      <c r="T4810" s="51">
        <v>48.196250000000006</v>
      </c>
      <c r="U4810" s="51">
        <v>0</v>
      </c>
      <c r="V4810" s="51"/>
      <c r="W4810" s="51"/>
      <c r="X4810" s="51"/>
      <c r="Y4810" s="51"/>
      <c r="Z4810" s="51"/>
      <c r="AA4810" s="51"/>
      <c r="AB4810" s="51"/>
      <c r="AC4810" s="51">
        <v>0</v>
      </c>
      <c r="AD4810" s="51">
        <v>6</v>
      </c>
      <c r="AE4810" s="51"/>
      <c r="AF4810" s="51"/>
      <c r="AG4810" s="51"/>
      <c r="AH4810" s="51"/>
      <c r="AI4810" s="51">
        <v>0</v>
      </c>
      <c r="AJ4810" s="51">
        <v>0</v>
      </c>
      <c r="AK4810" s="51">
        <v>4.95</v>
      </c>
      <c r="AL4810" s="51">
        <v>0.66249999999999998</v>
      </c>
      <c r="AM4810" s="51">
        <v>3.9311919717779219E-2</v>
      </c>
      <c r="AN4810" s="51">
        <v>1.43473765</v>
      </c>
      <c r="AO4810" s="51">
        <v>36.496250000000003</v>
      </c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>
        <v>0</v>
      </c>
      <c r="BE4810" s="51"/>
      <c r="BF4810" s="51">
        <v>2.0375450854700859E-2</v>
      </c>
      <c r="BG4810" s="51">
        <v>0.23839277500000003</v>
      </c>
      <c r="BH4810" s="51"/>
      <c r="BI4810" s="51">
        <v>11.7</v>
      </c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  <c r="BZ4810" s="51"/>
      <c r="CA4810" s="51"/>
      <c r="CB4810" s="51"/>
      <c r="CC4810" s="51"/>
      <c r="CD4810" s="51"/>
    </row>
    <row r="4811" spans="1:82" x14ac:dyDescent="0.35">
      <c r="A4811" s="49" t="s">
        <v>856</v>
      </c>
      <c r="B4811" s="50">
        <v>42307</v>
      </c>
      <c r="C4811" s="62"/>
      <c r="D4811" s="62"/>
      <c r="E4811" s="51" t="s">
        <v>855</v>
      </c>
      <c r="F4811" s="51"/>
      <c r="G4811" s="51">
        <v>444.71906249999995</v>
      </c>
      <c r="H4811" s="51">
        <v>0.1247625</v>
      </c>
      <c r="I4811" s="51">
        <v>0.20591874999999998</v>
      </c>
      <c r="J4811" s="51">
        <v>0.24155625</v>
      </c>
      <c r="K4811" s="51">
        <v>0.2245625</v>
      </c>
      <c r="L4811" s="51">
        <v>0.28544999999999998</v>
      </c>
      <c r="M4811" s="51">
        <v>0.29422500000000001</v>
      </c>
      <c r="N4811" s="51">
        <v>0.27126249999999996</v>
      </c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>
        <v>0.24226193645438959</v>
      </c>
      <c r="AF4811" s="51">
        <v>0.16147674406048024</v>
      </c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  <c r="BZ4811" s="51"/>
      <c r="CA4811" s="51"/>
      <c r="CB4811" s="51"/>
      <c r="CC4811" s="51"/>
      <c r="CD4811" s="51"/>
    </row>
    <row r="4812" spans="1:82" x14ac:dyDescent="0.35">
      <c r="A4812" s="49" t="s">
        <v>856</v>
      </c>
      <c r="B4812" s="50">
        <v>42308</v>
      </c>
      <c r="C4812" s="62"/>
      <c r="D4812" s="62"/>
      <c r="E4812" s="51" t="s">
        <v>855</v>
      </c>
      <c r="F4812" s="51"/>
      <c r="G4812" s="51">
        <v>443.24250000000001</v>
      </c>
      <c r="H4812" s="51">
        <v>0.12252500000000001</v>
      </c>
      <c r="I4812" s="51">
        <v>0.20305000000000001</v>
      </c>
      <c r="J4812" s="51">
        <v>0.23938124999999999</v>
      </c>
      <c r="K4812" s="51">
        <v>0.22428124999999999</v>
      </c>
      <c r="L4812" s="51">
        <v>0.28548125000000002</v>
      </c>
      <c r="M4812" s="51">
        <v>0.29422500000000001</v>
      </c>
      <c r="N4812" s="51">
        <v>0.27131875</v>
      </c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  <c r="BZ4812" s="51"/>
      <c r="CA4812" s="51"/>
      <c r="CB4812" s="51"/>
      <c r="CC4812" s="51"/>
      <c r="CD4812" s="51"/>
    </row>
    <row r="4813" spans="1:82" x14ac:dyDescent="0.35">
      <c r="A4813" s="49" t="s">
        <v>856</v>
      </c>
      <c r="B4813" s="50">
        <v>42309</v>
      </c>
      <c r="C4813" s="62"/>
      <c r="D4813" s="62"/>
      <c r="E4813" s="51" t="s">
        <v>855</v>
      </c>
      <c r="F4813" s="51"/>
      <c r="G4813" s="51">
        <v>441.72328125000001</v>
      </c>
      <c r="H4813" s="51">
        <v>0.12019687499999999</v>
      </c>
      <c r="I4813" s="51">
        <v>0.20017499999999999</v>
      </c>
      <c r="J4813" s="51">
        <v>0.23726875000000003</v>
      </c>
      <c r="K4813" s="51">
        <v>0.22411875000000001</v>
      </c>
      <c r="L4813" s="51">
        <v>0.28533125000000004</v>
      </c>
      <c r="M4813" s="51">
        <v>0.29419375000000003</v>
      </c>
      <c r="N4813" s="51">
        <v>0.27131250000000001</v>
      </c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  <c r="BZ4813" s="51"/>
      <c r="CA4813" s="51"/>
      <c r="CB4813" s="51"/>
      <c r="CC4813" s="51"/>
      <c r="CD4813" s="51"/>
    </row>
    <row r="4814" spans="1:82" x14ac:dyDescent="0.35">
      <c r="A4814" s="49" t="s">
        <v>856</v>
      </c>
      <c r="B4814" s="50">
        <v>42310</v>
      </c>
      <c r="C4814" s="62"/>
      <c r="D4814" s="62"/>
      <c r="E4814" s="51" t="s">
        <v>855</v>
      </c>
      <c r="F4814" s="51"/>
      <c r="G4814" s="51">
        <v>447.79218749999995</v>
      </c>
      <c r="H4814" s="51">
        <v>0.16255625000000001</v>
      </c>
      <c r="I4814" s="51">
        <v>0.20106250000000001</v>
      </c>
      <c r="J4814" s="51">
        <v>0.23598750000000002</v>
      </c>
      <c r="K4814" s="51">
        <v>0.22388124999999998</v>
      </c>
      <c r="L4814" s="51">
        <v>0.28530624999999998</v>
      </c>
      <c r="M4814" s="51">
        <v>0.29428124999999999</v>
      </c>
      <c r="N4814" s="51">
        <v>0.27137499999999998</v>
      </c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>
        <v>0.26966857873065669</v>
      </c>
      <c r="AF4814" s="51">
        <v>0.3813093035509274</v>
      </c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  <c r="BZ4814" s="51"/>
      <c r="CA4814" s="51"/>
      <c r="CB4814" s="51"/>
      <c r="CC4814" s="51"/>
      <c r="CD4814" s="51"/>
    </row>
    <row r="4815" spans="1:82" x14ac:dyDescent="0.35">
      <c r="A4815" s="49" t="s">
        <v>856</v>
      </c>
      <c r="B4815" s="50">
        <v>42311</v>
      </c>
      <c r="C4815" s="62"/>
      <c r="D4815" s="62"/>
      <c r="E4815" s="51" t="s">
        <v>855</v>
      </c>
      <c r="F4815" s="51"/>
      <c r="G4815" s="51">
        <v>445.75546874999998</v>
      </c>
      <c r="H4815" s="51">
        <v>0.152703125</v>
      </c>
      <c r="I4815" s="51">
        <v>0.20005000000000001</v>
      </c>
      <c r="J4815" s="51">
        <v>0.23473749999999999</v>
      </c>
      <c r="K4815" s="51">
        <v>0.22376875000000002</v>
      </c>
      <c r="L4815" s="51">
        <v>0.28536250000000002</v>
      </c>
      <c r="M4815" s="51">
        <v>0.29423750000000004</v>
      </c>
      <c r="N4815" s="51">
        <v>0.27136874999999999</v>
      </c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  <c r="BZ4815" s="51"/>
      <c r="CA4815" s="51"/>
      <c r="CB4815" s="51"/>
      <c r="CC4815" s="51"/>
      <c r="CD4815" s="51"/>
    </row>
    <row r="4816" spans="1:82" x14ac:dyDescent="0.35">
      <c r="A4816" s="49" t="s">
        <v>856</v>
      </c>
      <c r="B4816" s="50">
        <v>42312</v>
      </c>
      <c r="C4816" s="62"/>
      <c r="D4816" s="62"/>
      <c r="E4816" s="51" t="s">
        <v>855</v>
      </c>
      <c r="F4816" s="51"/>
      <c r="G4816" s="51">
        <v>444.34359374999997</v>
      </c>
      <c r="H4816" s="51">
        <v>0.14725312499999998</v>
      </c>
      <c r="I4816" s="51">
        <v>0.19952500000000001</v>
      </c>
      <c r="J4816" s="51">
        <v>0.23333750000000003</v>
      </c>
      <c r="K4816" s="51">
        <v>0.22328125000000001</v>
      </c>
      <c r="L4816" s="51">
        <v>0.28536250000000002</v>
      </c>
      <c r="M4816" s="51">
        <v>0.29435</v>
      </c>
      <c r="N4816" s="51">
        <v>0.27142499999999997</v>
      </c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  <c r="BZ4816" s="51"/>
      <c r="CA4816" s="51"/>
      <c r="CB4816" s="51"/>
      <c r="CC4816" s="51"/>
      <c r="CD4816" s="51"/>
    </row>
    <row r="4817" spans="1:82" x14ac:dyDescent="0.35">
      <c r="A4817" s="49" t="s">
        <v>856</v>
      </c>
      <c r="B4817" s="50">
        <v>42313</v>
      </c>
      <c r="C4817" s="62"/>
      <c r="D4817" s="62"/>
      <c r="E4817" s="51" t="s">
        <v>855</v>
      </c>
      <c r="F4817" s="51"/>
      <c r="G4817" s="51">
        <v>442.84078125000002</v>
      </c>
      <c r="H4817" s="51">
        <v>0.142921875</v>
      </c>
      <c r="I4817" s="51">
        <v>0.19901250000000001</v>
      </c>
      <c r="J4817" s="51">
        <v>0.23141875000000001</v>
      </c>
      <c r="K4817" s="51">
        <v>0.22255624999999998</v>
      </c>
      <c r="L4817" s="51">
        <v>0.28529375000000001</v>
      </c>
      <c r="M4817" s="51">
        <v>0.29441249999999997</v>
      </c>
      <c r="N4817" s="51">
        <v>0.27148749999999999</v>
      </c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>
        <v>0.10193687928361393</v>
      </c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  <c r="BZ4817" s="51"/>
      <c r="CA4817" s="51"/>
      <c r="CB4817" s="51"/>
      <c r="CC4817" s="51"/>
      <c r="CD4817" s="51"/>
    </row>
    <row r="4818" spans="1:82" x14ac:dyDescent="0.35">
      <c r="A4818" s="49" t="s">
        <v>856</v>
      </c>
      <c r="B4818" s="50">
        <v>42314</v>
      </c>
      <c r="C4818" s="62"/>
      <c r="D4818" s="62"/>
      <c r="E4818" s="51" t="s">
        <v>855</v>
      </c>
      <c r="F4818" s="51"/>
      <c r="G4818" s="51">
        <v>441.38203125000001</v>
      </c>
      <c r="H4818" s="51">
        <v>0.13832187499999998</v>
      </c>
      <c r="I4818" s="51">
        <v>0.19827500000000001</v>
      </c>
      <c r="J4818" s="51">
        <v>0.23001249999999998</v>
      </c>
      <c r="K4818" s="51">
        <v>0.22204374999999998</v>
      </c>
      <c r="L4818" s="51">
        <v>0.28508125000000001</v>
      </c>
      <c r="M4818" s="51">
        <v>0.29436875000000001</v>
      </c>
      <c r="N4818" s="51">
        <v>0.27146874999999998</v>
      </c>
      <c r="O4818" s="51"/>
      <c r="P4818" s="51"/>
      <c r="Q4818" s="51"/>
      <c r="R4818" s="51"/>
      <c r="S4818" s="51"/>
      <c r="T4818" s="51"/>
      <c r="U4818" s="51"/>
      <c r="V4818" s="51"/>
      <c r="W4818" s="51"/>
      <c r="X4818" s="51"/>
      <c r="Y4818" s="51"/>
      <c r="Z4818" s="51"/>
      <c r="AA4818" s="51"/>
      <c r="AB4818" s="51"/>
      <c r="AC4818" s="51"/>
      <c r="AD4818" s="51"/>
      <c r="AE4818" s="51"/>
      <c r="AF4818" s="51"/>
      <c r="AG4818" s="51"/>
      <c r="AH4818" s="51"/>
      <c r="AI4818" s="51"/>
      <c r="AJ4818" s="51"/>
      <c r="AK4818" s="51"/>
      <c r="AL4818" s="51"/>
      <c r="AM4818" s="51"/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/>
      <c r="BD4818" s="51"/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  <c r="BZ4818" s="51"/>
      <c r="CA4818" s="51"/>
      <c r="CB4818" s="51"/>
      <c r="CC4818" s="51"/>
      <c r="CD4818" s="51"/>
    </row>
    <row r="4819" spans="1:82" x14ac:dyDescent="0.35">
      <c r="A4819" s="49" t="s">
        <v>856</v>
      </c>
      <c r="B4819" s="50">
        <v>42315</v>
      </c>
      <c r="C4819" s="62"/>
      <c r="D4819" s="62"/>
      <c r="E4819" s="51" t="s">
        <v>855</v>
      </c>
      <c r="F4819" s="51"/>
      <c r="G4819" s="51">
        <v>440.26359375000004</v>
      </c>
      <c r="H4819" s="51">
        <v>0.134528125</v>
      </c>
      <c r="I4819" s="51">
        <v>0.1976125</v>
      </c>
      <c r="J4819" s="51">
        <v>0.22898125</v>
      </c>
      <c r="K4819" s="51">
        <v>0.22162500000000002</v>
      </c>
      <c r="L4819" s="51">
        <v>0.28491249999999996</v>
      </c>
      <c r="M4819" s="51">
        <v>0.294375</v>
      </c>
      <c r="N4819" s="51">
        <v>0.27158125</v>
      </c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/>
      <c r="AD4819" s="51"/>
      <c r="AE4819" s="51"/>
      <c r="AF4819" s="51"/>
      <c r="AG4819" s="51"/>
      <c r="AH4819" s="51"/>
      <c r="AI4819" s="51"/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  <c r="BZ4819" s="51"/>
      <c r="CA4819" s="51"/>
      <c r="CB4819" s="51"/>
      <c r="CC4819" s="51"/>
      <c r="CD4819" s="51"/>
    </row>
    <row r="4820" spans="1:82" x14ac:dyDescent="0.35">
      <c r="A4820" s="49" t="s">
        <v>856</v>
      </c>
      <c r="B4820" s="50">
        <v>42316</v>
      </c>
      <c r="C4820" s="62"/>
      <c r="D4820" s="62"/>
      <c r="E4820" s="51" t="s">
        <v>855</v>
      </c>
      <c r="F4820" s="51"/>
      <c r="G4820" s="51">
        <v>439.239375</v>
      </c>
      <c r="H4820" s="51">
        <v>0.1315375</v>
      </c>
      <c r="I4820" s="51">
        <v>0.19645000000000001</v>
      </c>
      <c r="J4820" s="51">
        <v>0.2280625</v>
      </c>
      <c r="K4820" s="51">
        <v>0.22136875</v>
      </c>
      <c r="L4820" s="51">
        <v>0.28481875000000001</v>
      </c>
      <c r="M4820" s="51">
        <v>0.29430000000000001</v>
      </c>
      <c r="N4820" s="51">
        <v>0.27158749999999998</v>
      </c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  <c r="BZ4820" s="51"/>
      <c r="CA4820" s="51"/>
      <c r="CB4820" s="51"/>
      <c r="CC4820" s="51"/>
      <c r="CD4820" s="51"/>
    </row>
    <row r="4821" spans="1:82" x14ac:dyDescent="0.35">
      <c r="A4821" s="49" t="s">
        <v>856</v>
      </c>
      <c r="B4821" s="50">
        <v>42317</v>
      </c>
      <c r="C4821" s="62"/>
      <c r="D4821" s="62"/>
      <c r="E4821" s="51" t="s">
        <v>855</v>
      </c>
      <c r="F4821" s="51"/>
      <c r="G4821" s="51">
        <v>437.87390624999995</v>
      </c>
      <c r="H4821" s="51">
        <v>0.128003125</v>
      </c>
      <c r="I4821" s="51">
        <v>0.19490625</v>
      </c>
      <c r="J4821" s="51">
        <v>0.22632499999999997</v>
      </c>
      <c r="K4821" s="51">
        <v>0.22104374999999998</v>
      </c>
      <c r="L4821" s="51">
        <v>0.2848</v>
      </c>
      <c r="M4821" s="51">
        <v>0.29436874999999996</v>
      </c>
      <c r="N4821" s="51">
        <v>0.27158749999999998</v>
      </c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  <c r="BZ4821" s="51"/>
      <c r="CA4821" s="51"/>
      <c r="CB4821" s="51"/>
      <c r="CC4821" s="51"/>
      <c r="CD4821" s="51"/>
    </row>
    <row r="4822" spans="1:82" x14ac:dyDescent="0.35">
      <c r="A4822" s="49" t="s">
        <v>856</v>
      </c>
      <c r="B4822" s="50">
        <v>42318</v>
      </c>
      <c r="C4822" s="62"/>
      <c r="D4822" s="62"/>
      <c r="E4822" s="51" t="s">
        <v>855</v>
      </c>
      <c r="F4822" s="51"/>
      <c r="G4822" s="51">
        <v>436.35421875000003</v>
      </c>
      <c r="H4822" s="51">
        <v>0.124703125</v>
      </c>
      <c r="I4822" s="51">
        <v>0.19255</v>
      </c>
      <c r="J4822" s="51">
        <v>0.224525</v>
      </c>
      <c r="K4822" s="51">
        <v>0.22070000000000001</v>
      </c>
      <c r="L4822" s="51">
        <v>0.28473124999999999</v>
      </c>
      <c r="M4822" s="51">
        <v>0.29436875000000001</v>
      </c>
      <c r="N4822" s="51">
        <v>0.27156250000000004</v>
      </c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>
        <v>8</v>
      </c>
      <c r="AE4822" s="51">
        <v>0.34842406967410888</v>
      </c>
      <c r="AF4822" s="51">
        <v>0.24648902991975158</v>
      </c>
      <c r="AG4822" s="51"/>
      <c r="AH4822" s="51"/>
      <c r="AI4822" s="51"/>
      <c r="AJ4822" s="51">
        <v>0.5</v>
      </c>
      <c r="AK4822" s="51">
        <v>7</v>
      </c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  <c r="BZ4822" s="51"/>
      <c r="CA4822" s="51"/>
      <c r="CB4822" s="51"/>
      <c r="CC4822" s="51"/>
      <c r="CD4822" s="51"/>
    </row>
    <row r="4823" spans="1:82" x14ac:dyDescent="0.35">
      <c r="A4823" s="49" t="s">
        <v>856</v>
      </c>
      <c r="B4823" s="50">
        <v>42319</v>
      </c>
      <c r="C4823" s="62"/>
      <c r="D4823" s="62"/>
      <c r="E4823" s="51" t="s">
        <v>855</v>
      </c>
      <c r="F4823" s="51"/>
      <c r="G4823" s="51">
        <v>435.31171874999995</v>
      </c>
      <c r="H4823" s="51">
        <v>0.12145937499999999</v>
      </c>
      <c r="I4823" s="51">
        <v>0.19060625</v>
      </c>
      <c r="J4823" s="51">
        <v>0.22370625</v>
      </c>
      <c r="K4823" s="51">
        <v>0.22056875000000001</v>
      </c>
      <c r="L4823" s="51">
        <v>0.28470000000000001</v>
      </c>
      <c r="M4823" s="51">
        <v>0.29439375000000001</v>
      </c>
      <c r="N4823" s="51">
        <v>0.27163749999999998</v>
      </c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  <c r="BZ4823" s="51"/>
      <c r="CA4823" s="51"/>
      <c r="CB4823" s="51"/>
      <c r="CC4823" s="51"/>
      <c r="CD4823" s="51"/>
    </row>
    <row r="4824" spans="1:82" x14ac:dyDescent="0.35">
      <c r="A4824" s="49" t="s">
        <v>856</v>
      </c>
      <c r="B4824" s="50">
        <v>42320</v>
      </c>
      <c r="C4824" s="62"/>
      <c r="D4824" s="62"/>
      <c r="E4824" s="51" t="s">
        <v>855</v>
      </c>
      <c r="F4824" s="51"/>
      <c r="G4824" s="51">
        <v>434.25375000000003</v>
      </c>
      <c r="H4824" s="51">
        <v>0.12030625</v>
      </c>
      <c r="I4824" s="51">
        <v>0.18888125</v>
      </c>
      <c r="J4824" s="51">
        <v>0.22193125000000002</v>
      </c>
      <c r="K4824" s="51">
        <v>0.22005625000000001</v>
      </c>
      <c r="L4824" s="51">
        <v>0.28474374999999996</v>
      </c>
      <c r="M4824" s="51">
        <v>0.29441875000000001</v>
      </c>
      <c r="N4824" s="51">
        <v>0.27176875</v>
      </c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/>
      <c r="AD4824" s="51"/>
      <c r="AE4824" s="51">
        <v>0.35532694937643927</v>
      </c>
      <c r="AF4824" s="51">
        <v>0.24610000829028639</v>
      </c>
      <c r="AG4824" s="51"/>
      <c r="AH4824" s="51"/>
      <c r="AI4824" s="51"/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  <c r="BZ4824" s="51"/>
      <c r="CA4824" s="51"/>
      <c r="CB4824" s="51"/>
      <c r="CC4824" s="51"/>
      <c r="CD4824" s="51"/>
    </row>
    <row r="4825" spans="1:82" x14ac:dyDescent="0.35">
      <c r="A4825" s="49" t="s">
        <v>856</v>
      </c>
      <c r="B4825" s="50">
        <v>42321</v>
      </c>
      <c r="C4825" s="62"/>
      <c r="D4825" s="62"/>
      <c r="E4825" s="51" t="s">
        <v>855</v>
      </c>
      <c r="F4825" s="51"/>
      <c r="G4825" s="51">
        <v>432.6590625</v>
      </c>
      <c r="H4825" s="51">
        <v>0.11863124999999999</v>
      </c>
      <c r="I4825" s="51">
        <v>0.18693750000000001</v>
      </c>
      <c r="J4825" s="51">
        <v>0.21943124999999997</v>
      </c>
      <c r="K4825" s="51">
        <v>0.21906875000000001</v>
      </c>
      <c r="L4825" s="51">
        <v>0.28462500000000002</v>
      </c>
      <c r="M4825" s="51">
        <v>0.29448750000000001</v>
      </c>
      <c r="N4825" s="51">
        <v>0.27179999999999999</v>
      </c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/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  <c r="BZ4825" s="51"/>
      <c r="CA4825" s="51"/>
      <c r="CB4825" s="51"/>
      <c r="CC4825" s="51"/>
      <c r="CD4825" s="51"/>
    </row>
    <row r="4826" spans="1:82" x14ac:dyDescent="0.35">
      <c r="A4826" s="49" t="s">
        <v>856</v>
      </c>
      <c r="B4826" s="50">
        <v>42322</v>
      </c>
      <c r="C4826" s="62"/>
      <c r="D4826" s="62"/>
      <c r="E4826" s="51" t="s">
        <v>855</v>
      </c>
      <c r="F4826" s="51"/>
      <c r="G4826" s="51">
        <v>431.14453125</v>
      </c>
      <c r="H4826" s="51">
        <v>0.116665625</v>
      </c>
      <c r="I4826" s="51">
        <v>0.18459375</v>
      </c>
      <c r="J4826" s="51">
        <v>0.2174875</v>
      </c>
      <c r="K4826" s="51">
        <v>0.21836875</v>
      </c>
      <c r="L4826" s="51">
        <v>0.28441250000000001</v>
      </c>
      <c r="M4826" s="51">
        <v>0.2944</v>
      </c>
      <c r="N4826" s="51">
        <v>0.27185000000000004</v>
      </c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/>
      <c r="AE4826" s="51"/>
      <c r="AF4826" s="51"/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  <c r="BZ4826" s="51"/>
      <c r="CA4826" s="51"/>
      <c r="CB4826" s="51"/>
      <c r="CC4826" s="51"/>
      <c r="CD4826" s="51"/>
    </row>
    <row r="4827" spans="1:82" x14ac:dyDescent="0.35">
      <c r="A4827" s="49" t="s">
        <v>856</v>
      </c>
      <c r="B4827" s="50">
        <v>42323</v>
      </c>
      <c r="C4827" s="62"/>
      <c r="D4827" s="62"/>
      <c r="E4827" s="51" t="s">
        <v>855</v>
      </c>
      <c r="F4827" s="51"/>
      <c r="G4827" s="51">
        <v>429.91781249999997</v>
      </c>
      <c r="H4827" s="51">
        <v>0.11483125</v>
      </c>
      <c r="I4827" s="51">
        <v>0.18295</v>
      </c>
      <c r="J4827" s="51">
        <v>0.21589375</v>
      </c>
      <c r="K4827" s="51">
        <v>0.21773125000000002</v>
      </c>
      <c r="L4827" s="51">
        <v>0.28420624999999999</v>
      </c>
      <c r="M4827" s="51">
        <v>0.29443750000000002</v>
      </c>
      <c r="N4827" s="51">
        <v>0.27190000000000003</v>
      </c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  <c r="BZ4827" s="51"/>
      <c r="CA4827" s="51"/>
      <c r="CB4827" s="51"/>
      <c r="CC4827" s="51"/>
      <c r="CD4827" s="51"/>
    </row>
    <row r="4828" spans="1:82" x14ac:dyDescent="0.35">
      <c r="A4828" s="49" t="s">
        <v>856</v>
      </c>
      <c r="B4828" s="50">
        <v>42324</v>
      </c>
      <c r="C4828" s="62"/>
      <c r="D4828" s="62"/>
      <c r="E4828" s="51" t="s">
        <v>855</v>
      </c>
      <c r="F4828" s="51"/>
      <c r="G4828" s="51">
        <v>428.38593749999995</v>
      </c>
      <c r="H4828" s="51">
        <v>0.11345000000000001</v>
      </c>
      <c r="I4828" s="51">
        <v>0.18096875000000001</v>
      </c>
      <c r="J4828" s="51">
        <v>0.213675</v>
      </c>
      <c r="K4828" s="51">
        <v>0.21675</v>
      </c>
      <c r="L4828" s="51">
        <v>0.28399999999999997</v>
      </c>
      <c r="M4828" s="51">
        <v>0.29443124999999998</v>
      </c>
      <c r="N4828" s="51">
        <v>0.2718875</v>
      </c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/>
      <c r="AD4828" s="51"/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  <c r="BZ4828" s="51"/>
      <c r="CA4828" s="51"/>
      <c r="CB4828" s="51"/>
      <c r="CC4828" s="51"/>
      <c r="CD4828" s="51"/>
    </row>
    <row r="4829" spans="1:82" x14ac:dyDescent="0.35">
      <c r="A4829" s="49" t="s">
        <v>856</v>
      </c>
      <c r="B4829" s="50">
        <v>42325</v>
      </c>
      <c r="C4829" s="62"/>
      <c r="D4829" s="62"/>
      <c r="E4829" s="51" t="s">
        <v>855</v>
      </c>
      <c r="F4829" s="51"/>
      <c r="G4829" s="51">
        <v>427.12687499999998</v>
      </c>
      <c r="H4829" s="51">
        <v>0.11119999999999999</v>
      </c>
      <c r="I4829" s="51">
        <v>0.17936250000000001</v>
      </c>
      <c r="J4829" s="51">
        <v>0.21238125000000002</v>
      </c>
      <c r="K4829" s="51">
        <v>0.21608750000000002</v>
      </c>
      <c r="L4829" s="51">
        <v>0.28382499999999999</v>
      </c>
      <c r="M4829" s="51">
        <v>0.29430000000000001</v>
      </c>
      <c r="N4829" s="51">
        <v>0.27188125000000002</v>
      </c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>
        <v>0.4924668035412767</v>
      </c>
      <c r="AF4829" s="51">
        <v>0.22147621182089325</v>
      </c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  <c r="BZ4829" s="51"/>
      <c r="CA4829" s="51"/>
      <c r="CB4829" s="51"/>
      <c r="CC4829" s="51"/>
      <c r="CD4829" s="51"/>
    </row>
    <row r="4830" spans="1:82" x14ac:dyDescent="0.35">
      <c r="A4830" s="49" t="s">
        <v>856</v>
      </c>
      <c r="B4830" s="50">
        <v>42326</v>
      </c>
      <c r="C4830" s="62"/>
      <c r="D4830" s="62"/>
      <c r="E4830" s="51" t="s">
        <v>855</v>
      </c>
      <c r="F4830" s="51"/>
      <c r="G4830" s="51">
        <v>425.87203124999996</v>
      </c>
      <c r="H4830" s="51">
        <v>0.10984687500000001</v>
      </c>
      <c r="I4830" s="51">
        <v>0.1779125</v>
      </c>
      <c r="J4830" s="51">
        <v>0.21073125000000001</v>
      </c>
      <c r="K4830" s="51">
        <v>0.21516250000000001</v>
      </c>
      <c r="L4830" s="51">
        <v>0.28363125</v>
      </c>
      <c r="M4830" s="51">
        <v>0.29430624999999999</v>
      </c>
      <c r="N4830" s="51">
        <v>0.27186250000000001</v>
      </c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/>
      <c r="AE4830" s="51"/>
      <c r="AF4830" s="51"/>
      <c r="AG4830" s="51"/>
      <c r="AH4830" s="51"/>
      <c r="AI4830" s="51"/>
      <c r="AJ4830" s="51"/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  <c r="BZ4830" s="51"/>
      <c r="CA4830" s="51"/>
      <c r="CB4830" s="51"/>
      <c r="CC4830" s="51"/>
      <c r="CD4830" s="51"/>
    </row>
    <row r="4831" spans="1:82" x14ac:dyDescent="0.35">
      <c r="A4831" s="49" t="s">
        <v>856</v>
      </c>
      <c r="B4831" s="50">
        <v>42327</v>
      </c>
      <c r="C4831" s="62"/>
      <c r="D4831" s="62"/>
      <c r="E4831" s="51" t="s">
        <v>855</v>
      </c>
      <c r="F4831" s="51"/>
      <c r="G4831" s="51">
        <v>453.05390625000007</v>
      </c>
      <c r="H4831" s="51">
        <v>0.27185312499999997</v>
      </c>
      <c r="I4831" s="51">
        <v>0.20013125000000001</v>
      </c>
      <c r="J4831" s="51">
        <v>0.21018125000000001</v>
      </c>
      <c r="K4831" s="51">
        <v>0.21441250000000003</v>
      </c>
      <c r="L4831" s="51">
        <v>0.28344374999999999</v>
      </c>
      <c r="M4831" s="51">
        <v>0.29430000000000001</v>
      </c>
      <c r="N4831" s="51">
        <v>0.27185000000000004</v>
      </c>
      <c r="O4831" s="51"/>
      <c r="P4831" s="51"/>
      <c r="Q4831" s="51"/>
      <c r="R4831" s="51"/>
      <c r="S4831" s="51">
        <v>2.9438073250000003</v>
      </c>
      <c r="T4831" s="51">
        <v>188.76799999999997</v>
      </c>
      <c r="U4831" s="51">
        <v>0</v>
      </c>
      <c r="V4831" s="51"/>
      <c r="W4831" s="51"/>
      <c r="X4831" s="51"/>
      <c r="Y4831" s="51"/>
      <c r="Z4831" s="51"/>
      <c r="AA4831" s="51"/>
      <c r="AB4831" s="51"/>
      <c r="AC4831" s="51">
        <v>0</v>
      </c>
      <c r="AD4831" s="51"/>
      <c r="AE4831" s="51"/>
      <c r="AF4831" s="51"/>
      <c r="AG4831" s="51"/>
      <c r="AH4831" s="51"/>
      <c r="AI4831" s="51">
        <v>3.2670000000000003</v>
      </c>
      <c r="AJ4831" s="51"/>
      <c r="AK4831" s="51"/>
      <c r="AL4831" s="51">
        <v>1.02</v>
      </c>
      <c r="AM4831" s="51">
        <v>3.0474127438848676E-2</v>
      </c>
      <c r="AN4831" s="51">
        <v>1.7977602000000001</v>
      </c>
      <c r="AO4831" s="51">
        <v>58.993000000000009</v>
      </c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>
        <v>0</v>
      </c>
      <c r="BE4831" s="51"/>
      <c r="BF4831" s="51">
        <v>9.0590881604325438E-3</v>
      </c>
      <c r="BG4831" s="51">
        <v>1.1460471250000002</v>
      </c>
      <c r="BH4831" s="51"/>
      <c r="BI4831" s="51">
        <v>126.508</v>
      </c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  <c r="BZ4831" s="51"/>
      <c r="CA4831" s="51"/>
      <c r="CB4831" s="51"/>
      <c r="CC4831" s="51"/>
      <c r="CD4831" s="51"/>
    </row>
    <row r="4832" spans="1:82" x14ac:dyDescent="0.35">
      <c r="A4832" s="49" t="s">
        <v>856</v>
      </c>
      <c r="B4832" s="50">
        <v>42328</v>
      </c>
      <c r="C4832" s="62"/>
      <c r="D4832" s="62"/>
      <c r="E4832" s="51" t="s">
        <v>855</v>
      </c>
      <c r="F4832" s="51"/>
      <c r="G4832" s="51">
        <v>447.58875000000006</v>
      </c>
      <c r="H4832" s="51">
        <v>0.23757499999999998</v>
      </c>
      <c r="I4832" s="51">
        <v>0.20017499999999999</v>
      </c>
      <c r="J4832" s="51">
        <v>0.21038125000000002</v>
      </c>
      <c r="K4832" s="51">
        <v>0.21355625</v>
      </c>
      <c r="L4832" s="51">
        <v>0.28315625</v>
      </c>
      <c r="M4832" s="51">
        <v>0.29415625000000001</v>
      </c>
      <c r="N4832" s="51">
        <v>0.27183750000000001</v>
      </c>
      <c r="O4832" s="51"/>
      <c r="P4832" s="51"/>
      <c r="Q4832" s="51"/>
      <c r="R4832" s="51">
        <v>1.9</v>
      </c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>
        <v>8.4</v>
      </c>
      <c r="AE4832" s="51"/>
      <c r="AF4832" s="51">
        <v>0.37111802917640629</v>
      </c>
      <c r="AG4832" s="51"/>
      <c r="AH4832" s="51"/>
      <c r="AI4832" s="51"/>
      <c r="AJ4832" s="51">
        <v>1.75</v>
      </c>
      <c r="AK4832" s="51">
        <v>8.25</v>
      </c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  <c r="BZ4832" s="51"/>
      <c r="CA4832" s="51"/>
      <c r="CB4832" s="51"/>
      <c r="CC4832" s="51"/>
      <c r="CD4832" s="51"/>
    </row>
    <row r="4833" spans="1:82" x14ac:dyDescent="0.35">
      <c r="A4833" s="49" t="s">
        <v>856</v>
      </c>
      <c r="B4833" s="50">
        <v>42329</v>
      </c>
      <c r="C4833" s="62"/>
      <c r="D4833" s="62"/>
      <c r="E4833" s="51" t="s">
        <v>855</v>
      </c>
      <c r="F4833" s="51"/>
      <c r="G4833" s="51">
        <v>443.99437499999999</v>
      </c>
      <c r="H4833" s="51">
        <v>0.21479374999999998</v>
      </c>
      <c r="I4833" s="51">
        <v>0.19919375</v>
      </c>
      <c r="J4833" s="51">
        <v>0.210975</v>
      </c>
      <c r="K4833" s="51">
        <v>0.21308750000000001</v>
      </c>
      <c r="L4833" s="51">
        <v>0.28288750000000001</v>
      </c>
      <c r="M4833" s="51">
        <v>0.29415625000000001</v>
      </c>
      <c r="N4833" s="51">
        <v>0.27188125000000002</v>
      </c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/>
      <c r="AC4833" s="51"/>
      <c r="AD4833" s="51"/>
      <c r="AE4833" s="51"/>
      <c r="AF4833" s="51"/>
      <c r="AG4833" s="51"/>
      <c r="AH4833" s="51"/>
      <c r="AI4833" s="51"/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  <c r="BZ4833" s="51"/>
      <c r="CA4833" s="51"/>
      <c r="CB4833" s="51"/>
      <c r="CC4833" s="51"/>
      <c r="CD4833" s="51"/>
    </row>
    <row r="4834" spans="1:82" x14ac:dyDescent="0.35">
      <c r="A4834" s="49" t="s">
        <v>856</v>
      </c>
      <c r="B4834" s="50">
        <v>42330</v>
      </c>
      <c r="C4834" s="62"/>
      <c r="D4834" s="62"/>
      <c r="E4834" s="51" t="s">
        <v>855</v>
      </c>
      <c r="F4834" s="51"/>
      <c r="G4834" s="51">
        <v>441.13734375000001</v>
      </c>
      <c r="H4834" s="51">
        <v>0.19742187500000002</v>
      </c>
      <c r="I4834" s="51">
        <v>0.19861875000000001</v>
      </c>
      <c r="J4834" s="51">
        <v>0.21125624999999998</v>
      </c>
      <c r="K4834" s="51">
        <v>0.21262500000000001</v>
      </c>
      <c r="L4834" s="51">
        <v>0.28256249999999999</v>
      </c>
      <c r="M4834" s="51">
        <v>0.2940875</v>
      </c>
      <c r="N4834" s="51">
        <v>0.27190625000000002</v>
      </c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  <c r="BZ4834" s="51"/>
      <c r="CA4834" s="51"/>
      <c r="CB4834" s="51"/>
      <c r="CC4834" s="51"/>
      <c r="CD4834" s="51"/>
    </row>
    <row r="4835" spans="1:82" x14ac:dyDescent="0.35">
      <c r="A4835" s="49" t="s">
        <v>856</v>
      </c>
      <c r="B4835" s="50">
        <v>42331</v>
      </c>
      <c r="C4835" s="62"/>
      <c r="D4835" s="62"/>
      <c r="E4835" s="51" t="s">
        <v>855</v>
      </c>
      <c r="F4835" s="51"/>
      <c r="G4835" s="51">
        <v>437.90203125000005</v>
      </c>
      <c r="H4835" s="51">
        <v>0.18068437500000001</v>
      </c>
      <c r="I4835" s="51">
        <v>0.19697500000000001</v>
      </c>
      <c r="J4835" s="51">
        <v>0.2109125</v>
      </c>
      <c r="K4835" s="51">
        <v>0.21178125000000003</v>
      </c>
      <c r="L4835" s="51">
        <v>0.2823</v>
      </c>
      <c r="M4835" s="51">
        <v>0.29396250000000002</v>
      </c>
      <c r="N4835" s="51">
        <v>0.2718875</v>
      </c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/>
      <c r="AE4835" s="51">
        <v>0.38340645460874634</v>
      </c>
      <c r="AF4835" s="51">
        <v>0.20156073641012742</v>
      </c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  <c r="BZ4835" s="51"/>
      <c r="CA4835" s="51"/>
      <c r="CB4835" s="51"/>
      <c r="CC4835" s="51"/>
      <c r="CD4835" s="51"/>
    </row>
    <row r="4836" spans="1:82" x14ac:dyDescent="0.35">
      <c r="A4836" s="49" t="s">
        <v>856</v>
      </c>
      <c r="B4836" s="50">
        <v>42332</v>
      </c>
      <c r="C4836" s="62"/>
      <c r="D4836" s="62"/>
      <c r="E4836" s="51" t="s">
        <v>855</v>
      </c>
      <c r="F4836" s="51"/>
      <c r="G4836" s="51">
        <v>434.86453125000003</v>
      </c>
      <c r="H4836" s="51">
        <v>0.16493437500000002</v>
      </c>
      <c r="I4836" s="51">
        <v>0.19491249999999999</v>
      </c>
      <c r="J4836" s="51">
        <v>0.21076875</v>
      </c>
      <c r="K4836" s="51">
        <v>0.21105625</v>
      </c>
      <c r="L4836" s="51">
        <v>0.2820125</v>
      </c>
      <c r="M4836" s="51">
        <v>0.29388124999999998</v>
      </c>
      <c r="N4836" s="51">
        <v>0.27190625000000002</v>
      </c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  <c r="BZ4836" s="51"/>
      <c r="CA4836" s="51"/>
      <c r="CB4836" s="51"/>
      <c r="CC4836" s="51"/>
      <c r="CD4836" s="51"/>
    </row>
    <row r="4837" spans="1:82" x14ac:dyDescent="0.35">
      <c r="A4837" s="49" t="s">
        <v>856</v>
      </c>
      <c r="B4837" s="50">
        <v>42333</v>
      </c>
      <c r="C4837" s="62"/>
      <c r="D4837" s="62"/>
      <c r="E4837" s="51" t="s">
        <v>855</v>
      </c>
      <c r="F4837" s="51"/>
      <c r="G4837" s="51">
        <v>431.80218749999995</v>
      </c>
      <c r="H4837" s="51">
        <v>0.15090000000000001</v>
      </c>
      <c r="I4837" s="51">
        <v>0.19218125</v>
      </c>
      <c r="J4837" s="51">
        <v>0.21003750000000002</v>
      </c>
      <c r="K4837" s="51">
        <v>0.21018124999999999</v>
      </c>
      <c r="L4837" s="51">
        <v>0.281775</v>
      </c>
      <c r="M4837" s="51">
        <v>0.293875</v>
      </c>
      <c r="N4837" s="51">
        <v>0.27193125000000001</v>
      </c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>
        <v>8.4</v>
      </c>
      <c r="AE4837" s="51"/>
      <c r="AF4837" s="51"/>
      <c r="AG4837" s="51"/>
      <c r="AH4837" s="51"/>
      <c r="AI4837" s="51"/>
      <c r="AJ4837" s="51">
        <v>2.0499999999999998</v>
      </c>
      <c r="AK4837" s="51">
        <v>8.4</v>
      </c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  <c r="BZ4837" s="51"/>
      <c r="CA4837" s="51"/>
      <c r="CB4837" s="51"/>
      <c r="CC4837" s="51"/>
      <c r="CD4837" s="51"/>
    </row>
    <row r="4838" spans="1:82" x14ac:dyDescent="0.35">
      <c r="A4838" s="49" t="s">
        <v>856</v>
      </c>
      <c r="B4838" s="50">
        <v>42334</v>
      </c>
      <c r="C4838" s="62"/>
      <c r="D4838" s="62"/>
      <c r="E4838" s="51" t="s">
        <v>855</v>
      </c>
      <c r="F4838" s="51"/>
      <c r="G4838" s="51">
        <v>428.89921874999999</v>
      </c>
      <c r="H4838" s="51">
        <v>0.13904687500000001</v>
      </c>
      <c r="I4838" s="51">
        <v>0.18901874999999999</v>
      </c>
      <c r="J4838" s="51">
        <v>0.20892499999999997</v>
      </c>
      <c r="K4838" s="51">
        <v>0.20934999999999998</v>
      </c>
      <c r="L4838" s="51">
        <v>0.28163125</v>
      </c>
      <c r="M4838" s="51">
        <v>0.29380000000000001</v>
      </c>
      <c r="N4838" s="51">
        <v>0.27192499999999997</v>
      </c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  <c r="BZ4838" s="51"/>
      <c r="CA4838" s="51"/>
      <c r="CB4838" s="51"/>
      <c r="CC4838" s="51"/>
      <c r="CD4838" s="51"/>
    </row>
    <row r="4839" spans="1:82" x14ac:dyDescent="0.35">
      <c r="A4839" s="49" t="s">
        <v>856</v>
      </c>
      <c r="B4839" s="50">
        <v>42335</v>
      </c>
      <c r="C4839" s="62"/>
      <c r="D4839" s="62"/>
      <c r="E4839" s="51" t="s">
        <v>855</v>
      </c>
      <c r="F4839" s="51"/>
      <c r="G4839" s="51">
        <v>427.08375000000007</v>
      </c>
      <c r="H4839" s="51">
        <v>0.13143125</v>
      </c>
      <c r="I4839" s="51">
        <v>0.18670624999999999</v>
      </c>
      <c r="J4839" s="51">
        <v>0.2084</v>
      </c>
      <c r="K4839" s="51">
        <v>0.20880000000000001</v>
      </c>
      <c r="L4839" s="51">
        <v>0.28156875000000003</v>
      </c>
      <c r="M4839" s="51">
        <v>0.29386875000000001</v>
      </c>
      <c r="N4839" s="51">
        <v>0.27190625000000002</v>
      </c>
      <c r="O4839" s="51"/>
      <c r="P4839" s="51"/>
      <c r="Q4839" s="51"/>
      <c r="R4839" s="51"/>
      <c r="S4839" s="51"/>
      <c r="T4839" s="51"/>
      <c r="U4839" s="51"/>
      <c r="V4839" s="51"/>
      <c r="W4839" s="51"/>
      <c r="X4839" s="51"/>
      <c r="Y4839" s="51"/>
      <c r="Z4839" s="51"/>
      <c r="AA4839" s="51"/>
      <c r="AB4839" s="51"/>
      <c r="AC4839" s="51"/>
      <c r="AD4839" s="51"/>
      <c r="AE4839" s="51"/>
      <c r="AF4839" s="51"/>
      <c r="AG4839" s="51"/>
      <c r="AH4839" s="51"/>
      <c r="AI4839" s="51"/>
      <c r="AJ4839" s="51"/>
      <c r="AK4839" s="51"/>
      <c r="AL4839" s="51"/>
      <c r="AM4839" s="51"/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/>
      <c r="BD4839" s="51"/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  <c r="BZ4839" s="51"/>
      <c r="CA4839" s="51"/>
      <c r="CB4839" s="51"/>
      <c r="CC4839" s="51"/>
      <c r="CD4839" s="51"/>
    </row>
    <row r="4840" spans="1:82" x14ac:dyDescent="0.35">
      <c r="A4840" s="49" t="s">
        <v>856</v>
      </c>
      <c r="B4840" s="50">
        <v>42336</v>
      </c>
      <c r="C4840" s="62"/>
      <c r="D4840" s="62"/>
      <c r="E4840" s="51" t="s">
        <v>855</v>
      </c>
      <c r="F4840" s="51"/>
      <c r="G4840" s="51">
        <v>424.43953125000007</v>
      </c>
      <c r="H4840" s="51">
        <v>0.12494687500000001</v>
      </c>
      <c r="I4840" s="51">
        <v>0.18341250000000001</v>
      </c>
      <c r="J4840" s="51">
        <v>0.20580625</v>
      </c>
      <c r="K4840" s="51">
        <v>0.20760000000000001</v>
      </c>
      <c r="L4840" s="51">
        <v>0.28143125000000002</v>
      </c>
      <c r="M4840" s="51">
        <v>0.29390000000000005</v>
      </c>
      <c r="N4840" s="51">
        <v>0.27188124999999996</v>
      </c>
      <c r="O4840" s="51"/>
      <c r="P4840" s="51"/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/>
      <c r="AE4840" s="51"/>
      <c r="AF4840" s="51"/>
      <c r="AG4840" s="51"/>
      <c r="AH4840" s="51"/>
      <c r="AI4840" s="51"/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  <c r="BZ4840" s="51"/>
      <c r="CA4840" s="51"/>
      <c r="CB4840" s="51"/>
      <c r="CC4840" s="51"/>
      <c r="CD4840" s="51"/>
    </row>
    <row r="4841" spans="1:82" x14ac:dyDescent="0.35">
      <c r="A4841" s="49" t="s">
        <v>856</v>
      </c>
      <c r="B4841" s="50">
        <v>42337</v>
      </c>
      <c r="C4841" s="62"/>
      <c r="D4841" s="62"/>
      <c r="E4841" s="51" t="s">
        <v>855</v>
      </c>
      <c r="F4841" s="51"/>
      <c r="G4841" s="51">
        <v>422.89453125</v>
      </c>
      <c r="H4841" s="51">
        <v>0.120609375</v>
      </c>
      <c r="I4841" s="51">
        <v>0.18115000000000001</v>
      </c>
      <c r="J4841" s="51">
        <v>0.20470624999999998</v>
      </c>
      <c r="K4841" s="51">
        <v>0.20698749999999999</v>
      </c>
      <c r="L4841" s="51">
        <v>0.28121249999999998</v>
      </c>
      <c r="M4841" s="51">
        <v>0.29392499999999999</v>
      </c>
      <c r="N4841" s="51">
        <v>0.2719375</v>
      </c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  <c r="BZ4841" s="51"/>
      <c r="CA4841" s="51"/>
      <c r="CB4841" s="51"/>
      <c r="CC4841" s="51"/>
      <c r="CD4841" s="51"/>
    </row>
    <row r="4842" spans="1:82" x14ac:dyDescent="0.35">
      <c r="A4842" s="49" t="s">
        <v>856</v>
      </c>
      <c r="B4842" s="50">
        <v>42338</v>
      </c>
      <c r="C4842" s="62"/>
      <c r="D4842" s="62"/>
      <c r="E4842" s="51" t="s">
        <v>855</v>
      </c>
      <c r="F4842" s="51"/>
      <c r="G4842" s="51">
        <v>421.56328124999999</v>
      </c>
      <c r="H4842" s="51">
        <v>0.118284375</v>
      </c>
      <c r="I4842" s="51">
        <v>0.1794375</v>
      </c>
      <c r="J4842" s="51">
        <v>0.20323749999999999</v>
      </c>
      <c r="K4842" s="51">
        <v>0.20622499999999999</v>
      </c>
      <c r="L4842" s="51">
        <v>0.28102499999999997</v>
      </c>
      <c r="M4842" s="51">
        <v>0.29391875000000001</v>
      </c>
      <c r="N4842" s="51">
        <v>0.27194374999999998</v>
      </c>
      <c r="O4842" s="51"/>
      <c r="P4842" s="51"/>
      <c r="Q4842" s="51"/>
      <c r="R4842" s="51"/>
      <c r="S4842" s="51"/>
      <c r="T4842" s="51"/>
      <c r="U4842" s="51"/>
      <c r="V4842" s="51"/>
      <c r="W4842" s="51"/>
      <c r="X4842" s="51"/>
      <c r="Y4842" s="51"/>
      <c r="Z4842" s="51"/>
      <c r="AA4842" s="51"/>
      <c r="AB4842" s="51"/>
      <c r="AC4842" s="51"/>
      <c r="AD4842" s="51"/>
      <c r="AE4842" s="51">
        <v>0.34059559588807181</v>
      </c>
      <c r="AF4842" s="51">
        <v>0.15077168369924021</v>
      </c>
      <c r="AG4842" s="51"/>
      <c r="AH4842" s="51"/>
      <c r="AI4842" s="51"/>
      <c r="AJ4842" s="51"/>
      <c r="AK4842" s="51"/>
      <c r="AL4842" s="51"/>
      <c r="AM4842" s="51"/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/>
      <c r="BC4842" s="51"/>
      <c r="BD4842" s="51"/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  <c r="BZ4842" s="51"/>
      <c r="CA4842" s="51"/>
      <c r="CB4842" s="51"/>
      <c r="CC4842" s="51"/>
      <c r="CD4842" s="51"/>
    </row>
    <row r="4843" spans="1:82" x14ac:dyDescent="0.35">
      <c r="A4843" s="49" t="s">
        <v>856</v>
      </c>
      <c r="B4843" s="50">
        <v>42339</v>
      </c>
      <c r="C4843" s="62"/>
      <c r="D4843" s="62"/>
      <c r="E4843" s="51" t="s">
        <v>855</v>
      </c>
      <c r="F4843" s="51"/>
      <c r="G4843" s="51">
        <v>420.33750000000003</v>
      </c>
      <c r="H4843" s="51">
        <v>0.11598125000000001</v>
      </c>
      <c r="I4843" s="51">
        <v>0.17828125</v>
      </c>
      <c r="J4843" s="51">
        <v>0.20227499999999998</v>
      </c>
      <c r="K4843" s="51">
        <v>0.20519999999999999</v>
      </c>
      <c r="L4843" s="51">
        <v>0.28056250000000005</v>
      </c>
      <c r="M4843" s="51">
        <v>0.29388750000000002</v>
      </c>
      <c r="N4843" s="51">
        <v>0.27206875000000003</v>
      </c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/>
      <c r="AD4843" s="51"/>
      <c r="AE4843" s="51"/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  <c r="BZ4843" s="51"/>
      <c r="CA4843" s="51"/>
      <c r="CB4843" s="51"/>
      <c r="CC4843" s="51"/>
      <c r="CD4843" s="51"/>
    </row>
    <row r="4844" spans="1:82" x14ac:dyDescent="0.35">
      <c r="A4844" s="49" t="s">
        <v>856</v>
      </c>
      <c r="B4844" s="50">
        <v>42340</v>
      </c>
      <c r="C4844" s="62"/>
      <c r="D4844" s="62"/>
      <c r="E4844" s="51" t="s">
        <v>855</v>
      </c>
      <c r="F4844" s="51"/>
      <c r="G4844" s="51">
        <v>417.53578125000001</v>
      </c>
      <c r="H4844" s="51">
        <v>0.11128437499999999</v>
      </c>
      <c r="I4844" s="51">
        <v>0.1753875</v>
      </c>
      <c r="J4844" s="51">
        <v>0.19939999999999997</v>
      </c>
      <c r="K4844" s="51">
        <v>0.2031</v>
      </c>
      <c r="L4844" s="51">
        <v>0.27995000000000003</v>
      </c>
      <c r="M4844" s="51">
        <v>0.29394375</v>
      </c>
      <c r="N4844" s="51">
        <v>0.27205625</v>
      </c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>
        <v>8.4</v>
      </c>
      <c r="AE4844" s="51"/>
      <c r="AF4844" s="51"/>
      <c r="AG4844" s="51"/>
      <c r="AH4844" s="51"/>
      <c r="AI4844" s="51"/>
      <c r="AJ4844" s="51">
        <v>3.05</v>
      </c>
      <c r="AK4844" s="51">
        <v>8.4</v>
      </c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  <c r="BZ4844" s="51"/>
      <c r="CA4844" s="51"/>
      <c r="CB4844" s="51"/>
      <c r="CC4844" s="51"/>
      <c r="CD4844" s="51"/>
    </row>
    <row r="4845" spans="1:82" x14ac:dyDescent="0.35">
      <c r="A4845" s="49" t="s">
        <v>856</v>
      </c>
      <c r="B4845" s="50">
        <v>42341</v>
      </c>
      <c r="C4845" s="62"/>
      <c r="D4845" s="62"/>
      <c r="E4845" s="51" t="s">
        <v>855</v>
      </c>
      <c r="F4845" s="51"/>
      <c r="G4845" s="51">
        <v>416.08078125000003</v>
      </c>
      <c r="H4845" s="51">
        <v>0.107034375</v>
      </c>
      <c r="I4845" s="51">
        <v>0.1733875</v>
      </c>
      <c r="J4845" s="51">
        <v>0.19871250000000001</v>
      </c>
      <c r="K4845" s="51">
        <v>0.20251874999999997</v>
      </c>
      <c r="L4845" s="51">
        <v>0.27960624999999995</v>
      </c>
      <c r="M4845" s="51">
        <v>0.293875</v>
      </c>
      <c r="N4845" s="51">
        <v>0.27201249999999999</v>
      </c>
      <c r="O4845" s="51"/>
      <c r="P4845" s="51"/>
      <c r="Q4845" s="51"/>
      <c r="R4845" s="51"/>
      <c r="S4845" s="51">
        <v>4.1552485249999993</v>
      </c>
      <c r="T4845" s="51">
        <v>319.52699999999993</v>
      </c>
      <c r="U4845" s="51">
        <v>88.61</v>
      </c>
      <c r="V4845" s="51"/>
      <c r="W4845" s="51"/>
      <c r="X4845" s="51"/>
      <c r="Y4845" s="51"/>
      <c r="Z4845" s="51"/>
      <c r="AA4845" s="51"/>
      <c r="AB4845" s="51"/>
      <c r="AC4845" s="51">
        <v>0</v>
      </c>
      <c r="AD4845" s="51"/>
      <c r="AE4845" s="51"/>
      <c r="AF4845" s="51"/>
      <c r="AG4845" s="51">
        <v>1.2464243684466664E-2</v>
      </c>
      <c r="AH4845" s="51">
        <v>7.0432325000000004E-2</v>
      </c>
      <c r="AI4845" s="51">
        <v>5.6507500000000004</v>
      </c>
      <c r="AJ4845" s="51"/>
      <c r="AK4845" s="51"/>
      <c r="AL4845" s="51">
        <v>0.76249999999999996</v>
      </c>
      <c r="AM4845" s="51">
        <v>2.7901878559153548E-2</v>
      </c>
      <c r="AN4845" s="51">
        <v>1.2420660749999999</v>
      </c>
      <c r="AO4845" s="51">
        <v>44.515500000000003</v>
      </c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>
        <v>1.4942340999999999</v>
      </c>
      <c r="BC4845" s="51"/>
      <c r="BD4845" s="51">
        <v>88.61</v>
      </c>
      <c r="BE4845" s="51">
        <v>1.6863041417447239E-2</v>
      </c>
      <c r="BF4845" s="51">
        <v>7.4606386142242838E-3</v>
      </c>
      <c r="BG4845" s="51">
        <v>1.3485160249999999</v>
      </c>
      <c r="BH4845" s="51"/>
      <c r="BI4845" s="51">
        <v>180.75074999999998</v>
      </c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  <c r="BZ4845" s="51"/>
      <c r="CA4845" s="51"/>
      <c r="CB4845" s="51"/>
      <c r="CC4845" s="51"/>
      <c r="CD4845" s="51"/>
    </row>
    <row r="4846" spans="1:82" x14ac:dyDescent="0.35">
      <c r="A4846" s="49" t="s">
        <v>856</v>
      </c>
      <c r="B4846" s="50">
        <v>42342</v>
      </c>
      <c r="C4846" s="62"/>
      <c r="D4846" s="62"/>
      <c r="E4846" s="51" t="s">
        <v>855</v>
      </c>
      <c r="F4846" s="51"/>
      <c r="G4846" s="51">
        <v>414.08906250000007</v>
      </c>
      <c r="H4846" s="51">
        <v>0.10476875000000001</v>
      </c>
      <c r="I4846" s="51">
        <v>0.1711</v>
      </c>
      <c r="J4846" s="51">
        <v>0.19636875000000001</v>
      </c>
      <c r="K4846" s="51">
        <v>0.20117500000000002</v>
      </c>
      <c r="L4846" s="51">
        <v>0.27904375000000003</v>
      </c>
      <c r="M4846" s="51">
        <v>0.29371249999999999</v>
      </c>
      <c r="N4846" s="51">
        <v>0.27206249999999998</v>
      </c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/>
      <c r="AD4846" s="51"/>
      <c r="AE4846" s="51">
        <v>0.38520338238876001</v>
      </c>
      <c r="AF4846" s="51">
        <v>0.11688383148367386</v>
      </c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  <c r="BZ4846" s="51"/>
      <c r="CA4846" s="51"/>
      <c r="CB4846" s="51"/>
      <c r="CC4846" s="51"/>
      <c r="CD4846" s="51"/>
    </row>
    <row r="4847" spans="1:82" x14ac:dyDescent="0.35">
      <c r="A4847" s="49" t="s">
        <v>856</v>
      </c>
      <c r="B4847" s="50">
        <v>42343</v>
      </c>
      <c r="C4847" s="62"/>
      <c r="D4847" s="62"/>
      <c r="E4847" s="51" t="s">
        <v>855</v>
      </c>
      <c r="F4847" s="51"/>
      <c r="G4847" s="51">
        <v>412.43531250000001</v>
      </c>
      <c r="H4847" s="51">
        <v>0.10216875</v>
      </c>
      <c r="I4847" s="51">
        <v>0.16898749999999998</v>
      </c>
      <c r="J4847" s="51">
        <v>0.19488749999999999</v>
      </c>
      <c r="K4847" s="51">
        <v>0.19985625000000001</v>
      </c>
      <c r="L4847" s="51">
        <v>0.27856874999999998</v>
      </c>
      <c r="M4847" s="51">
        <v>0.29378749999999998</v>
      </c>
      <c r="N4847" s="51">
        <v>0.27210624999999999</v>
      </c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  <c r="BZ4847" s="51"/>
      <c r="CA4847" s="51"/>
      <c r="CB4847" s="51"/>
      <c r="CC4847" s="51"/>
      <c r="CD4847" s="51"/>
    </row>
    <row r="4848" spans="1:82" x14ac:dyDescent="0.35">
      <c r="A4848" s="49" t="s">
        <v>856</v>
      </c>
      <c r="B4848" s="50">
        <v>42344</v>
      </c>
      <c r="C4848" s="62"/>
      <c r="D4848" s="62"/>
      <c r="E4848" s="51" t="s">
        <v>855</v>
      </c>
      <c r="F4848" s="51"/>
      <c r="G4848" s="51">
        <v>411.00750000000005</v>
      </c>
      <c r="H4848" s="51">
        <v>9.9387500000000004E-2</v>
      </c>
      <c r="I4848" s="51">
        <v>0.1670625</v>
      </c>
      <c r="J4848" s="51">
        <v>0.19366875</v>
      </c>
      <c r="K4848" s="51">
        <v>0.19919999999999999</v>
      </c>
      <c r="L4848" s="51">
        <v>0.27819375000000002</v>
      </c>
      <c r="M4848" s="51">
        <v>0.29364999999999997</v>
      </c>
      <c r="N4848" s="51">
        <v>0.27208749999999998</v>
      </c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  <c r="BZ4848" s="51"/>
      <c r="CA4848" s="51"/>
      <c r="CB4848" s="51"/>
      <c r="CC4848" s="51"/>
      <c r="CD4848" s="51"/>
    </row>
    <row r="4849" spans="1:82" x14ac:dyDescent="0.35">
      <c r="A4849" s="49" t="s">
        <v>856</v>
      </c>
      <c r="B4849" s="50">
        <v>42345</v>
      </c>
      <c r="C4849" s="62"/>
      <c r="D4849" s="62"/>
      <c r="E4849" s="51" t="s">
        <v>855</v>
      </c>
      <c r="F4849" s="51"/>
      <c r="G4849" s="51">
        <v>409.53796875</v>
      </c>
      <c r="H4849" s="51">
        <v>9.8040625000000006E-2</v>
      </c>
      <c r="I4849" s="51">
        <v>0.16550000000000001</v>
      </c>
      <c r="J4849" s="51">
        <v>0.19186874999999998</v>
      </c>
      <c r="K4849" s="51">
        <v>0.19801875000000002</v>
      </c>
      <c r="L4849" s="51">
        <v>0.27779374999999995</v>
      </c>
      <c r="M4849" s="51">
        <v>0.29354374999999999</v>
      </c>
      <c r="N4849" s="51">
        <v>0.27213124999999999</v>
      </c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>
        <v>0.2903225399351822</v>
      </c>
      <c r="AF4849" s="51">
        <v>0.12323637886577794</v>
      </c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  <c r="BZ4849" s="51"/>
      <c r="CA4849" s="51"/>
      <c r="CB4849" s="51"/>
      <c r="CC4849" s="51"/>
      <c r="CD4849" s="51"/>
    </row>
    <row r="4850" spans="1:82" x14ac:dyDescent="0.35">
      <c r="A4850" s="49" t="s">
        <v>856</v>
      </c>
      <c r="B4850" s="50">
        <v>42346</v>
      </c>
      <c r="C4850" s="62"/>
      <c r="D4850" s="62"/>
      <c r="E4850" s="51" t="s">
        <v>855</v>
      </c>
      <c r="F4850" s="51"/>
      <c r="G4850" s="51">
        <v>407.99671875000001</v>
      </c>
      <c r="H4850" s="51">
        <v>9.6590624999999999E-2</v>
      </c>
      <c r="I4850" s="51">
        <v>0.16386249999999999</v>
      </c>
      <c r="J4850" s="51">
        <v>0.19016875</v>
      </c>
      <c r="K4850" s="51">
        <v>0.19666875</v>
      </c>
      <c r="L4850" s="51">
        <v>0.27712500000000001</v>
      </c>
      <c r="M4850" s="51">
        <v>0.2935625</v>
      </c>
      <c r="N4850" s="51">
        <v>0.27223750000000002</v>
      </c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>
        <v>8.4</v>
      </c>
      <c r="AE4850" s="51"/>
      <c r="AF4850" s="51"/>
      <c r="AG4850" s="51"/>
      <c r="AH4850" s="51"/>
      <c r="AI4850" s="51"/>
      <c r="AJ4850" s="51">
        <v>4.05</v>
      </c>
      <c r="AK4850" s="51">
        <v>8.4</v>
      </c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  <c r="BZ4850" s="51"/>
      <c r="CA4850" s="51"/>
      <c r="CB4850" s="51"/>
      <c r="CC4850" s="51"/>
      <c r="CD4850" s="51"/>
    </row>
    <row r="4851" spans="1:82" x14ac:dyDescent="0.35">
      <c r="A4851" s="49" t="s">
        <v>856</v>
      </c>
      <c r="B4851" s="50">
        <v>42347</v>
      </c>
      <c r="C4851" s="62"/>
      <c r="D4851" s="62"/>
      <c r="E4851" s="51" t="s">
        <v>855</v>
      </c>
      <c r="F4851" s="51"/>
      <c r="G4851" s="51">
        <v>406.52390624999998</v>
      </c>
      <c r="H4851" s="51">
        <v>9.460312500000001E-2</v>
      </c>
      <c r="I4851" s="51">
        <v>0.16261875000000001</v>
      </c>
      <c r="J4851" s="51">
        <v>0.18898124999999999</v>
      </c>
      <c r="K4851" s="51">
        <v>0.19554374999999999</v>
      </c>
      <c r="L4851" s="51">
        <v>0.27641874999999999</v>
      </c>
      <c r="M4851" s="51">
        <v>0.29330624999999999</v>
      </c>
      <c r="N4851" s="51">
        <v>0.27221875000000001</v>
      </c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  <c r="BZ4851" s="51"/>
      <c r="CA4851" s="51"/>
      <c r="CB4851" s="51"/>
      <c r="CC4851" s="51"/>
      <c r="CD4851" s="51"/>
    </row>
    <row r="4852" spans="1:82" x14ac:dyDescent="0.35">
      <c r="A4852" s="49" t="s">
        <v>856</v>
      </c>
      <c r="B4852" s="50">
        <v>42348</v>
      </c>
      <c r="C4852" s="62"/>
      <c r="D4852" s="62"/>
      <c r="E4852" s="51" t="s">
        <v>855</v>
      </c>
      <c r="F4852" s="51"/>
      <c r="G4852" s="51">
        <v>404.38499999999999</v>
      </c>
      <c r="H4852" s="51">
        <v>9.3018749999999997E-2</v>
      </c>
      <c r="I4852" s="51">
        <v>0.16054374999999999</v>
      </c>
      <c r="J4852" s="51">
        <v>0.18662500000000001</v>
      </c>
      <c r="K4852" s="51">
        <v>0.19363124999999998</v>
      </c>
      <c r="L4852" s="51">
        <v>0.27553750000000005</v>
      </c>
      <c r="M4852" s="51">
        <v>0.29312499999999997</v>
      </c>
      <c r="N4852" s="51">
        <v>0.27224999999999999</v>
      </c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/>
      <c r="AD4852" s="51"/>
      <c r="AE4852" s="51"/>
      <c r="AF4852" s="51"/>
      <c r="AG4852" s="51"/>
      <c r="AH4852" s="51"/>
      <c r="AI4852" s="51"/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  <c r="BZ4852" s="51"/>
      <c r="CA4852" s="51"/>
      <c r="CB4852" s="51"/>
      <c r="CC4852" s="51"/>
      <c r="CD4852" s="51"/>
    </row>
    <row r="4853" spans="1:82" x14ac:dyDescent="0.35">
      <c r="A4853" s="49" t="s">
        <v>856</v>
      </c>
      <c r="B4853" s="50">
        <v>42349</v>
      </c>
      <c r="C4853" s="62"/>
      <c r="D4853" s="62"/>
      <c r="E4853" s="51" t="s">
        <v>855</v>
      </c>
      <c r="F4853" s="51"/>
      <c r="G4853" s="51">
        <v>403.04250000000002</v>
      </c>
      <c r="H4853" s="51">
        <v>9.0281249999999993E-2</v>
      </c>
      <c r="I4853" s="51">
        <v>0.15905625000000001</v>
      </c>
      <c r="J4853" s="51">
        <v>0.18586875000000003</v>
      </c>
      <c r="K4853" s="51">
        <v>0.19288125</v>
      </c>
      <c r="L4853" s="51">
        <v>0.27485625000000002</v>
      </c>
      <c r="M4853" s="51">
        <v>0.29294999999999999</v>
      </c>
      <c r="N4853" s="51">
        <v>0.27224999999999999</v>
      </c>
      <c r="O4853" s="51"/>
      <c r="P4853" s="51"/>
      <c r="Q4853" s="51"/>
      <c r="R4853" s="51"/>
      <c r="S4853" s="51"/>
      <c r="T4853" s="51"/>
      <c r="U4853" s="51"/>
      <c r="V4853" s="51"/>
      <c r="W4853" s="51"/>
      <c r="X4853" s="51"/>
      <c r="Y4853" s="51"/>
      <c r="Z4853" s="51"/>
      <c r="AA4853" s="51"/>
      <c r="AB4853" s="51"/>
      <c r="AC4853" s="51"/>
      <c r="AD4853" s="51"/>
      <c r="AE4853" s="51">
        <v>0.47609792137163265</v>
      </c>
      <c r="AF4853" s="51">
        <v>0.13686547188618414</v>
      </c>
      <c r="AG4853" s="51"/>
      <c r="AH4853" s="51"/>
      <c r="AI4853" s="51"/>
      <c r="AJ4853" s="51"/>
      <c r="AK4853" s="51"/>
      <c r="AL4853" s="51"/>
      <c r="AM4853" s="51"/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/>
      <c r="BB4853" s="51"/>
      <c r="BC4853" s="51"/>
      <c r="BD4853" s="51"/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  <c r="BZ4853" s="51"/>
      <c r="CA4853" s="51"/>
      <c r="CB4853" s="51"/>
      <c r="CC4853" s="51"/>
      <c r="CD4853" s="51"/>
    </row>
    <row r="4854" spans="1:82" x14ac:dyDescent="0.35">
      <c r="A4854" s="49" t="s">
        <v>856</v>
      </c>
      <c r="B4854" s="50">
        <v>42350</v>
      </c>
      <c r="C4854" s="62"/>
      <c r="D4854" s="62"/>
      <c r="E4854" s="51" t="s">
        <v>855</v>
      </c>
      <c r="F4854" s="51"/>
      <c r="G4854" s="51">
        <v>401.77874999999995</v>
      </c>
      <c r="H4854" s="51">
        <v>8.9387500000000009E-2</v>
      </c>
      <c r="I4854" s="51">
        <v>0.15763750000000001</v>
      </c>
      <c r="J4854" s="51">
        <v>0.18431874999999998</v>
      </c>
      <c r="K4854" s="51">
        <v>0.19196249999999998</v>
      </c>
      <c r="L4854" s="51">
        <v>0.27424999999999999</v>
      </c>
      <c r="M4854" s="51">
        <v>0.29289999999999999</v>
      </c>
      <c r="N4854" s="51">
        <v>0.27231875</v>
      </c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/>
      <c r="AC4854" s="51"/>
      <c r="AD4854" s="51"/>
      <c r="AE4854" s="51"/>
      <c r="AF4854" s="51"/>
      <c r="AG4854" s="51"/>
      <c r="AH4854" s="51"/>
      <c r="AI4854" s="51"/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  <c r="BZ4854" s="51"/>
      <c r="CA4854" s="51"/>
      <c r="CB4854" s="51"/>
      <c r="CC4854" s="51"/>
      <c r="CD4854" s="51"/>
    </row>
    <row r="4855" spans="1:82" x14ac:dyDescent="0.35">
      <c r="A4855" s="49" t="s">
        <v>856</v>
      </c>
      <c r="B4855" s="50">
        <v>42351</v>
      </c>
      <c r="C4855" s="62"/>
      <c r="D4855" s="62"/>
      <c r="E4855" s="51" t="s">
        <v>855</v>
      </c>
      <c r="F4855" s="51"/>
      <c r="G4855" s="51">
        <v>400.47046875000001</v>
      </c>
      <c r="H4855" s="51">
        <v>8.6909374999999997E-2</v>
      </c>
      <c r="I4855" s="51">
        <v>0.15603125000000001</v>
      </c>
      <c r="J4855" s="51">
        <v>0.18340624999999999</v>
      </c>
      <c r="K4855" s="51">
        <v>0.19136875</v>
      </c>
      <c r="L4855" s="51">
        <v>0.27368749999999997</v>
      </c>
      <c r="M4855" s="51">
        <v>0.29276250000000004</v>
      </c>
      <c r="N4855" s="51">
        <v>0.27220624999999998</v>
      </c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  <c r="BZ4855" s="51"/>
      <c r="CA4855" s="51"/>
      <c r="CB4855" s="51"/>
      <c r="CC4855" s="51"/>
      <c r="CD4855" s="51"/>
    </row>
    <row r="4856" spans="1:82" x14ac:dyDescent="0.35">
      <c r="A4856" s="49" t="s">
        <v>856</v>
      </c>
      <c r="B4856" s="50">
        <v>42352</v>
      </c>
      <c r="C4856" s="62"/>
      <c r="D4856" s="62"/>
      <c r="E4856" s="51" t="s">
        <v>855</v>
      </c>
      <c r="F4856" s="51"/>
      <c r="G4856" s="51">
        <v>398.52468750000003</v>
      </c>
      <c r="H4856" s="51">
        <v>8.6718749999999997E-2</v>
      </c>
      <c r="I4856" s="51">
        <v>0.15454999999999999</v>
      </c>
      <c r="J4856" s="51">
        <v>0.18093124999999999</v>
      </c>
      <c r="K4856" s="51">
        <v>0.18938125</v>
      </c>
      <c r="L4856" s="51">
        <v>0.27273750000000002</v>
      </c>
      <c r="M4856" s="51">
        <v>0.29259374999999999</v>
      </c>
      <c r="N4856" s="51">
        <v>0.27213749999999998</v>
      </c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/>
      <c r="AD4856" s="51"/>
      <c r="AE4856" s="51">
        <v>0.3533586558135336</v>
      </c>
      <c r="AF4856" s="51">
        <v>9.2725630137243054E-2</v>
      </c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  <c r="BZ4856" s="51"/>
      <c r="CA4856" s="51"/>
      <c r="CB4856" s="51"/>
      <c r="CC4856" s="51"/>
      <c r="CD4856" s="51"/>
    </row>
    <row r="4857" spans="1:82" x14ac:dyDescent="0.35">
      <c r="A4857" s="49" t="s">
        <v>856</v>
      </c>
      <c r="B4857" s="50">
        <v>42353</v>
      </c>
      <c r="C4857" s="62"/>
      <c r="D4857" s="62"/>
      <c r="E4857" s="51" t="s">
        <v>855</v>
      </c>
      <c r="F4857" s="51"/>
      <c r="G4857" s="51">
        <v>397.08750000000003</v>
      </c>
      <c r="H4857" s="51">
        <v>8.5312499999999999E-2</v>
      </c>
      <c r="I4857" s="51">
        <v>0.1535125</v>
      </c>
      <c r="J4857" s="51">
        <v>0.1799125</v>
      </c>
      <c r="K4857" s="51">
        <v>0.18795624999999999</v>
      </c>
      <c r="L4857" s="51">
        <v>0.27190000000000003</v>
      </c>
      <c r="M4857" s="51">
        <v>0.29226875000000002</v>
      </c>
      <c r="N4857" s="51">
        <v>0.272175</v>
      </c>
      <c r="O4857" s="51"/>
      <c r="P4857" s="51"/>
      <c r="Q4857" s="51"/>
      <c r="R4857" s="51"/>
      <c r="S4857" s="51">
        <v>5.3241825500000006</v>
      </c>
      <c r="T4857" s="51">
        <v>395.09074999999996</v>
      </c>
      <c r="U4857" s="51">
        <v>147.44499999999999</v>
      </c>
      <c r="V4857" s="51"/>
      <c r="W4857" s="51"/>
      <c r="X4857" s="51"/>
      <c r="Y4857" s="51"/>
      <c r="Z4857" s="51"/>
      <c r="AA4857" s="51"/>
      <c r="AB4857" s="51"/>
      <c r="AC4857" s="51">
        <v>0</v>
      </c>
      <c r="AD4857" s="51"/>
      <c r="AE4857" s="51"/>
      <c r="AF4857" s="51"/>
      <c r="AG4857" s="51">
        <v>7.1645785838238803E-3</v>
      </c>
      <c r="AH4857" s="51">
        <v>5.2639950000000005E-2</v>
      </c>
      <c r="AI4857" s="51">
        <v>7.3472499999999998</v>
      </c>
      <c r="AJ4857" s="51"/>
      <c r="AK4857" s="51"/>
      <c r="AL4857" s="51">
        <v>0.51250000000000007</v>
      </c>
      <c r="AM4857" s="51">
        <v>2.443070054299493E-2</v>
      </c>
      <c r="AN4857" s="51">
        <v>0.84473422500000006</v>
      </c>
      <c r="AO4857" s="51">
        <v>34.576750000000004</v>
      </c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>
        <v>3.1536762000000005</v>
      </c>
      <c r="BC4857" s="51"/>
      <c r="BD4857" s="51">
        <v>147.44499999999999</v>
      </c>
      <c r="BE4857" s="51">
        <v>2.1388831089558823E-2</v>
      </c>
      <c r="BF4857" s="51">
        <v>6.1886124097233278E-3</v>
      </c>
      <c r="BG4857" s="51">
        <v>1.273132175</v>
      </c>
      <c r="BH4857" s="51"/>
      <c r="BI4857" s="51">
        <v>205.72174999999999</v>
      </c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  <c r="BZ4857" s="51"/>
      <c r="CA4857" s="51"/>
      <c r="CB4857" s="51"/>
      <c r="CC4857" s="51"/>
      <c r="CD4857" s="51"/>
    </row>
    <row r="4858" spans="1:82" x14ac:dyDescent="0.35">
      <c r="A4858" s="49" t="s">
        <v>856</v>
      </c>
      <c r="B4858" s="50">
        <v>42354</v>
      </c>
      <c r="C4858" s="62"/>
      <c r="D4858" s="62"/>
      <c r="E4858" s="51" t="s">
        <v>855</v>
      </c>
      <c r="F4858" s="51"/>
      <c r="G4858" s="51">
        <v>396.22546874999995</v>
      </c>
      <c r="H4858" s="51">
        <v>8.3684375000000005E-2</v>
      </c>
      <c r="I4858" s="51">
        <v>0.15239374999999999</v>
      </c>
      <c r="J4858" s="51">
        <v>0.17920000000000003</v>
      </c>
      <c r="K4858" s="51">
        <v>0.187775</v>
      </c>
      <c r="L4858" s="51">
        <v>0.2714625</v>
      </c>
      <c r="M4858" s="51">
        <v>0.29215000000000002</v>
      </c>
      <c r="N4858" s="51">
        <v>0.27212500000000001</v>
      </c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>
        <v>8.4</v>
      </c>
      <c r="AE4858" s="51"/>
      <c r="AF4858" s="51"/>
      <c r="AG4858" s="51"/>
      <c r="AH4858" s="51"/>
      <c r="AI4858" s="51"/>
      <c r="AJ4858" s="51">
        <v>4.75</v>
      </c>
      <c r="AK4858" s="51">
        <v>8.4</v>
      </c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  <c r="BZ4858" s="51"/>
      <c r="CA4858" s="51"/>
      <c r="CB4858" s="51"/>
      <c r="CC4858" s="51"/>
      <c r="CD4858" s="51"/>
    </row>
    <row r="4859" spans="1:82" x14ac:dyDescent="0.35">
      <c r="A4859" s="49" t="s">
        <v>856</v>
      </c>
      <c r="B4859" s="50">
        <v>42355</v>
      </c>
      <c r="C4859" s="62"/>
      <c r="D4859" s="62"/>
      <c r="E4859" s="51" t="s">
        <v>855</v>
      </c>
      <c r="F4859" s="51"/>
      <c r="G4859" s="51">
        <v>395.31281249999995</v>
      </c>
      <c r="H4859" s="51">
        <v>8.2781250000000001E-2</v>
      </c>
      <c r="I4859" s="51">
        <v>0.1514625</v>
      </c>
      <c r="J4859" s="51">
        <v>0.17836874999999999</v>
      </c>
      <c r="K4859" s="51">
        <v>0.18733125</v>
      </c>
      <c r="L4859" s="51">
        <v>0.27079375</v>
      </c>
      <c r="M4859" s="51">
        <v>0.29197499999999998</v>
      </c>
      <c r="N4859" s="51">
        <v>0.27211875000000002</v>
      </c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  <c r="BZ4859" s="51"/>
      <c r="CA4859" s="51"/>
      <c r="CB4859" s="51"/>
      <c r="CC4859" s="51"/>
      <c r="CD4859" s="51"/>
    </row>
    <row r="4860" spans="1:82" x14ac:dyDescent="0.35">
      <c r="A4860" s="49" t="s">
        <v>856</v>
      </c>
      <c r="B4860" s="50">
        <v>42356</v>
      </c>
      <c r="C4860" s="62"/>
      <c r="D4860" s="62"/>
      <c r="E4860" s="51" t="s">
        <v>855</v>
      </c>
      <c r="F4860" s="51"/>
      <c r="G4860" s="51">
        <v>394.00312500000001</v>
      </c>
      <c r="H4860" s="51">
        <v>8.2368749999999991E-2</v>
      </c>
      <c r="I4860" s="51">
        <v>0.15070624999999999</v>
      </c>
      <c r="J4860" s="51">
        <v>0.17709375000000002</v>
      </c>
      <c r="K4860" s="51">
        <v>0.18601250000000003</v>
      </c>
      <c r="L4860" s="51">
        <v>0.26994374999999998</v>
      </c>
      <c r="M4860" s="51">
        <v>0.29171249999999999</v>
      </c>
      <c r="N4860" s="51">
        <v>0.27204375000000003</v>
      </c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  <c r="BZ4860" s="51"/>
      <c r="CA4860" s="51"/>
      <c r="CB4860" s="51"/>
      <c r="CC4860" s="51"/>
      <c r="CD4860" s="51"/>
    </row>
    <row r="4861" spans="1:82" x14ac:dyDescent="0.35">
      <c r="A4861" s="49" t="s">
        <v>856</v>
      </c>
      <c r="B4861" s="50">
        <v>42357</v>
      </c>
      <c r="C4861" s="62"/>
      <c r="D4861" s="62"/>
      <c r="E4861" s="51" t="s">
        <v>855</v>
      </c>
      <c r="F4861" s="51"/>
      <c r="G4861" s="51">
        <v>393.10078124999995</v>
      </c>
      <c r="H4861" s="51">
        <v>8.0934375000000003E-2</v>
      </c>
      <c r="I4861" s="51">
        <v>0.14971250000000003</v>
      </c>
      <c r="J4861" s="51">
        <v>0.1767</v>
      </c>
      <c r="K4861" s="51">
        <v>0.185475</v>
      </c>
      <c r="L4861" s="51">
        <v>0.2693625</v>
      </c>
      <c r="M4861" s="51">
        <v>0.29149375</v>
      </c>
      <c r="N4861" s="51">
        <v>0.27198125000000001</v>
      </c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/>
      <c r="AD4861" s="51"/>
      <c r="AE4861" s="51"/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  <c r="BZ4861" s="51"/>
      <c r="CA4861" s="51"/>
      <c r="CB4861" s="51"/>
      <c r="CC4861" s="51"/>
      <c r="CD4861" s="51"/>
    </row>
    <row r="4862" spans="1:82" x14ac:dyDescent="0.35">
      <c r="A4862" s="49" t="s">
        <v>856</v>
      </c>
      <c r="B4862" s="50">
        <v>42358</v>
      </c>
      <c r="C4862" s="62"/>
      <c r="D4862" s="62"/>
      <c r="E4862" s="51" t="s">
        <v>855</v>
      </c>
      <c r="F4862" s="51"/>
      <c r="G4862" s="51">
        <v>392.11828124999994</v>
      </c>
      <c r="H4862" s="51">
        <v>8.0259374999999994E-2</v>
      </c>
      <c r="I4862" s="51">
        <v>0.1489625</v>
      </c>
      <c r="J4862" s="51">
        <v>0.17583124999999999</v>
      </c>
      <c r="K4862" s="51">
        <v>0.18471874999999999</v>
      </c>
      <c r="L4862" s="51">
        <v>0.26871875000000001</v>
      </c>
      <c r="M4862" s="51">
        <v>0.29128750000000003</v>
      </c>
      <c r="N4862" s="51">
        <v>0.27189374999999999</v>
      </c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  <c r="BZ4862" s="51"/>
      <c r="CA4862" s="51"/>
      <c r="CB4862" s="51"/>
      <c r="CC4862" s="51"/>
      <c r="CD4862" s="51"/>
    </row>
    <row r="4863" spans="1:82" x14ac:dyDescent="0.35">
      <c r="A4863" s="49" t="s">
        <v>856</v>
      </c>
      <c r="B4863" s="50">
        <v>42359</v>
      </c>
      <c r="C4863" s="62"/>
      <c r="D4863" s="62"/>
      <c r="E4863" s="51" t="s">
        <v>855</v>
      </c>
      <c r="F4863" s="51"/>
      <c r="G4863" s="51">
        <v>390.19640625</v>
      </c>
      <c r="H4863" s="51">
        <v>8.0428124999999989E-2</v>
      </c>
      <c r="I4863" s="51">
        <v>0.14848125000000001</v>
      </c>
      <c r="J4863" s="51">
        <v>0.17391250000000003</v>
      </c>
      <c r="K4863" s="51">
        <v>0.18209999999999998</v>
      </c>
      <c r="L4863" s="51">
        <v>0.26741874999999998</v>
      </c>
      <c r="M4863" s="51">
        <v>0.29093124999999997</v>
      </c>
      <c r="N4863" s="51">
        <v>0.27183750000000001</v>
      </c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>
        <v>0.28588337830713967</v>
      </c>
      <c r="AF4863" s="51">
        <v>0.1485122973425087</v>
      </c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  <c r="BZ4863" s="51"/>
      <c r="CA4863" s="51"/>
      <c r="CB4863" s="51"/>
      <c r="CC4863" s="51"/>
      <c r="CD4863" s="51"/>
    </row>
    <row r="4864" spans="1:82" x14ac:dyDescent="0.35">
      <c r="A4864" s="49" t="s">
        <v>856</v>
      </c>
      <c r="B4864" s="50">
        <v>42360</v>
      </c>
      <c r="C4864" s="62"/>
      <c r="D4864" s="62"/>
      <c r="E4864" s="51" t="s">
        <v>855</v>
      </c>
      <c r="F4864" s="51"/>
      <c r="G4864" s="51">
        <v>389.63015624999997</v>
      </c>
      <c r="H4864" s="51">
        <v>7.6978124999999994E-2</v>
      </c>
      <c r="I4864" s="51">
        <v>0.14728125</v>
      </c>
      <c r="J4864" s="51">
        <v>0.17435625000000002</v>
      </c>
      <c r="K4864" s="51">
        <v>0.18285625</v>
      </c>
      <c r="L4864" s="51">
        <v>0.26711250000000003</v>
      </c>
      <c r="M4864" s="51">
        <v>0.29054374999999999</v>
      </c>
      <c r="N4864" s="51">
        <v>0.27176875</v>
      </c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/>
      <c r="AD4864" s="51">
        <v>8.4</v>
      </c>
      <c r="AE4864" s="51"/>
      <c r="AF4864" s="51"/>
      <c r="AG4864" s="51"/>
      <c r="AH4864" s="51"/>
      <c r="AI4864" s="51"/>
      <c r="AJ4864" s="51">
        <v>5.2</v>
      </c>
      <c r="AK4864" s="51">
        <v>8.4</v>
      </c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  <c r="BZ4864" s="51"/>
      <c r="CA4864" s="51"/>
      <c r="CB4864" s="51"/>
      <c r="CC4864" s="51"/>
      <c r="CD4864" s="51"/>
    </row>
    <row r="4865" spans="1:82" x14ac:dyDescent="0.35">
      <c r="A4865" s="49" t="s">
        <v>856</v>
      </c>
      <c r="B4865" s="50">
        <v>42361</v>
      </c>
      <c r="C4865" s="62"/>
      <c r="D4865" s="62"/>
      <c r="E4865" s="51" t="s">
        <v>855</v>
      </c>
      <c r="F4865" s="51"/>
      <c r="G4865" s="51">
        <v>388.50140625</v>
      </c>
      <c r="H4865" s="51">
        <v>7.6759375000000005E-2</v>
      </c>
      <c r="I4865" s="51">
        <v>0.1461375</v>
      </c>
      <c r="J4865" s="51">
        <v>0.17281249999999998</v>
      </c>
      <c r="K4865" s="51">
        <v>0.18208750000000001</v>
      </c>
      <c r="L4865" s="51">
        <v>0.26654374999999997</v>
      </c>
      <c r="M4865" s="51">
        <v>0.29035</v>
      </c>
      <c r="N4865" s="51">
        <v>0.27176250000000002</v>
      </c>
      <c r="O4865" s="51"/>
      <c r="P4865" s="51"/>
      <c r="Q4865" s="51"/>
      <c r="R4865" s="51"/>
      <c r="S4865" s="51"/>
      <c r="T4865" s="51"/>
      <c r="U4865" s="51"/>
      <c r="V4865" s="51"/>
      <c r="W4865" s="51"/>
      <c r="X4865" s="51"/>
      <c r="Y4865" s="51"/>
      <c r="Z4865" s="51"/>
      <c r="AA4865" s="51"/>
      <c r="AB4865" s="51"/>
      <c r="AC4865" s="51"/>
      <c r="AD4865" s="51"/>
      <c r="AE4865" s="51"/>
      <c r="AF4865" s="51"/>
      <c r="AG4865" s="51"/>
      <c r="AH4865" s="51"/>
      <c r="AI4865" s="51"/>
      <c r="AJ4865" s="51"/>
      <c r="AK4865" s="51"/>
      <c r="AL4865" s="51"/>
      <c r="AM4865" s="51"/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/>
      <c r="BB4865" s="51"/>
      <c r="BC4865" s="51"/>
      <c r="BD4865" s="51"/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  <c r="BZ4865" s="51"/>
      <c r="CA4865" s="51"/>
      <c r="CB4865" s="51"/>
      <c r="CC4865" s="51"/>
      <c r="CD4865" s="51"/>
    </row>
    <row r="4866" spans="1:82" x14ac:dyDescent="0.35">
      <c r="A4866" s="49" t="s">
        <v>856</v>
      </c>
      <c r="B4866" s="50">
        <v>42362</v>
      </c>
      <c r="C4866" s="62"/>
      <c r="D4866" s="62"/>
      <c r="E4866" s="51" t="s">
        <v>855</v>
      </c>
      <c r="F4866" s="51"/>
      <c r="G4866" s="51">
        <v>401.22843749999998</v>
      </c>
      <c r="H4866" s="51">
        <v>0.16221874999999999</v>
      </c>
      <c r="I4866" s="51">
        <v>0.14863750000000001</v>
      </c>
      <c r="J4866" s="51">
        <v>0.17275000000000001</v>
      </c>
      <c r="K4866" s="51">
        <v>0.181475</v>
      </c>
      <c r="L4866" s="51">
        <v>0.26600000000000001</v>
      </c>
      <c r="M4866" s="51">
        <v>0.29015000000000002</v>
      </c>
      <c r="N4866" s="51">
        <v>0.27162500000000001</v>
      </c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/>
      <c r="AD4866" s="51"/>
      <c r="AE4866" s="51"/>
      <c r="AF4866" s="51"/>
      <c r="AG4866" s="51"/>
      <c r="AH4866" s="51"/>
      <c r="AI4866" s="51"/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  <c r="BZ4866" s="51"/>
      <c r="CA4866" s="51"/>
      <c r="CB4866" s="51"/>
      <c r="CC4866" s="51"/>
      <c r="CD4866" s="51"/>
    </row>
    <row r="4867" spans="1:82" x14ac:dyDescent="0.35">
      <c r="A4867" s="49" t="s">
        <v>856</v>
      </c>
      <c r="B4867" s="50">
        <v>42363</v>
      </c>
      <c r="C4867" s="62"/>
      <c r="D4867" s="62"/>
      <c r="E4867" s="51" t="s">
        <v>855</v>
      </c>
      <c r="F4867" s="51"/>
      <c r="G4867" s="51">
        <v>399.31687499999998</v>
      </c>
      <c r="H4867" s="51">
        <v>0.14923124999999998</v>
      </c>
      <c r="I4867" s="51">
        <v>0.15038124999999999</v>
      </c>
      <c r="J4867" s="51">
        <v>0.17306874999999999</v>
      </c>
      <c r="K4867" s="51">
        <v>0.18140000000000001</v>
      </c>
      <c r="L4867" s="51">
        <v>0.26539374999999998</v>
      </c>
      <c r="M4867" s="51">
        <v>0.289825</v>
      </c>
      <c r="N4867" s="51">
        <v>0.27156249999999998</v>
      </c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  <c r="BZ4867" s="51"/>
      <c r="CA4867" s="51"/>
      <c r="CB4867" s="51"/>
      <c r="CC4867" s="51"/>
      <c r="CD4867" s="51"/>
    </row>
    <row r="4868" spans="1:82" x14ac:dyDescent="0.35">
      <c r="A4868" s="49" t="s">
        <v>856</v>
      </c>
      <c r="B4868" s="50">
        <v>42364</v>
      </c>
      <c r="C4868" s="62"/>
      <c r="D4868" s="62"/>
      <c r="E4868" s="51" t="s">
        <v>855</v>
      </c>
      <c r="F4868" s="51"/>
      <c r="G4868" s="51">
        <v>397.95984375</v>
      </c>
      <c r="H4868" s="51">
        <v>0.13974062500000001</v>
      </c>
      <c r="I4868" s="51">
        <v>0.151425</v>
      </c>
      <c r="J4868" s="51">
        <v>0.17351249999999999</v>
      </c>
      <c r="K4868" s="51">
        <v>0.18151250000000002</v>
      </c>
      <c r="L4868" s="51">
        <v>0.26490625000000001</v>
      </c>
      <c r="M4868" s="51">
        <v>0.28954374999999999</v>
      </c>
      <c r="N4868" s="51">
        <v>0.27147500000000002</v>
      </c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  <c r="BZ4868" s="51"/>
      <c r="CA4868" s="51"/>
      <c r="CB4868" s="51"/>
      <c r="CC4868" s="51"/>
      <c r="CD4868" s="51"/>
    </row>
    <row r="4869" spans="1:82" x14ac:dyDescent="0.35">
      <c r="A4869" s="49" t="s">
        <v>856</v>
      </c>
      <c r="B4869" s="50">
        <v>42365</v>
      </c>
      <c r="C4869" s="62"/>
      <c r="D4869" s="62"/>
      <c r="E4869" s="51" t="s">
        <v>855</v>
      </c>
      <c r="F4869" s="51"/>
      <c r="G4869" s="51">
        <v>396.76874999999995</v>
      </c>
      <c r="H4869" s="51">
        <v>0.1323125</v>
      </c>
      <c r="I4869" s="51">
        <v>0.15215000000000001</v>
      </c>
      <c r="J4869" s="51">
        <v>0.17378750000000001</v>
      </c>
      <c r="K4869" s="51">
        <v>0.1814625</v>
      </c>
      <c r="L4869" s="51">
        <v>0.26439999999999997</v>
      </c>
      <c r="M4869" s="51">
        <v>0.28926875000000002</v>
      </c>
      <c r="N4869" s="51">
        <v>0.2714125</v>
      </c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/>
      <c r="AE4869" s="51"/>
      <c r="AF4869" s="51"/>
      <c r="AG4869" s="51"/>
      <c r="AH4869" s="51"/>
      <c r="AI4869" s="51"/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  <c r="BZ4869" s="51"/>
      <c r="CA4869" s="51"/>
      <c r="CB4869" s="51"/>
      <c r="CC4869" s="51"/>
      <c r="CD4869" s="51"/>
    </row>
    <row r="4870" spans="1:82" x14ac:dyDescent="0.35">
      <c r="A4870" s="49" t="s">
        <v>856</v>
      </c>
      <c r="B4870" s="50">
        <v>42366</v>
      </c>
      <c r="C4870" s="62"/>
      <c r="D4870" s="62"/>
      <c r="E4870" s="51" t="s">
        <v>855</v>
      </c>
      <c r="F4870" s="51"/>
      <c r="G4870" s="51">
        <v>395.78343749999999</v>
      </c>
      <c r="H4870" s="51">
        <v>0.12642500000000001</v>
      </c>
      <c r="I4870" s="51">
        <v>0.15309375</v>
      </c>
      <c r="J4870" s="51">
        <v>0.17414375000000001</v>
      </c>
      <c r="K4870" s="51">
        <v>0.18136249999999998</v>
      </c>
      <c r="L4870" s="51">
        <v>0.26373124999999997</v>
      </c>
      <c r="M4870" s="51">
        <v>0.28898750000000001</v>
      </c>
      <c r="N4870" s="51">
        <v>0.27129375</v>
      </c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  <c r="BZ4870" s="51"/>
      <c r="CA4870" s="51"/>
      <c r="CB4870" s="51"/>
      <c r="CC4870" s="51"/>
      <c r="CD4870" s="51"/>
    </row>
    <row r="4871" spans="1:82" x14ac:dyDescent="0.35">
      <c r="A4871" s="49" t="s">
        <v>856</v>
      </c>
      <c r="B4871" s="50">
        <v>42367</v>
      </c>
      <c r="C4871" s="62"/>
      <c r="D4871" s="62"/>
      <c r="E4871" s="51" t="s">
        <v>855</v>
      </c>
      <c r="F4871" s="51"/>
      <c r="G4871" s="51">
        <v>394.78640624999997</v>
      </c>
      <c r="H4871" s="51">
        <v>0.120796875</v>
      </c>
      <c r="I4871" s="51">
        <v>0.15359999999999999</v>
      </c>
      <c r="J4871" s="51">
        <v>0.17456874999999999</v>
      </c>
      <c r="K4871" s="51">
        <v>0.18112500000000001</v>
      </c>
      <c r="L4871" s="51">
        <v>0.26316875000000001</v>
      </c>
      <c r="M4871" s="51">
        <v>0.28866250000000004</v>
      </c>
      <c r="N4871" s="51">
        <v>0.27123124999999998</v>
      </c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  <c r="BZ4871" s="51"/>
      <c r="CA4871" s="51"/>
      <c r="CB4871" s="51"/>
      <c r="CC4871" s="51"/>
      <c r="CD4871" s="51"/>
    </row>
    <row r="4872" spans="1:82" x14ac:dyDescent="0.35">
      <c r="A4872" s="49" t="s">
        <v>856</v>
      </c>
      <c r="B4872" s="50">
        <v>42368</v>
      </c>
      <c r="C4872" s="62"/>
      <c r="D4872" s="62"/>
      <c r="E4872" s="51" t="s">
        <v>855</v>
      </c>
      <c r="F4872" s="51"/>
      <c r="G4872" s="51">
        <v>393.69984375000001</v>
      </c>
      <c r="H4872" s="51">
        <v>0.11592187500000001</v>
      </c>
      <c r="I4872" s="51">
        <v>0.15239374999999999</v>
      </c>
      <c r="J4872" s="51">
        <v>0.17426875</v>
      </c>
      <c r="K4872" s="51">
        <v>0.18140000000000001</v>
      </c>
      <c r="L4872" s="51">
        <v>0.26287499999999997</v>
      </c>
      <c r="M4872" s="51">
        <v>0.28846875</v>
      </c>
      <c r="N4872" s="51">
        <v>0.27116250000000003</v>
      </c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>
        <v>8.4</v>
      </c>
      <c r="AE4872" s="51">
        <v>0.38675153890161373</v>
      </c>
      <c r="AF4872" s="51">
        <v>9.1176226636224461E-2</v>
      </c>
      <c r="AG4872" s="51"/>
      <c r="AH4872" s="51"/>
      <c r="AI4872" s="51"/>
      <c r="AJ4872" s="51">
        <v>6</v>
      </c>
      <c r="AK4872" s="51">
        <v>8.4</v>
      </c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  <c r="BZ4872" s="51"/>
      <c r="CA4872" s="51"/>
      <c r="CB4872" s="51"/>
      <c r="CC4872" s="51"/>
      <c r="CD4872" s="51"/>
    </row>
    <row r="4873" spans="1:82" x14ac:dyDescent="0.35">
      <c r="A4873" s="49" t="s">
        <v>856</v>
      </c>
      <c r="B4873" s="50">
        <v>42369</v>
      </c>
      <c r="C4873" s="62"/>
      <c r="D4873" s="62"/>
      <c r="E4873" s="51" t="s">
        <v>855</v>
      </c>
      <c r="F4873" s="51"/>
      <c r="G4873" s="51">
        <v>392.88703125000001</v>
      </c>
      <c r="H4873" s="51">
        <v>0.11327187500000001</v>
      </c>
      <c r="I4873" s="51">
        <v>0.15307500000000002</v>
      </c>
      <c r="J4873" s="51">
        <v>0.17407500000000001</v>
      </c>
      <c r="K4873" s="51">
        <v>0.18080000000000002</v>
      </c>
      <c r="L4873" s="51">
        <v>0.26231875000000004</v>
      </c>
      <c r="M4873" s="51">
        <v>0.28825000000000001</v>
      </c>
      <c r="N4873" s="51">
        <v>0.27100625</v>
      </c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  <c r="BZ4873" s="51"/>
      <c r="CA4873" s="51"/>
      <c r="CB4873" s="51"/>
      <c r="CC4873" s="51"/>
      <c r="CD4873" s="51"/>
    </row>
    <row r="4874" spans="1:82" x14ac:dyDescent="0.35">
      <c r="A4874" s="49" t="s">
        <v>856</v>
      </c>
      <c r="B4874" s="50">
        <v>42370</v>
      </c>
      <c r="C4874" s="62"/>
      <c r="D4874" s="62"/>
      <c r="E4874" s="51" t="s">
        <v>855</v>
      </c>
      <c r="F4874" s="51"/>
      <c r="G4874" s="51">
        <v>391.99265624999998</v>
      </c>
      <c r="H4874" s="51">
        <v>0.109921875</v>
      </c>
      <c r="I4874" s="51">
        <v>0.1535125</v>
      </c>
      <c r="J4874" s="51">
        <v>0.17452499999999999</v>
      </c>
      <c r="K4874" s="51">
        <v>0.18002499999999999</v>
      </c>
      <c r="L4874" s="51">
        <v>0.26152499999999995</v>
      </c>
      <c r="M4874" s="51">
        <v>0.28789999999999999</v>
      </c>
      <c r="N4874" s="51">
        <v>0.27095000000000002</v>
      </c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/>
      <c r="AD4874" s="51"/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  <c r="BZ4874" s="51"/>
      <c r="CA4874" s="51"/>
      <c r="CB4874" s="51"/>
      <c r="CC4874" s="51"/>
      <c r="CD4874" s="51"/>
    </row>
    <row r="4875" spans="1:82" x14ac:dyDescent="0.35">
      <c r="A4875" s="49" t="s">
        <v>856</v>
      </c>
      <c r="B4875" s="50">
        <v>42371</v>
      </c>
      <c r="C4875" s="62"/>
      <c r="D4875" s="62"/>
      <c r="E4875" s="51" t="s">
        <v>855</v>
      </c>
      <c r="F4875" s="51"/>
      <c r="G4875" s="51">
        <v>391.56656249999992</v>
      </c>
      <c r="H4875" s="51">
        <v>0.106225</v>
      </c>
      <c r="I4875" s="51">
        <v>0.15261875</v>
      </c>
      <c r="J4875" s="51">
        <v>0.17507500000000001</v>
      </c>
      <c r="K4875" s="51">
        <v>0.18078125</v>
      </c>
      <c r="L4875" s="51">
        <v>0.26135625000000001</v>
      </c>
      <c r="M4875" s="51">
        <v>0.28764999999999996</v>
      </c>
      <c r="N4875" s="51">
        <v>0.2709375</v>
      </c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  <c r="BZ4875" s="51"/>
      <c r="CA4875" s="51"/>
      <c r="CB4875" s="51"/>
      <c r="CC4875" s="51"/>
      <c r="CD4875" s="51"/>
    </row>
    <row r="4876" spans="1:82" x14ac:dyDescent="0.35">
      <c r="A4876" s="49" t="s">
        <v>856</v>
      </c>
      <c r="B4876" s="50">
        <v>42372</v>
      </c>
      <c r="C4876" s="62"/>
      <c r="D4876" s="62"/>
      <c r="E4876" s="51" t="s">
        <v>855</v>
      </c>
      <c r="F4876" s="51"/>
      <c r="G4876" s="51">
        <v>390.93375000000003</v>
      </c>
      <c r="H4876" s="51">
        <v>0.10348749999999998</v>
      </c>
      <c r="I4876" s="51">
        <v>0.15138750000000001</v>
      </c>
      <c r="J4876" s="51">
        <v>0.17447500000000002</v>
      </c>
      <c r="K4876" s="51">
        <v>0.18130000000000002</v>
      </c>
      <c r="L4876" s="51">
        <v>0.26141875000000003</v>
      </c>
      <c r="M4876" s="51">
        <v>0.28757500000000003</v>
      </c>
      <c r="N4876" s="51">
        <v>0.27090625000000002</v>
      </c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/>
      <c r="AC4876" s="51"/>
      <c r="AD4876" s="51"/>
      <c r="AE4876" s="51"/>
      <c r="AF4876" s="51"/>
      <c r="AG4876" s="51"/>
      <c r="AH4876" s="51"/>
      <c r="AI4876" s="51"/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  <c r="BZ4876" s="51"/>
      <c r="CA4876" s="51"/>
      <c r="CB4876" s="51"/>
      <c r="CC4876" s="51"/>
      <c r="CD4876" s="51"/>
    </row>
    <row r="4877" spans="1:82" x14ac:dyDescent="0.35">
      <c r="A4877" s="49" t="s">
        <v>856</v>
      </c>
      <c r="B4877" s="50">
        <v>42373</v>
      </c>
      <c r="C4877" s="62"/>
      <c r="D4877" s="62"/>
      <c r="E4877" s="51" t="s">
        <v>855</v>
      </c>
      <c r="F4877" s="51"/>
      <c r="G4877" s="51">
        <v>389.926875</v>
      </c>
      <c r="H4877" s="51">
        <v>0.10224999999999999</v>
      </c>
      <c r="I4877" s="51">
        <v>0.151</v>
      </c>
      <c r="J4877" s="51">
        <v>0.17344999999999999</v>
      </c>
      <c r="K4877" s="51">
        <v>0.18059999999999998</v>
      </c>
      <c r="L4877" s="51">
        <v>0.26088749999999999</v>
      </c>
      <c r="M4877" s="51">
        <v>0.28738750000000002</v>
      </c>
      <c r="N4877" s="51">
        <v>0.27080624999999997</v>
      </c>
      <c r="O4877" s="51"/>
      <c r="P4877" s="51"/>
      <c r="Q4877" s="51"/>
      <c r="R4877" s="51"/>
      <c r="S4877" s="51"/>
      <c r="T4877" s="51"/>
      <c r="U4877" s="51"/>
      <c r="V4877" s="51"/>
      <c r="W4877" s="51"/>
      <c r="X4877" s="51"/>
      <c r="Y4877" s="51"/>
      <c r="Z4877" s="51"/>
      <c r="AA4877" s="51"/>
      <c r="AB4877" s="51"/>
      <c r="AC4877" s="51"/>
      <c r="AD4877" s="51"/>
      <c r="AE4877" s="51"/>
      <c r="AF4877" s="51"/>
      <c r="AG4877" s="51"/>
      <c r="AH4877" s="51"/>
      <c r="AI4877" s="51"/>
      <c r="AJ4877" s="51"/>
      <c r="AK4877" s="51"/>
      <c r="AL4877" s="51"/>
      <c r="AM4877" s="51"/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/>
      <c r="BC4877" s="51"/>
      <c r="BD4877" s="51"/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  <c r="BZ4877" s="51"/>
      <c r="CA4877" s="51"/>
      <c r="CB4877" s="51"/>
      <c r="CC4877" s="51"/>
      <c r="CD4877" s="51"/>
    </row>
    <row r="4878" spans="1:82" x14ac:dyDescent="0.35">
      <c r="A4878" s="49" t="s">
        <v>856</v>
      </c>
      <c r="B4878" s="50">
        <v>42374</v>
      </c>
      <c r="C4878" s="62"/>
      <c r="D4878" s="62"/>
      <c r="E4878" s="51" t="s">
        <v>855</v>
      </c>
      <c r="F4878" s="51"/>
      <c r="G4878" s="51">
        <v>389.21062499999999</v>
      </c>
      <c r="H4878" s="51">
        <v>0.10113749999999999</v>
      </c>
      <c r="I4878" s="51">
        <v>0.151425</v>
      </c>
      <c r="J4878" s="51">
        <v>0.17335625000000002</v>
      </c>
      <c r="K4878" s="51">
        <v>0.17978749999999999</v>
      </c>
      <c r="L4878" s="51">
        <v>0.26016875</v>
      </c>
      <c r="M4878" s="51">
        <v>0.28701874999999999</v>
      </c>
      <c r="N4878" s="51">
        <v>0.27075624999999998</v>
      </c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>
        <v>4.1049800252940097E-2</v>
      </c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  <c r="BZ4878" s="51"/>
      <c r="CA4878" s="51"/>
      <c r="CB4878" s="51"/>
      <c r="CC4878" s="51"/>
      <c r="CD4878" s="51"/>
    </row>
    <row r="4879" spans="1:82" x14ac:dyDescent="0.35">
      <c r="A4879" s="49" t="s">
        <v>856</v>
      </c>
      <c r="B4879" s="50">
        <v>42375</v>
      </c>
      <c r="C4879" s="62"/>
      <c r="D4879" s="62"/>
      <c r="E4879" s="51" t="s">
        <v>855</v>
      </c>
      <c r="F4879" s="51"/>
      <c r="G4879" s="51">
        <v>388.52015625000001</v>
      </c>
      <c r="H4879" s="51">
        <v>9.8840624999999988E-2</v>
      </c>
      <c r="I4879" s="51">
        <v>0.15150625000000001</v>
      </c>
      <c r="J4879" s="51">
        <v>0.17371249999999999</v>
      </c>
      <c r="K4879" s="51">
        <v>0.17929999999999999</v>
      </c>
      <c r="L4879" s="51">
        <v>0.25964375000000001</v>
      </c>
      <c r="M4879" s="51">
        <v>0.28663125</v>
      </c>
      <c r="N4879" s="51">
        <v>0.27060625000000005</v>
      </c>
      <c r="O4879" s="51"/>
      <c r="P4879" s="51"/>
      <c r="Q4879" s="51"/>
      <c r="R4879" s="51"/>
      <c r="S4879" s="51">
        <v>5.6748292500000002</v>
      </c>
      <c r="T4879" s="51">
        <v>456.72500000000002</v>
      </c>
      <c r="U4879" s="51">
        <v>316.82349999999997</v>
      </c>
      <c r="V4879" s="51"/>
      <c r="W4879" s="51">
        <v>4.6573042500000001</v>
      </c>
      <c r="X4879" s="51">
        <v>1.671993174617728E-2</v>
      </c>
      <c r="Y4879" s="51"/>
      <c r="Z4879" s="51">
        <v>4.1031966500000001</v>
      </c>
      <c r="AA4879" s="51"/>
      <c r="AB4879" s="51"/>
      <c r="AC4879" s="51">
        <v>245.40749999999997</v>
      </c>
      <c r="AD4879" s="51">
        <v>8.4</v>
      </c>
      <c r="AE4879" s="51">
        <v>0.32888610909211491</v>
      </c>
      <c r="AF4879" s="51"/>
      <c r="AG4879" s="51">
        <v>6.1642610999838275E-3</v>
      </c>
      <c r="AH4879" s="51">
        <v>0.12387545</v>
      </c>
      <c r="AI4879" s="51">
        <v>20.095749999999999</v>
      </c>
      <c r="AJ4879" s="51">
        <v>6.55</v>
      </c>
      <c r="AK4879" s="51">
        <v>8.4</v>
      </c>
      <c r="AL4879" s="51">
        <v>0.1275</v>
      </c>
      <c r="AM4879" s="51">
        <v>2.127888656668428E-2</v>
      </c>
      <c r="AN4879" s="51">
        <v>0.23162600000000003</v>
      </c>
      <c r="AO4879" s="51">
        <v>10.885249999999999</v>
      </c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>
        <v>0.55410759999999992</v>
      </c>
      <c r="BC4879" s="51"/>
      <c r="BD4879" s="51">
        <v>71.415999999999997</v>
      </c>
      <c r="BE4879" s="51">
        <v>7.758871961465217E-3</v>
      </c>
      <c r="BF4879" s="51">
        <v>6.0780436189698007E-3</v>
      </c>
      <c r="BG4879" s="51">
        <v>0.66202355000000013</v>
      </c>
      <c r="BH4879" s="51"/>
      <c r="BI4879" s="51">
        <v>108.92049999999999</v>
      </c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  <c r="BZ4879" s="51"/>
      <c r="CA4879" s="51"/>
      <c r="CB4879" s="51"/>
      <c r="CC4879" s="51"/>
      <c r="CD4879" s="51"/>
    </row>
    <row r="4880" spans="1:82" x14ac:dyDescent="0.35">
      <c r="A4880" s="49" t="s">
        <v>856</v>
      </c>
      <c r="B4880" s="50">
        <v>42376</v>
      </c>
      <c r="C4880" s="62"/>
      <c r="D4880" s="62"/>
      <c r="E4880" s="51" t="s">
        <v>855</v>
      </c>
      <c r="F4880" s="51"/>
      <c r="G4880" s="51">
        <v>387.91734375000004</v>
      </c>
      <c r="H4880" s="51">
        <v>9.7240624999999997E-2</v>
      </c>
      <c r="I4880" s="51">
        <v>0.15138750000000001</v>
      </c>
      <c r="J4880" s="51">
        <v>0.17383124999999999</v>
      </c>
      <c r="K4880" s="51">
        <v>0.17886875000000002</v>
      </c>
      <c r="L4880" s="51">
        <v>0.25913749999999997</v>
      </c>
      <c r="M4880" s="51">
        <v>0.28634999999999999</v>
      </c>
      <c r="N4880" s="51">
        <v>0.27055625</v>
      </c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/>
      <c r="AE4880" s="51"/>
      <c r="AF4880" s="51"/>
      <c r="AG4880" s="51"/>
      <c r="AH4880" s="51"/>
      <c r="AI4880" s="51"/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  <c r="BZ4880" s="51"/>
      <c r="CA4880" s="51"/>
      <c r="CB4880" s="51"/>
      <c r="CC4880" s="51"/>
      <c r="CD4880" s="51"/>
    </row>
    <row r="4881" spans="1:82" x14ac:dyDescent="0.35">
      <c r="A4881" s="49" t="s">
        <v>856</v>
      </c>
      <c r="B4881" s="50">
        <v>42377</v>
      </c>
      <c r="C4881" s="62"/>
      <c r="D4881" s="62"/>
      <c r="E4881" s="51" t="s">
        <v>855</v>
      </c>
      <c r="F4881" s="51"/>
      <c r="G4881" s="51">
        <v>387.20390624999999</v>
      </c>
      <c r="H4881" s="51">
        <v>9.5253124999999994E-2</v>
      </c>
      <c r="I4881" s="51">
        <v>0.15121875000000001</v>
      </c>
      <c r="J4881" s="51">
        <v>0.17398125</v>
      </c>
      <c r="K4881" s="51">
        <v>0.1783875</v>
      </c>
      <c r="L4881" s="51">
        <v>0.25855</v>
      </c>
      <c r="M4881" s="51">
        <v>0.28615625</v>
      </c>
      <c r="N4881" s="51">
        <v>0.27036874999999999</v>
      </c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/>
      <c r="AD4881" s="51"/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  <c r="BZ4881" s="51"/>
      <c r="CA4881" s="51"/>
      <c r="CB4881" s="51"/>
      <c r="CC4881" s="51"/>
      <c r="CD4881" s="51"/>
    </row>
    <row r="4882" spans="1:82" x14ac:dyDescent="0.35">
      <c r="A4882" s="49" t="s">
        <v>856</v>
      </c>
      <c r="B4882" s="50">
        <v>42378</v>
      </c>
      <c r="C4882" s="62"/>
      <c r="D4882" s="62"/>
      <c r="E4882" s="51" t="s">
        <v>855</v>
      </c>
      <c r="F4882" s="51"/>
      <c r="G4882" s="51">
        <v>386.28468749999996</v>
      </c>
      <c r="H4882" s="51">
        <v>9.3162500000000009E-2</v>
      </c>
      <c r="I4882" s="51">
        <v>0.15011875000000002</v>
      </c>
      <c r="J4882" s="51">
        <v>0.17354375</v>
      </c>
      <c r="K4882" s="51">
        <v>0.17819375000000001</v>
      </c>
      <c r="L4882" s="51">
        <v>0.25805624999999999</v>
      </c>
      <c r="M4882" s="51">
        <v>0.28588124999999998</v>
      </c>
      <c r="N4882" s="51">
        <v>0.27029999999999998</v>
      </c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/>
      <c r="AF4882" s="51"/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  <c r="BZ4882" s="51"/>
      <c r="CA4882" s="51"/>
      <c r="CB4882" s="51"/>
      <c r="CC4882" s="51"/>
      <c r="CD4882" s="51"/>
    </row>
    <row r="4883" spans="1:82" x14ac:dyDescent="0.35">
      <c r="A4883" s="49" t="s">
        <v>856</v>
      </c>
      <c r="B4883" s="50">
        <v>42379</v>
      </c>
      <c r="C4883" s="62"/>
      <c r="D4883" s="62"/>
      <c r="E4883" s="51" t="s">
        <v>855</v>
      </c>
      <c r="F4883" s="51"/>
      <c r="G4883" s="51">
        <v>385.34109374999997</v>
      </c>
      <c r="H4883" s="51">
        <v>9.1471875000000008E-2</v>
      </c>
      <c r="I4883" s="51">
        <v>0.14904375</v>
      </c>
      <c r="J4883" s="51">
        <v>0.17289375000000001</v>
      </c>
      <c r="K4883" s="51">
        <v>0.17776249999999999</v>
      </c>
      <c r="L4883" s="51">
        <v>0.25764375</v>
      </c>
      <c r="M4883" s="51">
        <v>0.28566250000000004</v>
      </c>
      <c r="N4883" s="51">
        <v>0.27024999999999999</v>
      </c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  <c r="BZ4883" s="51"/>
      <c r="CA4883" s="51"/>
      <c r="CB4883" s="51"/>
      <c r="CC4883" s="51"/>
      <c r="CD4883" s="51"/>
    </row>
    <row r="4884" spans="1:82" x14ac:dyDescent="0.35">
      <c r="A4884" s="49" t="s">
        <v>856</v>
      </c>
      <c r="B4884" s="50">
        <v>42380</v>
      </c>
      <c r="C4884" s="62"/>
      <c r="D4884" s="62"/>
      <c r="E4884" s="51" t="s">
        <v>855</v>
      </c>
      <c r="F4884" s="51"/>
      <c r="G4884" s="51">
        <v>384.80812500000002</v>
      </c>
      <c r="H4884" s="51">
        <v>9.1081250000000002E-2</v>
      </c>
      <c r="I4884" s="51">
        <v>0.14919375000000001</v>
      </c>
      <c r="J4884" s="51">
        <v>0.1726125</v>
      </c>
      <c r="K4884" s="51">
        <v>0.17733125</v>
      </c>
      <c r="L4884" s="51">
        <v>0.25719999999999998</v>
      </c>
      <c r="M4884" s="51">
        <v>0.28531250000000002</v>
      </c>
      <c r="N4884" s="51">
        <v>0.27010000000000001</v>
      </c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>
        <v>0.24820428578484025</v>
      </c>
      <c r="AF4884" s="51">
        <v>7.0393045314393081E-3</v>
      </c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  <c r="BZ4884" s="51"/>
      <c r="CA4884" s="51"/>
      <c r="CB4884" s="51"/>
      <c r="CC4884" s="51"/>
      <c r="CD4884" s="51"/>
    </row>
    <row r="4885" spans="1:82" x14ac:dyDescent="0.35">
      <c r="A4885" s="49" t="s">
        <v>856</v>
      </c>
      <c r="B4885" s="50">
        <v>42381</v>
      </c>
      <c r="C4885" s="62"/>
      <c r="D4885" s="62"/>
      <c r="E4885" s="51" t="s">
        <v>855</v>
      </c>
      <c r="F4885" s="51"/>
      <c r="G4885" s="51">
        <v>384.56015625000003</v>
      </c>
      <c r="H4885" s="51">
        <v>9.1246875000000005E-2</v>
      </c>
      <c r="I4885" s="51">
        <v>0.15028750000000002</v>
      </c>
      <c r="J4885" s="51">
        <v>0.17298125</v>
      </c>
      <c r="K4885" s="51">
        <v>0.17664999999999997</v>
      </c>
      <c r="L4885" s="51">
        <v>0.25642500000000001</v>
      </c>
      <c r="M4885" s="51">
        <v>0.2850125</v>
      </c>
      <c r="N4885" s="51">
        <v>0.27003125</v>
      </c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  <c r="BZ4885" s="51"/>
      <c r="CA4885" s="51"/>
      <c r="CB4885" s="51"/>
      <c r="CC4885" s="51"/>
      <c r="CD4885" s="51"/>
    </row>
    <row r="4886" spans="1:82" x14ac:dyDescent="0.35">
      <c r="A4886" s="49" t="s">
        <v>856</v>
      </c>
      <c r="B4886" s="50">
        <v>42382</v>
      </c>
      <c r="C4886" s="62"/>
      <c r="D4886" s="62"/>
      <c r="E4886" s="51" t="s">
        <v>855</v>
      </c>
      <c r="F4886" s="51"/>
      <c r="G4886" s="51">
        <v>384.12046875000004</v>
      </c>
      <c r="H4886" s="51">
        <v>8.885937499999999E-2</v>
      </c>
      <c r="I4886" s="51">
        <v>0.14945625000000001</v>
      </c>
      <c r="J4886" s="51">
        <v>0.17344374999999998</v>
      </c>
      <c r="K4886" s="51">
        <v>0.17697499999999999</v>
      </c>
      <c r="L4886" s="51">
        <v>0.25616875</v>
      </c>
      <c r="M4886" s="51">
        <v>0.28475</v>
      </c>
      <c r="N4886" s="51">
        <v>0.26990625000000001</v>
      </c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>
        <v>8.4</v>
      </c>
      <c r="AE4886" s="51"/>
      <c r="AF4886" s="51"/>
      <c r="AG4886" s="51"/>
      <c r="AH4886" s="51"/>
      <c r="AI4886" s="51"/>
      <c r="AJ4886" s="51">
        <v>8.0500000000000007</v>
      </c>
      <c r="AK4886" s="51">
        <v>8.4</v>
      </c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  <c r="BZ4886" s="51"/>
      <c r="CA4886" s="51"/>
      <c r="CB4886" s="51"/>
      <c r="CC4886" s="51"/>
      <c r="CD4886" s="51"/>
    </row>
    <row r="4887" spans="1:82" x14ac:dyDescent="0.35">
      <c r="A4887" s="49" t="s">
        <v>856</v>
      </c>
      <c r="B4887" s="50">
        <v>42383</v>
      </c>
      <c r="C4887" s="62"/>
      <c r="D4887" s="62"/>
      <c r="E4887" s="51" t="s">
        <v>855</v>
      </c>
      <c r="F4887" s="51"/>
      <c r="G4887" s="51">
        <v>383.75062499999996</v>
      </c>
      <c r="H4887" s="51">
        <v>8.8537499999999991E-2</v>
      </c>
      <c r="I4887" s="51">
        <v>0.1494625</v>
      </c>
      <c r="J4887" s="51">
        <v>0.17313125000000001</v>
      </c>
      <c r="K4887" s="51">
        <v>0.176925</v>
      </c>
      <c r="L4887" s="51">
        <v>0.25591249999999999</v>
      </c>
      <c r="M4887" s="51">
        <v>0.28443750000000001</v>
      </c>
      <c r="N4887" s="51">
        <v>0.26976250000000002</v>
      </c>
      <c r="O4887" s="51"/>
      <c r="P4887" s="51"/>
      <c r="Q4887" s="51"/>
      <c r="R4887" s="51"/>
      <c r="S4887" s="51"/>
      <c r="T4887" s="51"/>
      <c r="U4887" s="51"/>
      <c r="V4887" s="51"/>
      <c r="W4887" s="51"/>
      <c r="X4887" s="51"/>
      <c r="Y4887" s="51"/>
      <c r="Z4887" s="51"/>
      <c r="AA4887" s="51"/>
      <c r="AB4887" s="51"/>
      <c r="AC4887" s="51"/>
      <c r="AD4887" s="51"/>
      <c r="AE4887" s="51">
        <v>0.28273967331104066</v>
      </c>
      <c r="AF4887" s="51">
        <v>0</v>
      </c>
      <c r="AG4887" s="51"/>
      <c r="AH4887" s="51"/>
      <c r="AI4887" s="51"/>
      <c r="AJ4887" s="51"/>
      <c r="AK4887" s="51"/>
      <c r="AL4887" s="51"/>
      <c r="AM4887" s="51"/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/>
      <c r="BB4887" s="51"/>
      <c r="BC4887" s="51"/>
      <c r="BD4887" s="51"/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  <c r="BZ4887" s="51"/>
      <c r="CA4887" s="51"/>
      <c r="CB4887" s="51"/>
      <c r="CC4887" s="51"/>
      <c r="CD4887" s="51"/>
    </row>
    <row r="4888" spans="1:82" x14ac:dyDescent="0.35">
      <c r="A4888" s="49" t="s">
        <v>856</v>
      </c>
      <c r="B4888" s="50">
        <v>42384</v>
      </c>
      <c r="C4888" s="62"/>
      <c r="D4888" s="62"/>
      <c r="E4888" s="51" t="s">
        <v>855</v>
      </c>
      <c r="F4888" s="51"/>
      <c r="G4888" s="51">
        <v>383.2059375</v>
      </c>
      <c r="H4888" s="51">
        <v>8.7175000000000002E-2</v>
      </c>
      <c r="I4888" s="51">
        <v>0.14875624999999998</v>
      </c>
      <c r="J4888" s="51">
        <v>0.17293125000000001</v>
      </c>
      <c r="K4888" s="51">
        <v>0.17676875</v>
      </c>
      <c r="L4888" s="51">
        <v>0.25559375000000001</v>
      </c>
      <c r="M4888" s="51">
        <v>0.28437499999999999</v>
      </c>
      <c r="N4888" s="51">
        <v>0.26971875000000001</v>
      </c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/>
      <c r="AD4888" s="51"/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  <c r="BZ4888" s="51"/>
      <c r="CA4888" s="51"/>
      <c r="CB4888" s="51"/>
      <c r="CC4888" s="51"/>
      <c r="CD4888" s="51"/>
    </row>
    <row r="4889" spans="1:82" x14ac:dyDescent="0.35">
      <c r="A4889" s="49" t="s">
        <v>856</v>
      </c>
      <c r="B4889" s="50">
        <v>42385</v>
      </c>
      <c r="C4889" s="62"/>
      <c r="D4889" s="62"/>
      <c r="E4889" s="51" t="s">
        <v>855</v>
      </c>
      <c r="F4889" s="51"/>
      <c r="G4889" s="51">
        <v>382.86093750000003</v>
      </c>
      <c r="H4889" s="51">
        <v>8.6474999999999996E-2</v>
      </c>
      <c r="I4889" s="51">
        <v>0.14819375000000001</v>
      </c>
      <c r="J4889" s="51">
        <v>0.17268125000000001</v>
      </c>
      <c r="K4889" s="51">
        <v>0.17707499999999998</v>
      </c>
      <c r="L4889" s="51">
        <v>0.25544375000000002</v>
      </c>
      <c r="M4889" s="51">
        <v>0.28401875000000004</v>
      </c>
      <c r="N4889" s="51">
        <v>0.26965</v>
      </c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/>
      <c r="AE4889" s="51"/>
      <c r="AF4889" s="51"/>
      <c r="AG4889" s="51"/>
      <c r="AH4889" s="51"/>
      <c r="AI4889" s="51"/>
      <c r="AJ4889" s="51"/>
      <c r="AK4889" s="51"/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  <c r="BZ4889" s="51"/>
      <c r="CA4889" s="51"/>
      <c r="CB4889" s="51"/>
      <c r="CC4889" s="51"/>
      <c r="CD4889" s="51"/>
    </row>
    <row r="4890" spans="1:82" x14ac:dyDescent="0.35">
      <c r="A4890" s="49" t="s">
        <v>856</v>
      </c>
      <c r="B4890" s="50">
        <v>42386</v>
      </c>
      <c r="C4890" s="62"/>
      <c r="D4890" s="62"/>
      <c r="E4890" s="51" t="s">
        <v>855</v>
      </c>
      <c r="F4890" s="51"/>
      <c r="G4890" s="51">
        <v>382.62843750000002</v>
      </c>
      <c r="H4890" s="51">
        <v>8.5974999999999996E-2</v>
      </c>
      <c r="I4890" s="51">
        <v>0.14779375</v>
      </c>
      <c r="J4890" s="51">
        <v>0.17248125</v>
      </c>
      <c r="K4890" s="51">
        <v>0.17730000000000001</v>
      </c>
      <c r="L4890" s="51">
        <v>0.25536249999999999</v>
      </c>
      <c r="M4890" s="51">
        <v>0.28388124999999997</v>
      </c>
      <c r="N4890" s="51">
        <v>0.26951874999999997</v>
      </c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/>
      <c r="AC4890" s="51"/>
      <c r="AD4890" s="51"/>
      <c r="AE4890" s="51"/>
      <c r="AF4890" s="51"/>
      <c r="AG4890" s="51"/>
      <c r="AH4890" s="51"/>
      <c r="AI4890" s="51"/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  <c r="BZ4890" s="51"/>
      <c r="CA4890" s="51"/>
      <c r="CB4890" s="51"/>
      <c r="CC4890" s="51"/>
      <c r="CD4890" s="51"/>
    </row>
    <row r="4891" spans="1:82" x14ac:dyDescent="0.35">
      <c r="A4891" s="49" t="s">
        <v>856</v>
      </c>
      <c r="B4891" s="50">
        <v>42387</v>
      </c>
      <c r="C4891" s="62"/>
      <c r="D4891" s="62"/>
      <c r="E4891" s="51" t="s">
        <v>855</v>
      </c>
      <c r="F4891" s="51"/>
      <c r="G4891" s="51">
        <v>382.36546874999999</v>
      </c>
      <c r="H4891" s="51">
        <v>8.5571874999999992E-2</v>
      </c>
      <c r="I4891" s="51">
        <v>0.14750625000000001</v>
      </c>
      <c r="J4891" s="51">
        <v>0.1720875</v>
      </c>
      <c r="K4891" s="51">
        <v>0.17758750000000001</v>
      </c>
      <c r="L4891" s="51">
        <v>0.25535624999999995</v>
      </c>
      <c r="M4891" s="51">
        <v>0.28360000000000002</v>
      </c>
      <c r="N4891" s="51">
        <v>0.26938125000000002</v>
      </c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  <c r="BZ4891" s="51"/>
      <c r="CA4891" s="51"/>
      <c r="CB4891" s="51"/>
      <c r="CC4891" s="51"/>
      <c r="CD4891" s="51"/>
    </row>
    <row r="4892" spans="1:82" x14ac:dyDescent="0.35">
      <c r="A4892" s="49" t="s">
        <v>856</v>
      </c>
      <c r="B4892" s="50">
        <v>42388</v>
      </c>
      <c r="C4892" s="62"/>
      <c r="D4892" s="62"/>
      <c r="E4892" s="51" t="s">
        <v>855</v>
      </c>
      <c r="F4892" s="51"/>
      <c r="G4892" s="51">
        <v>382.265625</v>
      </c>
      <c r="H4892" s="51">
        <v>8.5606249999999995E-2</v>
      </c>
      <c r="I4892" s="51">
        <v>0.14763124999999999</v>
      </c>
      <c r="J4892" s="51">
        <v>0.17211874999999999</v>
      </c>
      <c r="K4892" s="51">
        <v>0.17775625</v>
      </c>
      <c r="L4892" s="51">
        <v>0.25513125000000003</v>
      </c>
      <c r="M4892" s="51">
        <v>0.28334999999999999</v>
      </c>
      <c r="N4892" s="51">
        <v>0.26924375</v>
      </c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>
        <v>8.4</v>
      </c>
      <c r="AE4892" s="51">
        <v>0.3707992390498952</v>
      </c>
      <c r="AF4892" s="51">
        <v>0</v>
      </c>
      <c r="AG4892" s="51"/>
      <c r="AH4892" s="51"/>
      <c r="AI4892" s="51"/>
      <c r="AJ4892" s="51">
        <v>8.3000000000000007</v>
      </c>
      <c r="AK4892" s="51">
        <v>8.4</v>
      </c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  <c r="BZ4892" s="51"/>
      <c r="CA4892" s="51"/>
      <c r="CB4892" s="51"/>
      <c r="CC4892" s="51"/>
      <c r="CD4892" s="51"/>
    </row>
    <row r="4893" spans="1:82" x14ac:dyDescent="0.35">
      <c r="A4893" s="49" t="s">
        <v>856</v>
      </c>
      <c r="B4893" s="50">
        <v>42389</v>
      </c>
      <c r="C4893" s="62"/>
      <c r="D4893" s="62"/>
      <c r="E4893" s="51" t="s">
        <v>855</v>
      </c>
      <c r="F4893" s="51"/>
      <c r="G4893" s="51">
        <v>382.79578125</v>
      </c>
      <c r="H4893" s="51">
        <v>8.6940624999999994E-2</v>
      </c>
      <c r="I4893" s="51">
        <v>0.14945624999999998</v>
      </c>
      <c r="J4893" s="51">
        <v>0.17305624999999999</v>
      </c>
      <c r="K4893" s="51">
        <v>0.17776249999999999</v>
      </c>
      <c r="L4893" s="51">
        <v>0.25486249999999999</v>
      </c>
      <c r="M4893" s="51">
        <v>0.28299374999999999</v>
      </c>
      <c r="N4893" s="51">
        <v>0.26911249999999998</v>
      </c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  <c r="BZ4893" s="51"/>
      <c r="CA4893" s="51"/>
      <c r="CB4893" s="51"/>
      <c r="CC4893" s="51"/>
      <c r="CD4893" s="51"/>
    </row>
    <row r="4894" spans="1:82" x14ac:dyDescent="0.35">
      <c r="A4894" s="49" t="s">
        <v>856</v>
      </c>
      <c r="B4894" s="50">
        <v>42390</v>
      </c>
      <c r="C4894" s="62"/>
      <c r="D4894" s="62"/>
      <c r="E4894" s="51" t="s">
        <v>855</v>
      </c>
      <c r="F4894" s="51"/>
      <c r="G4894" s="51">
        <v>383.28562499999998</v>
      </c>
      <c r="H4894" s="51">
        <v>8.7143749999999992E-2</v>
      </c>
      <c r="I4894" s="51">
        <v>0.15083125</v>
      </c>
      <c r="J4894" s="51">
        <v>0.17421874999999998</v>
      </c>
      <c r="K4894" s="51">
        <v>0.17814374999999999</v>
      </c>
      <c r="L4894" s="51">
        <v>0.25458750000000002</v>
      </c>
      <c r="M4894" s="51">
        <v>0.28270624999999999</v>
      </c>
      <c r="N4894" s="51">
        <v>0.26897500000000002</v>
      </c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/>
      <c r="AD4894" s="51"/>
      <c r="AE4894" s="51"/>
      <c r="AF4894" s="51"/>
      <c r="AG4894" s="51"/>
      <c r="AH4894" s="51"/>
      <c r="AI4894" s="51"/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  <c r="BZ4894" s="51"/>
      <c r="CA4894" s="51"/>
      <c r="CB4894" s="51"/>
      <c r="CC4894" s="51"/>
      <c r="CD4894" s="51"/>
    </row>
    <row r="4895" spans="1:82" x14ac:dyDescent="0.35">
      <c r="A4895" s="49" t="s">
        <v>856</v>
      </c>
      <c r="B4895" s="50">
        <v>42391</v>
      </c>
      <c r="C4895" s="62"/>
      <c r="D4895" s="62"/>
      <c r="E4895" s="51" t="s">
        <v>855</v>
      </c>
      <c r="F4895" s="51"/>
      <c r="G4895" s="51">
        <v>384.03421874999998</v>
      </c>
      <c r="H4895" s="51">
        <v>8.7303125000000009E-2</v>
      </c>
      <c r="I4895" s="51">
        <v>0.15236250000000001</v>
      </c>
      <c r="J4895" s="51">
        <v>0.17578749999999999</v>
      </c>
      <c r="K4895" s="51">
        <v>0.17873749999999999</v>
      </c>
      <c r="L4895" s="51">
        <v>0.25449374999999996</v>
      </c>
      <c r="M4895" s="51">
        <v>0.28247499999999998</v>
      </c>
      <c r="N4895" s="51">
        <v>0.26878750000000001</v>
      </c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/>
      <c r="AD4895" s="51"/>
      <c r="AE4895" s="51">
        <v>0.29046357155758457</v>
      </c>
      <c r="AF4895" s="51">
        <v>0</v>
      </c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  <c r="BZ4895" s="51"/>
      <c r="CA4895" s="51"/>
      <c r="CB4895" s="51"/>
      <c r="CC4895" s="51"/>
      <c r="CD4895" s="51"/>
    </row>
    <row r="4896" spans="1:82" x14ac:dyDescent="0.35">
      <c r="A4896" s="49" t="s">
        <v>856</v>
      </c>
      <c r="B4896" s="50">
        <v>42392</v>
      </c>
      <c r="C4896" s="62"/>
      <c r="D4896" s="62"/>
      <c r="E4896" s="51" t="s">
        <v>855</v>
      </c>
      <c r="F4896" s="51"/>
      <c r="G4896" s="51">
        <v>384.47484374999999</v>
      </c>
      <c r="H4896" s="51">
        <v>8.6378125E-2</v>
      </c>
      <c r="I4896" s="51">
        <v>0.15278749999999999</v>
      </c>
      <c r="J4896" s="51">
        <v>0.17685000000000001</v>
      </c>
      <c r="K4896" s="51">
        <v>0.17959999999999998</v>
      </c>
      <c r="L4896" s="51">
        <v>0.25455</v>
      </c>
      <c r="M4896" s="51">
        <v>0.282225</v>
      </c>
      <c r="N4896" s="51">
        <v>0.26877499999999999</v>
      </c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/>
      <c r="AC4896" s="51"/>
      <c r="AD4896" s="51"/>
      <c r="AE4896" s="51"/>
      <c r="AF4896" s="51"/>
      <c r="AG4896" s="51"/>
      <c r="AH4896" s="51"/>
      <c r="AI4896" s="51"/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  <c r="BZ4896" s="51"/>
      <c r="CA4896" s="51"/>
      <c r="CB4896" s="51"/>
      <c r="CC4896" s="51"/>
      <c r="CD4896" s="51"/>
    </row>
    <row r="4897" spans="1:82" x14ac:dyDescent="0.35">
      <c r="A4897" s="49" t="s">
        <v>856</v>
      </c>
      <c r="B4897" s="50">
        <v>42393</v>
      </c>
      <c r="C4897" s="62"/>
      <c r="D4897" s="62"/>
      <c r="E4897" s="51" t="s">
        <v>855</v>
      </c>
      <c r="F4897" s="51"/>
      <c r="G4897" s="51">
        <v>384.46921874999998</v>
      </c>
      <c r="H4897" s="51">
        <v>8.4734375000000001E-2</v>
      </c>
      <c r="I4897" s="51">
        <v>0.15205625</v>
      </c>
      <c r="J4897" s="51">
        <v>0.17728125</v>
      </c>
      <c r="K4897" s="51">
        <v>0.18046875000000001</v>
      </c>
      <c r="L4897" s="51">
        <v>0.25468750000000001</v>
      </c>
      <c r="M4897" s="51">
        <v>0.28210000000000002</v>
      </c>
      <c r="N4897" s="51">
        <v>0.26863124999999999</v>
      </c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  <c r="BZ4897" s="51"/>
      <c r="CA4897" s="51"/>
      <c r="CB4897" s="51"/>
      <c r="CC4897" s="51"/>
      <c r="CD4897" s="51"/>
    </row>
    <row r="4898" spans="1:82" x14ac:dyDescent="0.35">
      <c r="A4898" s="49" t="s">
        <v>856</v>
      </c>
      <c r="B4898" s="50">
        <v>42394</v>
      </c>
      <c r="C4898" s="62"/>
      <c r="D4898" s="62"/>
      <c r="E4898" s="51" t="s">
        <v>855</v>
      </c>
      <c r="F4898" s="51"/>
      <c r="G4898" s="51">
        <v>384.43593750000002</v>
      </c>
      <c r="H4898" s="51">
        <v>8.4356249999999994E-2</v>
      </c>
      <c r="I4898" s="51">
        <v>0.15160000000000001</v>
      </c>
      <c r="J4898" s="51">
        <v>0.1771625</v>
      </c>
      <c r="K4898" s="51">
        <v>0.18084375</v>
      </c>
      <c r="L4898" s="51">
        <v>0.25496249999999998</v>
      </c>
      <c r="M4898" s="51">
        <v>0.28203124999999996</v>
      </c>
      <c r="N4898" s="51">
        <v>0.26847500000000002</v>
      </c>
      <c r="O4898" s="51"/>
      <c r="P4898" s="51"/>
      <c r="Q4898" s="51"/>
      <c r="R4898" s="51"/>
      <c r="S4898" s="51">
        <v>5.0000747500000005</v>
      </c>
      <c r="T4898" s="51">
        <v>414.39975000000004</v>
      </c>
      <c r="U4898" s="51">
        <v>313.96150000000006</v>
      </c>
      <c r="V4898" s="51"/>
      <c r="W4898" s="51"/>
      <c r="X4898" s="51">
        <v>1.7565917924284857E-2</v>
      </c>
      <c r="Y4898" s="51">
        <v>4.514E-2</v>
      </c>
      <c r="Z4898" s="51">
        <v>4.4076533000000007</v>
      </c>
      <c r="AA4898" s="51">
        <v>5290.2314124051099</v>
      </c>
      <c r="AB4898" s="51"/>
      <c r="AC4898" s="51">
        <v>250.92075000000006</v>
      </c>
      <c r="AD4898" s="51"/>
      <c r="AE4898" s="51">
        <v>0.35512716482157025</v>
      </c>
      <c r="AF4898" s="51">
        <v>0</v>
      </c>
      <c r="AG4898" s="51"/>
      <c r="AH4898" s="51"/>
      <c r="AI4898" s="51">
        <v>17.206250000000001</v>
      </c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 t="s">
        <v>831</v>
      </c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>
        <v>63.040750000000003</v>
      </c>
      <c r="BE4898" s="51"/>
      <c r="BF4898" s="51"/>
      <c r="BG4898" s="51"/>
      <c r="BH4898" s="51"/>
      <c r="BI4898" s="51">
        <v>83.231999999999999</v>
      </c>
      <c r="BJ4898" s="51">
        <v>263.47380895209983</v>
      </c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  <c r="BZ4898" s="51"/>
      <c r="CA4898" s="51"/>
      <c r="CB4898" s="51"/>
      <c r="CC4898" s="51"/>
      <c r="CD4898" s="51"/>
    </row>
    <row r="4899" spans="1:82" x14ac:dyDescent="0.35">
      <c r="A4899" s="49" t="s">
        <v>856</v>
      </c>
      <c r="B4899" s="50">
        <v>42395</v>
      </c>
      <c r="C4899" s="62"/>
      <c r="D4899" s="62"/>
      <c r="E4899" s="51" t="s">
        <v>855</v>
      </c>
      <c r="F4899" s="51"/>
      <c r="G4899" s="51">
        <v>384.06046875000004</v>
      </c>
      <c r="H4899" s="51">
        <v>8.2884374999999996E-2</v>
      </c>
      <c r="I4899" s="51">
        <v>0.15040625000000002</v>
      </c>
      <c r="J4899" s="51">
        <v>0.17676249999999999</v>
      </c>
      <c r="K4899" s="51">
        <v>0.18119374999999999</v>
      </c>
      <c r="L4899" s="51">
        <v>0.25514375</v>
      </c>
      <c r="M4899" s="51">
        <v>0.28199374999999999</v>
      </c>
      <c r="N4899" s="51">
        <v>0.26846249999999999</v>
      </c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  <c r="BZ4899" s="51"/>
      <c r="CA4899" s="51"/>
      <c r="CB4899" s="51"/>
      <c r="CC4899" s="51"/>
      <c r="CD4899" s="51"/>
    </row>
    <row r="4900" spans="1:82" x14ac:dyDescent="0.35">
      <c r="A4900" s="49" t="s">
        <v>856</v>
      </c>
      <c r="B4900" s="50">
        <v>42396</v>
      </c>
      <c r="C4900" s="62"/>
      <c r="D4900" s="62"/>
      <c r="E4900" s="51" t="s">
        <v>855</v>
      </c>
      <c r="F4900" s="51"/>
      <c r="G4900" s="51">
        <v>383.58000000000004</v>
      </c>
      <c r="H4900" s="51">
        <v>8.2393750000000002E-2</v>
      </c>
      <c r="I4900" s="51">
        <v>0.14955625</v>
      </c>
      <c r="J4900" s="51">
        <v>0.17579375000000003</v>
      </c>
      <c r="K4900" s="51">
        <v>0.18132500000000001</v>
      </c>
      <c r="L4900" s="51">
        <v>0.25526874999999999</v>
      </c>
      <c r="M4900" s="51">
        <v>0.28188750000000001</v>
      </c>
      <c r="N4900" s="51">
        <v>0.26834999999999998</v>
      </c>
      <c r="O4900" s="51"/>
      <c r="P4900" s="51"/>
      <c r="Q4900" s="51"/>
      <c r="R4900" s="51">
        <v>1.4</v>
      </c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>
        <v>8.4</v>
      </c>
      <c r="AE4900" s="51"/>
      <c r="AF4900" s="51"/>
      <c r="AG4900" s="51"/>
      <c r="AH4900" s="51"/>
      <c r="AI4900" s="51"/>
      <c r="AJ4900" s="51">
        <v>8.4</v>
      </c>
      <c r="AK4900" s="51">
        <v>8.4</v>
      </c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  <c r="BZ4900" s="51"/>
      <c r="CA4900" s="51"/>
      <c r="CB4900" s="51"/>
      <c r="CC4900" s="51"/>
      <c r="CD4900" s="51"/>
    </row>
    <row r="4901" spans="1:82" x14ac:dyDescent="0.35">
      <c r="A4901" s="49" t="s">
        <v>856</v>
      </c>
      <c r="B4901" s="50">
        <v>42397</v>
      </c>
      <c r="C4901" s="62"/>
      <c r="D4901" s="62"/>
      <c r="E4901" s="51" t="s">
        <v>855</v>
      </c>
      <c r="F4901" s="51"/>
      <c r="G4901" s="51">
        <v>383.40421875000004</v>
      </c>
      <c r="H4901" s="51">
        <v>8.2421875000000006E-2</v>
      </c>
      <c r="I4901" s="51">
        <v>0.14925625000000001</v>
      </c>
      <c r="J4901" s="51">
        <v>0.17533750000000001</v>
      </c>
      <c r="K4901" s="51">
        <v>0.18130625</v>
      </c>
      <c r="L4901" s="51">
        <v>0.25535625000000001</v>
      </c>
      <c r="M4901" s="51">
        <v>0.28186250000000002</v>
      </c>
      <c r="N4901" s="51">
        <v>0.26831250000000001</v>
      </c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  <c r="BZ4901" s="51"/>
      <c r="CA4901" s="51"/>
      <c r="CB4901" s="51"/>
      <c r="CC4901" s="51"/>
      <c r="CD4901" s="51"/>
    </row>
    <row r="4902" spans="1:82" x14ac:dyDescent="0.35">
      <c r="A4902" s="49" t="s">
        <v>856</v>
      </c>
      <c r="B4902" s="50">
        <v>42398</v>
      </c>
      <c r="C4902" s="62"/>
      <c r="D4902" s="62"/>
      <c r="E4902" s="51" t="s">
        <v>855</v>
      </c>
      <c r="F4902" s="51"/>
      <c r="G4902" s="51">
        <v>383.604375</v>
      </c>
      <c r="H4902" s="51">
        <v>8.3106249999999993E-2</v>
      </c>
      <c r="I4902" s="51">
        <v>0.15004374999999998</v>
      </c>
      <c r="J4902" s="51">
        <v>0.17559374999999999</v>
      </c>
      <c r="K4902" s="51">
        <v>0.18141249999999998</v>
      </c>
      <c r="L4902" s="51">
        <v>0.25522499999999998</v>
      </c>
      <c r="M4902" s="51">
        <v>0.28169374999999997</v>
      </c>
      <c r="N4902" s="51">
        <v>0.26818124999999998</v>
      </c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>
        <v>0</v>
      </c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  <c r="BZ4902" s="51"/>
      <c r="CA4902" s="51"/>
      <c r="CB4902" s="51"/>
      <c r="CC4902" s="51"/>
      <c r="CD4902" s="51"/>
    </row>
    <row r="4903" spans="1:82" x14ac:dyDescent="0.35">
      <c r="A4903" s="49" t="s">
        <v>856</v>
      </c>
      <c r="B4903" s="50">
        <v>42399</v>
      </c>
      <c r="C4903" s="62"/>
      <c r="D4903" s="62"/>
      <c r="E4903" s="51" t="s">
        <v>855</v>
      </c>
      <c r="F4903" s="51"/>
      <c r="G4903" s="51">
        <v>383.59687499999995</v>
      </c>
      <c r="H4903" s="51">
        <v>8.2525000000000015E-2</v>
      </c>
      <c r="I4903" s="51">
        <v>0.15007499999999999</v>
      </c>
      <c r="J4903" s="51">
        <v>0.17597499999999999</v>
      </c>
      <c r="K4903" s="51">
        <v>0.18162500000000001</v>
      </c>
      <c r="L4903" s="51">
        <v>0.25524999999999998</v>
      </c>
      <c r="M4903" s="51">
        <v>0.28139999999999998</v>
      </c>
      <c r="N4903" s="51">
        <v>0.26810624999999999</v>
      </c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/>
      <c r="AE4903" s="51"/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  <c r="BZ4903" s="51"/>
      <c r="CA4903" s="51"/>
      <c r="CB4903" s="51"/>
      <c r="CC4903" s="51"/>
      <c r="CD4903" s="51"/>
    </row>
    <row r="4904" spans="1:82" x14ac:dyDescent="0.35">
      <c r="A4904" s="49" t="s">
        <v>856</v>
      </c>
      <c r="B4904" s="50">
        <v>42400</v>
      </c>
      <c r="C4904" s="62"/>
      <c r="D4904" s="62"/>
      <c r="E4904" s="51" t="s">
        <v>855</v>
      </c>
      <c r="F4904" s="51"/>
      <c r="G4904" s="51">
        <v>383.84156250000007</v>
      </c>
      <c r="H4904" s="51">
        <v>8.2725000000000007E-2</v>
      </c>
      <c r="I4904" s="51">
        <v>0.15055625</v>
      </c>
      <c r="J4904" s="51">
        <v>0.17628749999999999</v>
      </c>
      <c r="K4904" s="51">
        <v>0.1819125</v>
      </c>
      <c r="L4904" s="51">
        <v>0.25526250000000006</v>
      </c>
      <c r="M4904" s="51">
        <v>0.28126250000000003</v>
      </c>
      <c r="N4904" s="51">
        <v>0.26810624999999999</v>
      </c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/>
      <c r="AE4904" s="51"/>
      <c r="AF4904" s="51"/>
      <c r="AG4904" s="51"/>
      <c r="AH4904" s="51"/>
      <c r="AI4904" s="51"/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  <c r="BZ4904" s="51"/>
      <c r="CA4904" s="51"/>
      <c r="CB4904" s="51"/>
      <c r="CC4904" s="51"/>
      <c r="CD4904" s="51"/>
    </row>
    <row r="4905" spans="1:82" x14ac:dyDescent="0.35">
      <c r="A4905" s="49" t="s">
        <v>856</v>
      </c>
      <c r="B4905" s="50">
        <v>42401</v>
      </c>
      <c r="C4905" s="62"/>
      <c r="D4905" s="62"/>
      <c r="E4905" s="51" t="s">
        <v>855</v>
      </c>
      <c r="F4905" s="51"/>
      <c r="G4905" s="51">
        <v>384.28265625000006</v>
      </c>
      <c r="H4905" s="51">
        <v>8.3146874999999995E-2</v>
      </c>
      <c r="I4905" s="51">
        <v>0.15141250000000001</v>
      </c>
      <c r="J4905" s="51">
        <v>0.17710000000000001</v>
      </c>
      <c r="K4905" s="51">
        <v>0.18235625</v>
      </c>
      <c r="L4905" s="51">
        <v>0.25534999999999997</v>
      </c>
      <c r="M4905" s="51">
        <v>0.28105000000000002</v>
      </c>
      <c r="N4905" s="51">
        <v>0.26780625000000002</v>
      </c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>
        <v>0.34990061361870683</v>
      </c>
      <c r="AF4905" s="51">
        <v>0</v>
      </c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  <c r="BZ4905" s="51"/>
      <c r="CA4905" s="51"/>
      <c r="CB4905" s="51"/>
      <c r="CC4905" s="51"/>
      <c r="CD4905" s="51"/>
    </row>
    <row r="4906" spans="1:82" x14ac:dyDescent="0.35">
      <c r="A4906" s="49" t="s">
        <v>856</v>
      </c>
      <c r="B4906" s="50">
        <v>42402</v>
      </c>
      <c r="C4906" s="62"/>
      <c r="D4906" s="62"/>
      <c r="E4906" s="51" t="s">
        <v>855</v>
      </c>
      <c r="F4906" s="51"/>
      <c r="G4906" s="51">
        <v>385.03031250000004</v>
      </c>
      <c r="H4906" s="51">
        <v>8.3775000000000002E-2</v>
      </c>
      <c r="I4906" s="51">
        <v>0.15293124999999999</v>
      </c>
      <c r="J4906" s="51">
        <v>0.1782125</v>
      </c>
      <c r="K4906" s="51">
        <v>0.18277500000000002</v>
      </c>
      <c r="L4906" s="51">
        <v>0.25534374999999998</v>
      </c>
      <c r="M4906" s="51">
        <v>0.28100625000000001</v>
      </c>
      <c r="N4906" s="51">
        <v>0.26774375</v>
      </c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  <c r="BZ4906" s="51"/>
      <c r="CA4906" s="51"/>
      <c r="CB4906" s="51"/>
      <c r="CC4906" s="51"/>
      <c r="CD4906" s="51"/>
    </row>
    <row r="4907" spans="1:82" x14ac:dyDescent="0.35">
      <c r="A4907" s="49" t="s">
        <v>856</v>
      </c>
      <c r="B4907" s="50">
        <v>42403</v>
      </c>
      <c r="C4907" s="62"/>
      <c r="D4907" s="62"/>
      <c r="E4907" s="51" t="s">
        <v>855</v>
      </c>
      <c r="F4907" s="51"/>
      <c r="G4907" s="51">
        <v>402.56859374999999</v>
      </c>
      <c r="H4907" s="51">
        <v>0.187084375</v>
      </c>
      <c r="I4907" s="51">
        <v>0.16280624999999999</v>
      </c>
      <c r="J4907" s="51">
        <v>0.17931249999999999</v>
      </c>
      <c r="K4907" s="51">
        <v>0.18359999999999999</v>
      </c>
      <c r="L4907" s="51">
        <v>0.2555</v>
      </c>
      <c r="M4907" s="51">
        <v>0.28080625000000003</v>
      </c>
      <c r="N4907" s="51">
        <v>0.26773125000000003</v>
      </c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>
        <v>8.4</v>
      </c>
      <c r="AE4907" s="51"/>
      <c r="AF4907" s="51"/>
      <c r="AG4907" s="51"/>
      <c r="AH4907" s="51"/>
      <c r="AI4907" s="51"/>
      <c r="AJ4907" s="51">
        <v>8.4</v>
      </c>
      <c r="AK4907" s="51">
        <v>8.4</v>
      </c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  <c r="BZ4907" s="51"/>
      <c r="CA4907" s="51"/>
      <c r="CB4907" s="51"/>
      <c r="CC4907" s="51"/>
      <c r="CD4907" s="51"/>
    </row>
    <row r="4908" spans="1:82" x14ac:dyDescent="0.35">
      <c r="A4908" s="49" t="s">
        <v>856</v>
      </c>
      <c r="B4908" s="50">
        <v>42404</v>
      </c>
      <c r="C4908" s="62"/>
      <c r="D4908" s="62"/>
      <c r="E4908" s="51" t="s">
        <v>855</v>
      </c>
      <c r="F4908" s="51"/>
      <c r="G4908" s="51">
        <v>446.34796875000001</v>
      </c>
      <c r="H4908" s="51">
        <v>0.30542812500000005</v>
      </c>
      <c r="I4908" s="51">
        <v>0.28872500000000001</v>
      </c>
      <c r="J4908" s="51">
        <v>0.20248750000000001</v>
      </c>
      <c r="K4908" s="51">
        <v>0.18395</v>
      </c>
      <c r="L4908" s="51">
        <v>0.25574374999999999</v>
      </c>
      <c r="M4908" s="51">
        <v>0.28086875</v>
      </c>
      <c r="N4908" s="51">
        <v>0.26770000000000005</v>
      </c>
      <c r="O4908" s="51"/>
      <c r="P4908" s="51"/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/>
      <c r="AE4908" s="51"/>
      <c r="AF4908" s="51"/>
      <c r="AG4908" s="51"/>
      <c r="AH4908" s="51"/>
      <c r="AI4908" s="51"/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  <c r="BZ4908" s="51"/>
      <c r="CA4908" s="51"/>
      <c r="CB4908" s="51"/>
      <c r="CC4908" s="51"/>
      <c r="CD4908" s="51"/>
    </row>
    <row r="4909" spans="1:82" x14ac:dyDescent="0.35">
      <c r="A4909" s="49" t="s">
        <v>856</v>
      </c>
      <c r="B4909" s="50">
        <v>42405</v>
      </c>
      <c r="C4909" s="62"/>
      <c r="D4909" s="62"/>
      <c r="E4909" s="51" t="s">
        <v>855</v>
      </c>
      <c r="F4909" s="51"/>
      <c r="G4909" s="51">
        <v>445.06406249999998</v>
      </c>
      <c r="H4909" s="51">
        <v>0.28693125000000003</v>
      </c>
      <c r="I4909" s="51">
        <v>0.28766250000000004</v>
      </c>
      <c r="J4909" s="51">
        <v>0.20703125</v>
      </c>
      <c r="K4909" s="51">
        <v>0.18491875000000002</v>
      </c>
      <c r="L4909" s="51">
        <v>0.25581874999999998</v>
      </c>
      <c r="M4909" s="51">
        <v>0.28083125000000003</v>
      </c>
      <c r="N4909" s="51">
        <v>0.26765</v>
      </c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  <c r="BZ4909" s="51"/>
      <c r="CA4909" s="51"/>
      <c r="CB4909" s="51"/>
      <c r="CC4909" s="51"/>
      <c r="CD4909" s="51"/>
    </row>
    <row r="4910" spans="1:82" x14ac:dyDescent="0.35">
      <c r="A4910" s="49" t="s">
        <v>856</v>
      </c>
      <c r="B4910" s="50">
        <v>42406</v>
      </c>
      <c r="C4910" s="62"/>
      <c r="D4910" s="62"/>
      <c r="E4910" s="51" t="s">
        <v>855</v>
      </c>
      <c r="F4910" s="51"/>
      <c r="G4910" s="51">
        <v>443.79609375000007</v>
      </c>
      <c r="H4910" s="51">
        <v>0.27249687499999997</v>
      </c>
      <c r="I4910" s="51">
        <v>0.28574375000000002</v>
      </c>
      <c r="J4910" s="51">
        <v>0.21011875000000002</v>
      </c>
      <c r="K4910" s="51">
        <v>0.18565624999999997</v>
      </c>
      <c r="L4910" s="51">
        <v>0.25596874999999997</v>
      </c>
      <c r="M4910" s="51">
        <v>0.28080625000000003</v>
      </c>
      <c r="N4910" s="51">
        <v>0.26765</v>
      </c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/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  <c r="BZ4910" s="51"/>
      <c r="CA4910" s="51"/>
      <c r="CB4910" s="51"/>
      <c r="CC4910" s="51"/>
      <c r="CD4910" s="51"/>
    </row>
    <row r="4911" spans="1:82" x14ac:dyDescent="0.35">
      <c r="A4911" s="49" t="s">
        <v>856</v>
      </c>
      <c r="B4911" s="50">
        <v>42407</v>
      </c>
      <c r="C4911" s="62"/>
      <c r="D4911" s="62"/>
      <c r="E4911" s="51" t="s">
        <v>855</v>
      </c>
      <c r="F4911" s="51"/>
      <c r="G4911" s="51">
        <v>442.55015624999999</v>
      </c>
      <c r="H4911" s="51">
        <v>0.26015937499999997</v>
      </c>
      <c r="I4911" s="51">
        <v>0.28331250000000002</v>
      </c>
      <c r="J4911" s="51">
        <v>0.21261875000000002</v>
      </c>
      <c r="K4911" s="51">
        <v>0.18642500000000001</v>
      </c>
      <c r="L4911" s="51">
        <v>0.25603749999999997</v>
      </c>
      <c r="M4911" s="51">
        <v>0.280725</v>
      </c>
      <c r="N4911" s="51">
        <v>0.267625</v>
      </c>
      <c r="O4911" s="51"/>
      <c r="P4911" s="51"/>
      <c r="Q4911" s="51"/>
      <c r="R4911" s="51"/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/>
      <c r="AE4911" s="51"/>
      <c r="AF4911" s="51"/>
      <c r="AG4911" s="51"/>
      <c r="AH4911" s="51"/>
      <c r="AI4911" s="51"/>
      <c r="AJ4911" s="51"/>
      <c r="AK4911" s="51"/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  <c r="BZ4911" s="51"/>
      <c r="CA4911" s="51"/>
      <c r="CB4911" s="51"/>
      <c r="CC4911" s="51"/>
      <c r="CD4911" s="51"/>
    </row>
    <row r="4912" spans="1:82" x14ac:dyDescent="0.35">
      <c r="A4912" s="49" t="s">
        <v>856</v>
      </c>
      <c r="B4912" s="50">
        <v>42408</v>
      </c>
      <c r="C4912" s="62"/>
      <c r="D4912" s="62"/>
      <c r="E4912" s="51" t="s">
        <v>855</v>
      </c>
      <c r="F4912" s="51"/>
      <c r="G4912" s="51">
        <v>441.34781250000003</v>
      </c>
      <c r="H4912" s="51">
        <v>0.24832500000000002</v>
      </c>
      <c r="I4912" s="51">
        <v>0.28099374999999999</v>
      </c>
      <c r="J4912" s="51">
        <v>0.21507500000000002</v>
      </c>
      <c r="K4912" s="51">
        <v>0.18728125000000001</v>
      </c>
      <c r="L4912" s="51">
        <v>0.25608124999999998</v>
      </c>
      <c r="M4912" s="51">
        <v>0.28063125</v>
      </c>
      <c r="N4912" s="51">
        <v>0.26743125000000001</v>
      </c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  <c r="BZ4912" s="51"/>
      <c r="CA4912" s="51"/>
      <c r="CB4912" s="51"/>
      <c r="CC4912" s="51"/>
      <c r="CD4912" s="51"/>
    </row>
    <row r="4913" spans="1:82" x14ac:dyDescent="0.35">
      <c r="A4913" s="49" t="s">
        <v>856</v>
      </c>
      <c r="B4913" s="50">
        <v>42409</v>
      </c>
      <c r="C4913" s="62"/>
      <c r="D4913" s="62"/>
      <c r="E4913" s="51" t="s">
        <v>855</v>
      </c>
      <c r="F4913" s="51"/>
      <c r="G4913" s="51">
        <v>440.15624999999994</v>
      </c>
      <c r="H4913" s="51">
        <v>0.23730625</v>
      </c>
      <c r="I4913" s="51">
        <v>0.27790625000000002</v>
      </c>
      <c r="J4913" s="51">
        <v>0.21730624999999998</v>
      </c>
      <c r="K4913" s="51">
        <v>0.18824999999999997</v>
      </c>
      <c r="L4913" s="51">
        <v>0.25608125000000004</v>
      </c>
      <c r="M4913" s="51">
        <v>0.28055000000000002</v>
      </c>
      <c r="N4913" s="51">
        <v>0.26739374999999999</v>
      </c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/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  <c r="BZ4913" s="51"/>
      <c r="CA4913" s="51"/>
      <c r="CB4913" s="51"/>
      <c r="CC4913" s="51"/>
      <c r="CD4913" s="51"/>
    </row>
    <row r="4914" spans="1:82" x14ac:dyDescent="0.35">
      <c r="A4914" s="49" t="s">
        <v>856</v>
      </c>
      <c r="B4914" s="50">
        <v>42410</v>
      </c>
      <c r="C4914" s="62"/>
      <c r="D4914" s="62"/>
      <c r="E4914" s="51" t="s">
        <v>855</v>
      </c>
      <c r="F4914" s="51"/>
      <c r="G4914" s="51">
        <v>438.79874999999998</v>
      </c>
      <c r="H4914" s="51">
        <v>0.22680624999999999</v>
      </c>
      <c r="I4914" s="51">
        <v>0.27466875000000002</v>
      </c>
      <c r="J4914" s="51">
        <v>0.21883125</v>
      </c>
      <c r="K4914" s="51">
        <v>0.18909375</v>
      </c>
      <c r="L4914" s="51">
        <v>0.25611250000000002</v>
      </c>
      <c r="M4914" s="51">
        <v>0.28049374999999999</v>
      </c>
      <c r="N4914" s="51">
        <v>0.26739374999999999</v>
      </c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  <c r="BZ4914" s="51"/>
      <c r="CA4914" s="51"/>
      <c r="CB4914" s="51"/>
      <c r="CC4914" s="51"/>
      <c r="CD4914" s="51"/>
    </row>
    <row r="4915" spans="1:82" x14ac:dyDescent="0.35">
      <c r="A4915" s="49" t="s">
        <v>856</v>
      </c>
      <c r="B4915" s="50">
        <v>42411</v>
      </c>
      <c r="C4915" s="62"/>
      <c r="D4915" s="62"/>
      <c r="E4915" s="51" t="s">
        <v>855</v>
      </c>
      <c r="F4915" s="51"/>
      <c r="G4915" s="51">
        <v>437.91703124999998</v>
      </c>
      <c r="H4915" s="51">
        <v>0.21863437500000002</v>
      </c>
      <c r="I4915" s="51">
        <v>0.27205000000000001</v>
      </c>
      <c r="J4915" s="51">
        <v>0.22061875</v>
      </c>
      <c r="K4915" s="51">
        <v>0.18989375</v>
      </c>
      <c r="L4915" s="51">
        <v>0.25618125000000003</v>
      </c>
      <c r="M4915" s="51">
        <v>0.28041249999999995</v>
      </c>
      <c r="N4915" s="51">
        <v>0.26727499999999998</v>
      </c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/>
      <c r="AE4915" s="51"/>
      <c r="AF4915" s="51"/>
      <c r="AG4915" s="51"/>
      <c r="AH4915" s="51"/>
      <c r="AI4915" s="51"/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  <c r="BZ4915" s="51"/>
      <c r="CA4915" s="51"/>
      <c r="CB4915" s="51"/>
      <c r="CC4915" s="51"/>
      <c r="CD4915" s="51"/>
    </row>
    <row r="4916" spans="1:82" x14ac:dyDescent="0.35">
      <c r="A4916" s="49" t="s">
        <v>856</v>
      </c>
      <c r="B4916" s="50">
        <v>42412</v>
      </c>
      <c r="C4916" s="62"/>
      <c r="D4916" s="62"/>
      <c r="E4916" s="51" t="s">
        <v>855</v>
      </c>
      <c r="F4916" s="51"/>
      <c r="G4916" s="51">
        <v>437.40843749999993</v>
      </c>
      <c r="H4916" s="51">
        <v>0.21151249999999999</v>
      </c>
      <c r="I4916" s="51">
        <v>0.26980625000000003</v>
      </c>
      <c r="J4916" s="51">
        <v>0.22271250000000001</v>
      </c>
      <c r="K4916" s="51">
        <v>0.19088125</v>
      </c>
      <c r="L4916" s="51">
        <v>0.25632500000000003</v>
      </c>
      <c r="M4916" s="51">
        <v>0.28026874999999996</v>
      </c>
      <c r="N4916" s="51">
        <v>0.26718124999999998</v>
      </c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>
        <v>8.4</v>
      </c>
      <c r="AE4916" s="51"/>
      <c r="AF4916" s="51"/>
      <c r="AG4916" s="51"/>
      <c r="AH4916" s="51"/>
      <c r="AI4916" s="51"/>
      <c r="AJ4916" s="51">
        <v>8.4</v>
      </c>
      <c r="AK4916" s="51">
        <v>8.4</v>
      </c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  <c r="BZ4916" s="51"/>
      <c r="CA4916" s="51"/>
      <c r="CB4916" s="51"/>
      <c r="CC4916" s="51"/>
      <c r="CD4916" s="51"/>
    </row>
    <row r="4917" spans="1:82" x14ac:dyDescent="0.35">
      <c r="A4917" s="49" t="s">
        <v>856</v>
      </c>
      <c r="B4917" s="50">
        <v>42413</v>
      </c>
      <c r="C4917" s="62"/>
      <c r="D4917" s="62"/>
      <c r="E4917" s="51" t="s">
        <v>855</v>
      </c>
      <c r="F4917" s="51"/>
      <c r="G4917" s="51">
        <v>436.65328125000002</v>
      </c>
      <c r="H4917" s="51">
        <v>0.20451562499999998</v>
      </c>
      <c r="I4917" s="51">
        <v>0.26660624999999999</v>
      </c>
      <c r="J4917" s="51">
        <v>0.22420625</v>
      </c>
      <c r="K4917" s="51">
        <v>0.19205</v>
      </c>
      <c r="L4917" s="51">
        <v>0.25637500000000002</v>
      </c>
      <c r="M4917" s="51">
        <v>0.28028125000000004</v>
      </c>
      <c r="N4917" s="51">
        <v>0.26703750000000004</v>
      </c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  <c r="BZ4917" s="51"/>
      <c r="CA4917" s="51"/>
      <c r="CB4917" s="51"/>
      <c r="CC4917" s="51"/>
      <c r="CD4917" s="51"/>
    </row>
    <row r="4918" spans="1:82" x14ac:dyDescent="0.35">
      <c r="A4918" s="49" t="s">
        <v>856</v>
      </c>
      <c r="B4918" s="50">
        <v>42414</v>
      </c>
      <c r="C4918" s="62"/>
      <c r="D4918" s="62"/>
      <c r="E4918" s="51" t="s">
        <v>855</v>
      </c>
      <c r="F4918" s="51"/>
      <c r="G4918" s="51">
        <v>436.20000000000005</v>
      </c>
      <c r="H4918" s="51">
        <v>0.19977499999999998</v>
      </c>
      <c r="I4918" s="51">
        <v>0.26427500000000004</v>
      </c>
      <c r="J4918" s="51">
        <v>0.22526249999999998</v>
      </c>
      <c r="K4918" s="51">
        <v>0.19289375</v>
      </c>
      <c r="L4918" s="51">
        <v>0.25662499999999999</v>
      </c>
      <c r="M4918" s="51">
        <v>0.28025624999999998</v>
      </c>
      <c r="N4918" s="51">
        <v>0.26693749999999999</v>
      </c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/>
      <c r="AD4918" s="51"/>
      <c r="AE4918" s="51"/>
      <c r="AF4918" s="51"/>
      <c r="AG4918" s="51"/>
      <c r="AH4918" s="51"/>
      <c r="AI4918" s="51"/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  <c r="BZ4918" s="51"/>
      <c r="CA4918" s="51"/>
      <c r="CB4918" s="51"/>
      <c r="CC4918" s="51"/>
      <c r="CD4918" s="51"/>
    </row>
    <row r="4919" spans="1:82" x14ac:dyDescent="0.35">
      <c r="A4919" s="49" t="s">
        <v>856</v>
      </c>
      <c r="B4919" s="50">
        <v>42415</v>
      </c>
      <c r="C4919" s="62"/>
      <c r="D4919" s="62"/>
      <c r="E4919" s="51" t="s">
        <v>855</v>
      </c>
      <c r="F4919" s="51"/>
      <c r="G4919" s="51">
        <v>436.00031249999995</v>
      </c>
      <c r="H4919" s="51">
        <v>0.19501250000000001</v>
      </c>
      <c r="I4919" s="51">
        <v>0.26228124999999997</v>
      </c>
      <c r="J4919" s="51">
        <v>0.22684375000000001</v>
      </c>
      <c r="K4919" s="51">
        <v>0.19385625000000001</v>
      </c>
      <c r="L4919" s="51">
        <v>0.2568125</v>
      </c>
      <c r="M4919" s="51">
        <v>0.28025</v>
      </c>
      <c r="N4919" s="51">
        <v>0.26692499999999997</v>
      </c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/>
      <c r="AD4919" s="51"/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  <c r="BZ4919" s="51"/>
      <c r="CA4919" s="51"/>
      <c r="CB4919" s="51"/>
      <c r="CC4919" s="51"/>
      <c r="CD4919" s="51"/>
    </row>
    <row r="4920" spans="1:82" x14ac:dyDescent="0.35">
      <c r="A4920" s="49" t="s">
        <v>856</v>
      </c>
      <c r="B4920" s="50">
        <v>42416</v>
      </c>
      <c r="C4920" s="62"/>
      <c r="D4920" s="62"/>
      <c r="E4920" s="51" t="s">
        <v>855</v>
      </c>
      <c r="F4920" s="51"/>
      <c r="G4920" s="51"/>
      <c r="H4920" s="51"/>
      <c r="I4920" s="51"/>
      <c r="J4920" s="51"/>
      <c r="K4920" s="51"/>
      <c r="L4920" s="51"/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>
        <v>8.4</v>
      </c>
      <c r="AE4920" s="51"/>
      <c r="AF4920" s="51"/>
      <c r="AG4920" s="51"/>
      <c r="AH4920" s="51"/>
      <c r="AI4920" s="51"/>
      <c r="AJ4920" s="51">
        <v>8.4</v>
      </c>
      <c r="AK4920" s="51">
        <v>8.4</v>
      </c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  <c r="BZ4920" s="51"/>
      <c r="CA4920" s="51"/>
      <c r="CB4920" s="51"/>
      <c r="CC4920" s="51"/>
      <c r="CD4920" s="51"/>
    </row>
    <row r="4921" spans="1:82" x14ac:dyDescent="0.35">
      <c r="A4921" s="49" t="s">
        <v>860</v>
      </c>
      <c r="B4921" s="50">
        <v>42284</v>
      </c>
      <c r="C4921" s="62"/>
      <c r="D4921" s="62"/>
      <c r="E4921" s="51" t="s">
        <v>855</v>
      </c>
      <c r="F4921" s="51"/>
      <c r="G4921" s="51"/>
      <c r="H4921" s="51"/>
      <c r="I4921" s="51"/>
      <c r="J4921" s="51"/>
      <c r="K4921" s="51"/>
      <c r="L4921" s="51"/>
      <c r="M4921" s="51"/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>
        <v>2</v>
      </c>
      <c r="AE4921" s="51"/>
      <c r="AF4921" s="51"/>
      <c r="AG4921" s="51"/>
      <c r="AH4921" s="51"/>
      <c r="AI4921" s="51"/>
      <c r="AJ4921" s="51">
        <v>0</v>
      </c>
      <c r="AK4921" s="51">
        <v>1</v>
      </c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  <c r="BZ4921" s="51"/>
      <c r="CA4921" s="51"/>
      <c r="CB4921" s="51"/>
      <c r="CC4921" s="51"/>
      <c r="CD4921" s="51"/>
    </row>
    <row r="4922" spans="1:82" x14ac:dyDescent="0.35">
      <c r="A4922" s="49" t="s">
        <v>860</v>
      </c>
      <c r="B4922" s="50">
        <v>42286</v>
      </c>
      <c r="C4922" s="62"/>
      <c r="D4922" s="62"/>
      <c r="E4922" s="51" t="s">
        <v>855</v>
      </c>
      <c r="F4922" s="51"/>
      <c r="G4922" s="51"/>
      <c r="H4922" s="51"/>
      <c r="I4922" s="51"/>
      <c r="J4922" s="51"/>
      <c r="K4922" s="51"/>
      <c r="L4922" s="51"/>
      <c r="M4922" s="51"/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>
        <v>0</v>
      </c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  <c r="BZ4922" s="51"/>
      <c r="CA4922" s="51"/>
      <c r="CB4922" s="51"/>
      <c r="CC4922" s="51"/>
      <c r="CD4922" s="51"/>
    </row>
    <row r="4923" spans="1:82" x14ac:dyDescent="0.35">
      <c r="A4923" s="49" t="s">
        <v>860</v>
      </c>
      <c r="B4923" s="50">
        <v>42289</v>
      </c>
      <c r="C4923" s="62"/>
      <c r="D4923" s="62"/>
      <c r="E4923" s="51" t="s">
        <v>855</v>
      </c>
      <c r="F4923" s="51"/>
      <c r="G4923" s="51"/>
      <c r="H4923" s="51"/>
      <c r="I4923" s="51"/>
      <c r="J4923" s="51"/>
      <c r="K4923" s="51"/>
      <c r="L4923" s="51"/>
      <c r="M4923" s="51"/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>
        <v>3.2</v>
      </c>
      <c r="AE4923" s="51"/>
      <c r="AF4923" s="51">
        <v>0</v>
      </c>
      <c r="AG4923" s="51"/>
      <c r="AH4923" s="51"/>
      <c r="AI4923" s="51"/>
      <c r="AJ4923" s="51">
        <v>0</v>
      </c>
      <c r="AK4923" s="51">
        <v>2</v>
      </c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  <c r="BZ4923" s="51"/>
      <c r="CA4923" s="51"/>
      <c r="CB4923" s="51"/>
      <c r="CC4923" s="51"/>
      <c r="CD4923" s="51"/>
    </row>
    <row r="4924" spans="1:82" x14ac:dyDescent="0.35">
      <c r="A4924" s="49" t="s">
        <v>860</v>
      </c>
      <c r="B4924" s="50">
        <v>42291</v>
      </c>
      <c r="C4924" s="62"/>
      <c r="D4924" s="62"/>
      <c r="E4924" s="51" t="s">
        <v>855</v>
      </c>
      <c r="F4924" s="51"/>
      <c r="G4924" s="51">
        <v>510.35531249999997</v>
      </c>
      <c r="H4924" s="51">
        <v>0.19736874999999998</v>
      </c>
      <c r="I4924" s="51">
        <v>0.25966250000000002</v>
      </c>
      <c r="J4924" s="51">
        <v>0.29336874999999996</v>
      </c>
      <c r="K4924" s="51">
        <v>0.25188125</v>
      </c>
      <c r="L4924" s="51">
        <v>0.29120000000000001</v>
      </c>
      <c r="M4924" s="51">
        <v>0.33553125000000006</v>
      </c>
      <c r="N4924" s="51">
        <v>0.3006875</v>
      </c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/>
      <c r="AC4924" s="51"/>
      <c r="AD4924" s="51"/>
      <c r="AE4924" s="51"/>
      <c r="AF4924" s="51"/>
      <c r="AG4924" s="51"/>
      <c r="AH4924" s="51"/>
      <c r="AI4924" s="51"/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  <c r="BZ4924" s="51"/>
      <c r="CA4924" s="51"/>
      <c r="CB4924" s="51"/>
      <c r="CC4924" s="51"/>
      <c r="CD4924" s="51"/>
    </row>
    <row r="4925" spans="1:82" x14ac:dyDescent="0.35">
      <c r="A4925" s="49" t="s">
        <v>860</v>
      </c>
      <c r="B4925" s="50">
        <v>42292</v>
      </c>
      <c r="C4925" s="62"/>
      <c r="D4925" s="62"/>
      <c r="E4925" s="51" t="s">
        <v>855</v>
      </c>
      <c r="F4925" s="51"/>
      <c r="G4925" s="51">
        <v>509.62640625</v>
      </c>
      <c r="H4925" s="51">
        <v>0.19363437500000003</v>
      </c>
      <c r="I4925" s="51">
        <v>0.25797500000000001</v>
      </c>
      <c r="J4925" s="51">
        <v>0.29297499999999999</v>
      </c>
      <c r="K4925" s="51">
        <v>0.25212500000000004</v>
      </c>
      <c r="L4925" s="51">
        <v>0.29142499999999999</v>
      </c>
      <c r="M4925" s="51">
        <v>0.33562500000000006</v>
      </c>
      <c r="N4925" s="51">
        <v>0.30080000000000001</v>
      </c>
      <c r="O4925" s="51"/>
      <c r="P4925" s="51"/>
      <c r="Q4925" s="51"/>
      <c r="R4925" s="51"/>
      <c r="S4925" s="51"/>
      <c r="T4925" s="51"/>
      <c r="U4925" s="51"/>
      <c r="V4925" s="51"/>
      <c r="W4925" s="51"/>
      <c r="X4925" s="51"/>
      <c r="Y4925" s="51"/>
      <c r="Z4925" s="51"/>
      <c r="AA4925" s="51"/>
      <c r="AB4925" s="51"/>
      <c r="AC4925" s="51"/>
      <c r="AD4925" s="51"/>
      <c r="AE4925" s="51">
        <v>0.11182982168946157</v>
      </c>
      <c r="AF4925" s="51">
        <v>3.0173796828158329E-2</v>
      </c>
      <c r="AG4925" s="51"/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/>
      <c r="AR4925" s="51"/>
      <c r="AS4925" s="51"/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/>
      <c r="BD4925" s="51"/>
      <c r="BE4925" s="51"/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  <c r="BZ4925" s="51"/>
      <c r="CA4925" s="51"/>
      <c r="CB4925" s="51"/>
      <c r="CC4925" s="51"/>
      <c r="CD4925" s="51"/>
    </row>
    <row r="4926" spans="1:82" x14ac:dyDescent="0.35">
      <c r="A4926" s="49" t="s">
        <v>860</v>
      </c>
      <c r="B4926" s="50">
        <v>42293</v>
      </c>
      <c r="C4926" s="62"/>
      <c r="D4926" s="62"/>
      <c r="E4926" s="51" t="s">
        <v>855</v>
      </c>
      <c r="F4926" s="51"/>
      <c r="G4926" s="51">
        <v>509.03156249999995</v>
      </c>
      <c r="H4926" s="51">
        <v>0.18995624999999999</v>
      </c>
      <c r="I4926" s="51">
        <v>0.25685000000000002</v>
      </c>
      <c r="J4926" s="51">
        <v>0.29269374999999997</v>
      </c>
      <c r="K4926" s="51">
        <v>0.25236874999999998</v>
      </c>
      <c r="L4926" s="51">
        <v>0.29160000000000003</v>
      </c>
      <c r="M4926" s="51">
        <v>0.33574375000000001</v>
      </c>
      <c r="N4926" s="51">
        <v>0.30096250000000002</v>
      </c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  <c r="BZ4926" s="51"/>
      <c r="CA4926" s="51"/>
      <c r="CB4926" s="51"/>
      <c r="CC4926" s="51"/>
      <c r="CD4926" s="51"/>
    </row>
    <row r="4927" spans="1:82" x14ac:dyDescent="0.35">
      <c r="A4927" s="49" t="s">
        <v>860</v>
      </c>
      <c r="B4927" s="50">
        <v>42294</v>
      </c>
      <c r="C4927" s="62"/>
      <c r="D4927" s="62"/>
      <c r="E4927" s="51" t="s">
        <v>855</v>
      </c>
      <c r="F4927" s="51"/>
      <c r="G4927" s="51">
        <v>508.27078125000003</v>
      </c>
      <c r="H4927" s="51">
        <v>0.18611562500000001</v>
      </c>
      <c r="I4927" s="51">
        <v>0.25466875</v>
      </c>
      <c r="J4927" s="51">
        <v>0.29238750000000002</v>
      </c>
      <c r="K4927" s="51">
        <v>0.25283749999999999</v>
      </c>
      <c r="L4927" s="51">
        <v>0.29178124999999999</v>
      </c>
      <c r="M4927" s="51">
        <v>0.33576874999999995</v>
      </c>
      <c r="N4927" s="51">
        <v>0.30106875</v>
      </c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/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  <c r="BZ4927" s="51"/>
      <c r="CA4927" s="51"/>
      <c r="CB4927" s="51"/>
      <c r="CC4927" s="51"/>
      <c r="CD4927" s="51"/>
    </row>
    <row r="4928" spans="1:82" x14ac:dyDescent="0.35">
      <c r="A4928" s="49" t="s">
        <v>860</v>
      </c>
      <c r="B4928" s="50">
        <v>42295</v>
      </c>
      <c r="C4928" s="62"/>
      <c r="D4928" s="62"/>
      <c r="E4928" s="51" t="s">
        <v>855</v>
      </c>
      <c r="F4928" s="51"/>
      <c r="G4928" s="51">
        <v>507.22687499999995</v>
      </c>
      <c r="H4928" s="51">
        <v>0.18158750000000001</v>
      </c>
      <c r="I4928" s="51">
        <v>0.25243749999999998</v>
      </c>
      <c r="J4928" s="51">
        <v>0.29160625000000001</v>
      </c>
      <c r="K4928" s="51">
        <v>0.25315624999999997</v>
      </c>
      <c r="L4928" s="51">
        <v>0.29197499999999998</v>
      </c>
      <c r="M4928" s="51">
        <v>0.33598125000000001</v>
      </c>
      <c r="N4928" s="51">
        <v>0.30102499999999999</v>
      </c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/>
      <c r="AE4928" s="51"/>
      <c r="AF4928" s="51"/>
      <c r="AG4928" s="51"/>
      <c r="AH4928" s="51"/>
      <c r="AI4928" s="51"/>
      <c r="AJ4928" s="51"/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  <c r="BZ4928" s="51"/>
      <c r="CA4928" s="51"/>
      <c r="CB4928" s="51"/>
      <c r="CC4928" s="51"/>
      <c r="CD4928" s="51"/>
    </row>
    <row r="4929" spans="1:82" x14ac:dyDescent="0.35">
      <c r="A4929" s="49" t="s">
        <v>860</v>
      </c>
      <c r="B4929" s="50">
        <v>42296</v>
      </c>
      <c r="C4929" s="62"/>
      <c r="D4929" s="62"/>
      <c r="E4929" s="51" t="s">
        <v>855</v>
      </c>
      <c r="F4929" s="51"/>
      <c r="G4929" s="51">
        <v>506.13749999999999</v>
      </c>
      <c r="H4929" s="51">
        <v>0.17728750000000001</v>
      </c>
      <c r="I4929" s="51">
        <v>0.249475</v>
      </c>
      <c r="J4929" s="51">
        <v>0.29087499999999999</v>
      </c>
      <c r="K4929" s="51">
        <v>0.25344374999999997</v>
      </c>
      <c r="L4929" s="51">
        <v>0.29208749999999994</v>
      </c>
      <c r="M4929" s="51">
        <v>0.33610625</v>
      </c>
      <c r="N4929" s="51">
        <v>0.30123124999999995</v>
      </c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/>
      <c r="AE4929" s="51"/>
      <c r="AF4929" s="51"/>
      <c r="AG4929" s="51"/>
      <c r="AH4929" s="51"/>
      <c r="AI4929" s="51"/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  <c r="BZ4929" s="51"/>
      <c r="CA4929" s="51"/>
      <c r="CB4929" s="51"/>
      <c r="CC4929" s="51"/>
      <c r="CD4929" s="51"/>
    </row>
    <row r="4930" spans="1:82" x14ac:dyDescent="0.35">
      <c r="A4930" s="49" t="s">
        <v>860</v>
      </c>
      <c r="B4930" s="50">
        <v>42297</v>
      </c>
      <c r="C4930" s="62"/>
      <c r="D4930" s="62"/>
      <c r="E4930" s="51" t="s">
        <v>855</v>
      </c>
      <c r="F4930" s="51"/>
      <c r="G4930" s="51">
        <v>504.80671874999996</v>
      </c>
      <c r="H4930" s="51">
        <v>0.17299687500000002</v>
      </c>
      <c r="I4930" s="51">
        <v>0.24621874999999999</v>
      </c>
      <c r="J4930" s="51">
        <v>0.28974374999999997</v>
      </c>
      <c r="K4930" s="51">
        <v>0.25362499999999999</v>
      </c>
      <c r="L4930" s="51">
        <v>0.29218125</v>
      </c>
      <c r="M4930" s="51">
        <v>0.33623750000000002</v>
      </c>
      <c r="N4930" s="51">
        <v>0.30129375000000003</v>
      </c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>
        <v>4.5999999999999996</v>
      </c>
      <c r="AE4930" s="51">
        <v>0.1309774100127428</v>
      </c>
      <c r="AF4930" s="51">
        <v>4.8286499294685412E-2</v>
      </c>
      <c r="AG4930" s="51"/>
      <c r="AH4930" s="51"/>
      <c r="AI4930" s="51"/>
      <c r="AJ4930" s="51">
        <v>0</v>
      </c>
      <c r="AK4930" s="51">
        <v>3.05</v>
      </c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  <c r="BZ4930" s="51"/>
      <c r="CA4930" s="51"/>
      <c r="CB4930" s="51"/>
      <c r="CC4930" s="51"/>
      <c r="CD4930" s="51"/>
    </row>
    <row r="4931" spans="1:82" x14ac:dyDescent="0.35">
      <c r="A4931" s="49" t="s">
        <v>860</v>
      </c>
      <c r="B4931" s="50">
        <v>42298</v>
      </c>
      <c r="C4931" s="62"/>
      <c r="D4931" s="62"/>
      <c r="E4931" s="51" t="s">
        <v>855</v>
      </c>
      <c r="F4931" s="51"/>
      <c r="G4931" s="51">
        <v>503.42484375000004</v>
      </c>
      <c r="H4931" s="51">
        <v>0.16835937500000001</v>
      </c>
      <c r="I4931" s="51">
        <v>0.24250625000000001</v>
      </c>
      <c r="J4931" s="51">
        <v>0.28870625</v>
      </c>
      <c r="K4931" s="51">
        <v>0.2537375</v>
      </c>
      <c r="L4931" s="51">
        <v>0.29241249999999996</v>
      </c>
      <c r="M4931" s="51">
        <v>0.33632499999999999</v>
      </c>
      <c r="N4931" s="51">
        <v>0.30146875000000001</v>
      </c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/>
      <c r="AE4931" s="51"/>
      <c r="AF4931" s="51"/>
      <c r="AG4931" s="51"/>
      <c r="AH4931" s="51"/>
      <c r="AI4931" s="51"/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  <c r="BZ4931" s="51"/>
      <c r="CA4931" s="51"/>
      <c r="CB4931" s="51"/>
      <c r="CC4931" s="51"/>
      <c r="CD4931" s="51"/>
    </row>
    <row r="4932" spans="1:82" x14ac:dyDescent="0.35">
      <c r="A4932" s="49" t="s">
        <v>860</v>
      </c>
      <c r="B4932" s="50">
        <v>42299</v>
      </c>
      <c r="C4932" s="62"/>
      <c r="D4932" s="62"/>
      <c r="E4932" s="51" t="s">
        <v>855</v>
      </c>
      <c r="F4932" s="51"/>
      <c r="G4932" s="51">
        <v>502.17093749999998</v>
      </c>
      <c r="H4932" s="51">
        <v>0.16438749999999999</v>
      </c>
      <c r="I4932" s="51">
        <v>0.23929375</v>
      </c>
      <c r="J4932" s="51">
        <v>0.28773124999999999</v>
      </c>
      <c r="K4932" s="51">
        <v>0.254</v>
      </c>
      <c r="L4932" s="51">
        <v>0.29246249999999996</v>
      </c>
      <c r="M4932" s="51">
        <v>0.3364125</v>
      </c>
      <c r="N4932" s="51">
        <v>0.30145624999999998</v>
      </c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/>
      <c r="AD4932" s="51"/>
      <c r="AE4932" s="51"/>
      <c r="AF4932" s="51">
        <v>0.1178534009827103</v>
      </c>
      <c r="AG4932" s="51"/>
      <c r="AH4932" s="51"/>
      <c r="AI4932" s="51"/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  <c r="BZ4932" s="51"/>
      <c r="CA4932" s="51"/>
      <c r="CB4932" s="51"/>
      <c r="CC4932" s="51"/>
      <c r="CD4932" s="51"/>
    </row>
    <row r="4933" spans="1:82" x14ac:dyDescent="0.35">
      <c r="A4933" s="49" t="s">
        <v>860</v>
      </c>
      <c r="B4933" s="50">
        <v>42300</v>
      </c>
      <c r="C4933" s="62"/>
      <c r="D4933" s="62"/>
      <c r="E4933" s="51" t="s">
        <v>855</v>
      </c>
      <c r="F4933" s="51"/>
      <c r="G4933" s="51">
        <v>501.07781249999999</v>
      </c>
      <c r="H4933" s="51">
        <v>0.16163125</v>
      </c>
      <c r="I4933" s="51">
        <v>0.23628750000000001</v>
      </c>
      <c r="J4933" s="51">
        <v>0.28628749999999997</v>
      </c>
      <c r="K4933" s="51">
        <v>0.25414375</v>
      </c>
      <c r="L4933" s="51">
        <v>0.29274374999999997</v>
      </c>
      <c r="M4933" s="51">
        <v>0.33648125000000001</v>
      </c>
      <c r="N4933" s="51">
        <v>0.30164374999999999</v>
      </c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  <c r="BZ4933" s="51"/>
      <c r="CA4933" s="51"/>
      <c r="CB4933" s="51"/>
      <c r="CC4933" s="51"/>
      <c r="CD4933" s="51"/>
    </row>
    <row r="4934" spans="1:82" x14ac:dyDescent="0.35">
      <c r="A4934" s="49" t="s">
        <v>860</v>
      </c>
      <c r="B4934" s="50">
        <v>42301</v>
      </c>
      <c r="C4934" s="62"/>
      <c r="D4934" s="62"/>
      <c r="E4934" s="51" t="s">
        <v>855</v>
      </c>
      <c r="F4934" s="51"/>
      <c r="G4934" s="51">
        <v>499.74140624999995</v>
      </c>
      <c r="H4934" s="51">
        <v>0.158621875</v>
      </c>
      <c r="I4934" s="51">
        <v>0.23268750000000002</v>
      </c>
      <c r="J4934" s="51">
        <v>0.28486875</v>
      </c>
      <c r="K4934" s="51">
        <v>0.254075</v>
      </c>
      <c r="L4934" s="51">
        <v>0.29278749999999998</v>
      </c>
      <c r="M4934" s="51">
        <v>0.33671249999999997</v>
      </c>
      <c r="N4934" s="51">
        <v>0.30170625000000001</v>
      </c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/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  <c r="BZ4934" s="51"/>
      <c r="CA4934" s="51"/>
      <c r="CB4934" s="51"/>
      <c r="CC4934" s="51"/>
      <c r="CD4934" s="51"/>
    </row>
    <row r="4935" spans="1:82" x14ac:dyDescent="0.35">
      <c r="A4935" s="49" t="s">
        <v>860</v>
      </c>
      <c r="B4935" s="50">
        <v>42302</v>
      </c>
      <c r="C4935" s="62"/>
      <c r="D4935" s="62"/>
      <c r="E4935" s="51" t="s">
        <v>855</v>
      </c>
      <c r="F4935" s="51"/>
      <c r="G4935" s="51">
        <v>498.44718749999998</v>
      </c>
      <c r="H4935" s="51">
        <v>0.15592499999999998</v>
      </c>
      <c r="I4935" s="51">
        <v>0.22946875</v>
      </c>
      <c r="J4935" s="51">
        <v>0.28347500000000003</v>
      </c>
      <c r="K4935" s="51">
        <v>0.25401249999999997</v>
      </c>
      <c r="L4935" s="51">
        <v>0.29285625000000004</v>
      </c>
      <c r="M4935" s="51">
        <v>0.33673750000000002</v>
      </c>
      <c r="N4935" s="51">
        <v>0.30171249999999999</v>
      </c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  <c r="BZ4935" s="51"/>
      <c r="CA4935" s="51"/>
      <c r="CB4935" s="51"/>
      <c r="CC4935" s="51"/>
      <c r="CD4935" s="51"/>
    </row>
    <row r="4936" spans="1:82" x14ac:dyDescent="0.35">
      <c r="A4936" s="49" t="s">
        <v>860</v>
      </c>
      <c r="B4936" s="50">
        <v>42303</v>
      </c>
      <c r="C4936" s="62"/>
      <c r="D4936" s="62"/>
      <c r="E4936" s="51" t="s">
        <v>855</v>
      </c>
      <c r="F4936" s="51"/>
      <c r="G4936" s="51">
        <v>497.16937500000006</v>
      </c>
      <c r="H4936" s="51">
        <v>0.15278124999999998</v>
      </c>
      <c r="I4936" s="51">
        <v>0.22574374999999999</v>
      </c>
      <c r="J4936" s="51">
        <v>0.28229375000000001</v>
      </c>
      <c r="K4936" s="51">
        <v>0.25396249999999998</v>
      </c>
      <c r="L4936" s="51">
        <v>0.29298124999999997</v>
      </c>
      <c r="M4936" s="51">
        <v>0.33687500000000004</v>
      </c>
      <c r="N4936" s="51">
        <v>0.30185624999999999</v>
      </c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  <c r="BZ4936" s="51"/>
      <c r="CA4936" s="51"/>
      <c r="CB4936" s="51"/>
      <c r="CC4936" s="51"/>
      <c r="CD4936" s="51"/>
    </row>
    <row r="4937" spans="1:82" x14ac:dyDescent="0.35">
      <c r="A4937" s="49" t="s">
        <v>860</v>
      </c>
      <c r="B4937" s="50">
        <v>42304</v>
      </c>
      <c r="C4937" s="62"/>
      <c r="D4937" s="62"/>
      <c r="E4937" s="51" t="s">
        <v>855</v>
      </c>
      <c r="F4937" s="51"/>
      <c r="G4937" s="51">
        <v>495.97218750000002</v>
      </c>
      <c r="H4937" s="51">
        <v>0.14989374999999999</v>
      </c>
      <c r="I4937" s="51">
        <v>0.22311250000000002</v>
      </c>
      <c r="J4937" s="51">
        <v>0.28089375</v>
      </c>
      <c r="K4937" s="51">
        <v>0.25390000000000001</v>
      </c>
      <c r="L4937" s="51">
        <v>0.29294999999999999</v>
      </c>
      <c r="M4937" s="51">
        <v>0.33700000000000002</v>
      </c>
      <c r="N4937" s="51">
        <v>0.30199375000000001</v>
      </c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/>
      <c r="AD4937" s="51"/>
      <c r="AE4937" s="51"/>
      <c r="AF4937" s="51">
        <v>0.1396821553327442</v>
      </c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  <c r="BZ4937" s="51"/>
      <c r="CA4937" s="51"/>
      <c r="CB4937" s="51"/>
      <c r="CC4937" s="51"/>
      <c r="CD4937" s="51"/>
    </row>
    <row r="4938" spans="1:82" x14ac:dyDescent="0.35">
      <c r="A4938" s="49" t="s">
        <v>860</v>
      </c>
      <c r="B4938" s="50">
        <v>42305</v>
      </c>
      <c r="C4938" s="62"/>
      <c r="D4938" s="62"/>
      <c r="E4938" s="51" t="s">
        <v>855</v>
      </c>
      <c r="F4938" s="51"/>
      <c r="G4938" s="51">
        <v>495.15046874999996</v>
      </c>
      <c r="H4938" s="51">
        <v>0.14927812500000001</v>
      </c>
      <c r="I4938" s="51">
        <v>0.221775</v>
      </c>
      <c r="J4938" s="51">
        <v>0.27928124999999998</v>
      </c>
      <c r="K4938" s="51">
        <v>0.25364375</v>
      </c>
      <c r="L4938" s="51">
        <v>0.29308125000000002</v>
      </c>
      <c r="M4938" s="51">
        <v>0.33697500000000002</v>
      </c>
      <c r="N4938" s="51">
        <v>0.30199375000000001</v>
      </c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/>
      <c r="AE4938" s="51"/>
      <c r="AF4938" s="51"/>
      <c r="AG4938" s="51"/>
      <c r="AH4938" s="51"/>
      <c r="AI4938" s="51"/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  <c r="BZ4938" s="51"/>
      <c r="CA4938" s="51"/>
      <c r="CB4938" s="51"/>
      <c r="CC4938" s="51"/>
      <c r="CD4938" s="51"/>
    </row>
    <row r="4939" spans="1:82" x14ac:dyDescent="0.35">
      <c r="A4939" s="49" t="s">
        <v>860</v>
      </c>
      <c r="B4939" s="50">
        <v>42306</v>
      </c>
      <c r="C4939" s="62"/>
      <c r="D4939" s="62"/>
      <c r="E4939" s="51" t="s">
        <v>855</v>
      </c>
      <c r="F4939" s="51"/>
      <c r="G4939" s="51">
        <v>497.03671875000003</v>
      </c>
      <c r="H4939" s="51">
        <v>0.16644062500000001</v>
      </c>
      <c r="I4939" s="51">
        <v>0.22058750000000002</v>
      </c>
      <c r="J4939" s="51">
        <v>0.27788124999999997</v>
      </c>
      <c r="K4939" s="51">
        <v>0.25322500000000003</v>
      </c>
      <c r="L4939" s="51">
        <v>0.29304999999999998</v>
      </c>
      <c r="M4939" s="51">
        <v>0.33701875000000003</v>
      </c>
      <c r="N4939" s="51">
        <v>0.30210000000000004</v>
      </c>
      <c r="O4939" s="51"/>
      <c r="P4939" s="51"/>
      <c r="Q4939" s="51"/>
      <c r="R4939" s="51"/>
      <c r="S4939" s="51">
        <v>1.4043888250000001</v>
      </c>
      <c r="T4939" s="51">
        <v>37.994749999999996</v>
      </c>
      <c r="U4939" s="51">
        <v>0</v>
      </c>
      <c r="V4939" s="51"/>
      <c r="W4939" s="51"/>
      <c r="X4939" s="51"/>
      <c r="Y4939" s="51"/>
      <c r="Z4939" s="51"/>
      <c r="AA4939" s="51"/>
      <c r="AB4939" s="51"/>
      <c r="AC4939" s="51">
        <v>0</v>
      </c>
      <c r="AD4939" s="51">
        <v>5.95</v>
      </c>
      <c r="AE4939" s="51"/>
      <c r="AF4939" s="51"/>
      <c r="AG4939" s="51"/>
      <c r="AH4939" s="51"/>
      <c r="AI4939" s="51">
        <v>0</v>
      </c>
      <c r="AJ4939" s="51">
        <v>0</v>
      </c>
      <c r="AK4939" s="51">
        <v>4.8499999999999996</v>
      </c>
      <c r="AL4939" s="51">
        <v>0.495</v>
      </c>
      <c r="AM4939" s="51">
        <v>4.1669539046550956E-2</v>
      </c>
      <c r="AN4939" s="51">
        <v>1.188967375</v>
      </c>
      <c r="AO4939" s="51">
        <v>28.533249999999999</v>
      </c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>
        <v>0</v>
      </c>
      <c r="BE4939" s="51"/>
      <c r="BF4939" s="51">
        <v>2.2768213285419864E-2</v>
      </c>
      <c r="BG4939" s="51">
        <v>0.21542145000000001</v>
      </c>
      <c r="BH4939" s="51"/>
      <c r="BI4939" s="51">
        <v>9.4614999999999991</v>
      </c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  <c r="BZ4939" s="51"/>
      <c r="CA4939" s="51"/>
      <c r="CB4939" s="51"/>
      <c r="CC4939" s="51"/>
      <c r="CD4939" s="51"/>
    </row>
    <row r="4940" spans="1:82" x14ac:dyDescent="0.35">
      <c r="A4940" s="49" t="s">
        <v>860</v>
      </c>
      <c r="B4940" s="50">
        <v>42307</v>
      </c>
      <c r="C4940" s="62"/>
      <c r="D4940" s="62"/>
      <c r="E4940" s="51" t="s">
        <v>855</v>
      </c>
      <c r="F4940" s="51"/>
      <c r="G4940" s="51">
        <v>497.38875000000002</v>
      </c>
      <c r="H4940" s="51">
        <v>0.17415625000000001</v>
      </c>
      <c r="I4940" s="51">
        <v>0.21926875000000001</v>
      </c>
      <c r="J4940" s="51">
        <v>0.27645625000000001</v>
      </c>
      <c r="K4940" s="51">
        <v>0.25261875000000006</v>
      </c>
      <c r="L4940" s="51">
        <v>0.29293750000000002</v>
      </c>
      <c r="M4940" s="51">
        <v>0.33707500000000001</v>
      </c>
      <c r="N4940" s="51">
        <v>0.3021625</v>
      </c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>
        <v>0.18314141002430659</v>
      </c>
      <c r="AF4940" s="51">
        <v>0.2238413243940709</v>
      </c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  <c r="BZ4940" s="51"/>
      <c r="CA4940" s="51"/>
      <c r="CB4940" s="51"/>
      <c r="CC4940" s="51"/>
      <c r="CD4940" s="51"/>
    </row>
    <row r="4941" spans="1:82" x14ac:dyDescent="0.35">
      <c r="A4941" s="49" t="s">
        <v>860</v>
      </c>
      <c r="B4941" s="50">
        <v>42308</v>
      </c>
      <c r="C4941" s="62"/>
      <c r="D4941" s="62"/>
      <c r="E4941" s="51" t="s">
        <v>855</v>
      </c>
      <c r="F4941" s="51"/>
      <c r="G4941" s="51">
        <v>495.643125</v>
      </c>
      <c r="H4941" s="51">
        <v>0.16743749999999999</v>
      </c>
      <c r="I4941" s="51">
        <v>0.21783749999999999</v>
      </c>
      <c r="J4941" s="51">
        <v>0.27525625000000004</v>
      </c>
      <c r="K4941" s="51">
        <v>0.25217499999999998</v>
      </c>
      <c r="L4941" s="51">
        <v>0.29284375000000001</v>
      </c>
      <c r="M4941" s="51">
        <v>0.33708749999999998</v>
      </c>
      <c r="N4941" s="51">
        <v>0.30214375000000004</v>
      </c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  <c r="BZ4941" s="51"/>
      <c r="CA4941" s="51"/>
      <c r="CB4941" s="51"/>
      <c r="CC4941" s="51"/>
      <c r="CD4941" s="51"/>
    </row>
    <row r="4942" spans="1:82" x14ac:dyDescent="0.35">
      <c r="A4942" s="49" t="s">
        <v>860</v>
      </c>
      <c r="B4942" s="50">
        <v>42309</v>
      </c>
      <c r="C4942" s="62"/>
      <c r="D4942" s="62"/>
      <c r="E4942" s="51" t="s">
        <v>855</v>
      </c>
      <c r="F4942" s="51"/>
      <c r="G4942" s="51">
        <v>494.19468749999999</v>
      </c>
      <c r="H4942" s="51">
        <v>0.16241875</v>
      </c>
      <c r="I4942" s="51">
        <v>0.21614999999999998</v>
      </c>
      <c r="J4942" s="51">
        <v>0.27415624999999999</v>
      </c>
      <c r="K4942" s="51">
        <v>0.25183124999999995</v>
      </c>
      <c r="L4942" s="51">
        <v>0.29278124999999999</v>
      </c>
      <c r="M4942" s="51">
        <v>0.33711249999999998</v>
      </c>
      <c r="N4942" s="51">
        <v>0.30215000000000003</v>
      </c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  <c r="BZ4942" s="51"/>
      <c r="CA4942" s="51"/>
      <c r="CB4942" s="51"/>
      <c r="CC4942" s="51"/>
      <c r="CD4942" s="51"/>
    </row>
    <row r="4943" spans="1:82" x14ac:dyDescent="0.35">
      <c r="A4943" s="49" t="s">
        <v>860</v>
      </c>
      <c r="B4943" s="50">
        <v>42310</v>
      </c>
      <c r="C4943" s="62"/>
      <c r="D4943" s="62"/>
      <c r="E4943" s="51" t="s">
        <v>855</v>
      </c>
      <c r="F4943" s="51"/>
      <c r="G4943" s="51">
        <v>495.86765624999998</v>
      </c>
      <c r="H4943" s="51">
        <v>0.17841562500000002</v>
      </c>
      <c r="I4943" s="51">
        <v>0.21363124999999999</v>
      </c>
      <c r="J4943" s="51">
        <v>0.27321249999999997</v>
      </c>
      <c r="K4943" s="51">
        <v>0.25163125000000003</v>
      </c>
      <c r="L4943" s="51">
        <v>0.29266249999999999</v>
      </c>
      <c r="M4943" s="51">
        <v>0.33711249999999998</v>
      </c>
      <c r="N4943" s="51">
        <v>0.30225000000000002</v>
      </c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>
        <v>0.21787734314947743</v>
      </c>
      <c r="AF4943" s="51">
        <v>0.19758474648104429</v>
      </c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  <c r="BZ4943" s="51"/>
      <c r="CA4943" s="51"/>
      <c r="CB4943" s="51"/>
      <c r="CC4943" s="51"/>
      <c r="CD4943" s="51"/>
    </row>
    <row r="4944" spans="1:82" x14ac:dyDescent="0.35">
      <c r="A4944" s="49" t="s">
        <v>860</v>
      </c>
      <c r="B4944" s="50">
        <v>42311</v>
      </c>
      <c r="C4944" s="62"/>
      <c r="D4944" s="62"/>
      <c r="E4944" s="51" t="s">
        <v>855</v>
      </c>
      <c r="F4944" s="51"/>
      <c r="G4944" s="51">
        <v>493.58531249999999</v>
      </c>
      <c r="H4944" s="51">
        <v>0.16801874999999999</v>
      </c>
      <c r="I4944" s="51">
        <v>0.21178750000000002</v>
      </c>
      <c r="J4944" s="51">
        <v>0.27165</v>
      </c>
      <c r="K4944" s="51">
        <v>0.25165625000000003</v>
      </c>
      <c r="L4944" s="51">
        <v>0.29266249999999999</v>
      </c>
      <c r="M4944" s="51">
        <v>0.33711249999999998</v>
      </c>
      <c r="N4944" s="51">
        <v>0.30230000000000001</v>
      </c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  <c r="BZ4944" s="51"/>
      <c r="CA4944" s="51"/>
      <c r="CB4944" s="51"/>
      <c r="CC4944" s="51"/>
      <c r="CD4944" s="51"/>
    </row>
    <row r="4945" spans="1:82" x14ac:dyDescent="0.35">
      <c r="A4945" s="49" t="s">
        <v>860</v>
      </c>
      <c r="B4945" s="50">
        <v>42312</v>
      </c>
      <c r="C4945" s="62"/>
      <c r="D4945" s="62"/>
      <c r="E4945" s="51" t="s">
        <v>855</v>
      </c>
      <c r="F4945" s="51"/>
      <c r="G4945" s="51">
        <v>492.00843750000001</v>
      </c>
      <c r="H4945" s="51">
        <v>0.16293750000000001</v>
      </c>
      <c r="I4945" s="51">
        <v>0.21053124999999998</v>
      </c>
      <c r="J4945" s="51">
        <v>0.27</v>
      </c>
      <c r="K4945" s="51">
        <v>0.25126875000000004</v>
      </c>
      <c r="L4945" s="51">
        <v>0.29265624999999995</v>
      </c>
      <c r="M4945" s="51">
        <v>0.33707500000000001</v>
      </c>
      <c r="N4945" s="51">
        <v>0.30229375000000003</v>
      </c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/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  <c r="BZ4945" s="51"/>
      <c r="CA4945" s="51"/>
      <c r="CB4945" s="51"/>
      <c r="CC4945" s="51"/>
      <c r="CD4945" s="51"/>
    </row>
    <row r="4946" spans="1:82" x14ac:dyDescent="0.35">
      <c r="A4946" s="49" t="s">
        <v>860</v>
      </c>
      <c r="B4946" s="50">
        <v>42313</v>
      </c>
      <c r="C4946" s="62"/>
      <c r="D4946" s="62"/>
      <c r="E4946" s="51" t="s">
        <v>855</v>
      </c>
      <c r="F4946" s="51"/>
      <c r="G4946" s="51">
        <v>490.31203125000002</v>
      </c>
      <c r="H4946" s="51">
        <v>0.15907812500000001</v>
      </c>
      <c r="I4946" s="51">
        <v>0.20873125000000001</v>
      </c>
      <c r="J4946" s="51">
        <v>0.26796874999999998</v>
      </c>
      <c r="K4946" s="51">
        <v>0.25056875000000001</v>
      </c>
      <c r="L4946" s="51">
        <v>0.29250624999999997</v>
      </c>
      <c r="M4946" s="51">
        <v>0.33715000000000001</v>
      </c>
      <c r="N4946" s="51">
        <v>0.30227499999999996</v>
      </c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>
        <v>6.9539899694075591E-2</v>
      </c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  <c r="BZ4946" s="51"/>
      <c r="CA4946" s="51"/>
      <c r="CB4946" s="51"/>
      <c r="CC4946" s="51"/>
      <c r="CD4946" s="51"/>
    </row>
    <row r="4947" spans="1:82" x14ac:dyDescent="0.35">
      <c r="A4947" s="49" t="s">
        <v>860</v>
      </c>
      <c r="B4947" s="50">
        <v>42314</v>
      </c>
      <c r="C4947" s="62"/>
      <c r="D4947" s="62"/>
      <c r="E4947" s="51" t="s">
        <v>855</v>
      </c>
      <c r="F4947" s="51"/>
      <c r="G4947" s="51">
        <v>488.64093750000001</v>
      </c>
      <c r="H4947" s="51">
        <v>0.15445624999999999</v>
      </c>
      <c r="I4947" s="51">
        <v>0.20654999999999998</v>
      </c>
      <c r="J4947" s="51">
        <v>0.26644374999999998</v>
      </c>
      <c r="K4947" s="51">
        <v>0.25</v>
      </c>
      <c r="L4947" s="51">
        <v>0.29240625000000003</v>
      </c>
      <c r="M4947" s="51">
        <v>0.33713124999999999</v>
      </c>
      <c r="N4947" s="51">
        <v>0.30231874999999997</v>
      </c>
      <c r="O4947" s="51"/>
      <c r="P4947" s="51"/>
      <c r="Q4947" s="51"/>
      <c r="R4947" s="51"/>
      <c r="S4947" s="51"/>
      <c r="T4947" s="51"/>
      <c r="U4947" s="51"/>
      <c r="V4947" s="51"/>
      <c r="W4947" s="51"/>
      <c r="X4947" s="51"/>
      <c r="Y4947" s="51"/>
      <c r="Z4947" s="51"/>
      <c r="AA4947" s="51"/>
      <c r="AB4947" s="51"/>
      <c r="AC4947" s="51"/>
      <c r="AD4947" s="51"/>
      <c r="AE4947" s="51"/>
      <c r="AF4947" s="51"/>
      <c r="AG4947" s="51"/>
      <c r="AH4947" s="51"/>
      <c r="AI4947" s="51"/>
      <c r="AJ4947" s="51"/>
      <c r="AK4947" s="51"/>
      <c r="AL4947" s="51"/>
      <c r="AM4947" s="51"/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/>
      <c r="BD4947" s="51"/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  <c r="BZ4947" s="51"/>
      <c r="CA4947" s="51"/>
      <c r="CB4947" s="51"/>
      <c r="CC4947" s="51"/>
      <c r="CD4947" s="51"/>
    </row>
    <row r="4948" spans="1:82" x14ac:dyDescent="0.35">
      <c r="A4948" s="49" t="s">
        <v>860</v>
      </c>
      <c r="B4948" s="50">
        <v>42315</v>
      </c>
      <c r="C4948" s="62"/>
      <c r="D4948" s="62"/>
      <c r="E4948" s="51" t="s">
        <v>855</v>
      </c>
      <c r="F4948" s="51"/>
      <c r="G4948" s="51">
        <v>487.16015624999989</v>
      </c>
      <c r="H4948" s="51">
        <v>0.150521875</v>
      </c>
      <c r="I4948" s="51">
        <v>0.20428750000000001</v>
      </c>
      <c r="J4948" s="51">
        <v>0.2648625</v>
      </c>
      <c r="K4948" s="51">
        <v>0.2497875</v>
      </c>
      <c r="L4948" s="51">
        <v>0.29229375000000002</v>
      </c>
      <c r="M4948" s="51">
        <v>0.33711875000000002</v>
      </c>
      <c r="N4948" s="51">
        <v>0.3024</v>
      </c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/>
      <c r="AD4948" s="51"/>
      <c r="AE4948" s="51"/>
      <c r="AF4948" s="51"/>
      <c r="AG4948" s="51"/>
      <c r="AH4948" s="51"/>
      <c r="AI4948" s="51"/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  <c r="BZ4948" s="51"/>
      <c r="CA4948" s="51"/>
      <c r="CB4948" s="51"/>
      <c r="CC4948" s="51"/>
      <c r="CD4948" s="51"/>
    </row>
    <row r="4949" spans="1:82" x14ac:dyDescent="0.35">
      <c r="A4949" s="49" t="s">
        <v>860</v>
      </c>
      <c r="B4949" s="50">
        <v>42316</v>
      </c>
      <c r="C4949" s="62"/>
      <c r="D4949" s="62"/>
      <c r="E4949" s="51" t="s">
        <v>855</v>
      </c>
      <c r="F4949" s="51"/>
      <c r="G4949" s="51">
        <v>485.78390624999997</v>
      </c>
      <c r="H4949" s="51">
        <v>0.147209375</v>
      </c>
      <c r="I4949" s="51">
        <v>0.20224999999999999</v>
      </c>
      <c r="J4949" s="51">
        <v>0.26347500000000001</v>
      </c>
      <c r="K4949" s="51">
        <v>0.24945000000000001</v>
      </c>
      <c r="L4949" s="51">
        <v>0.29213750000000005</v>
      </c>
      <c r="M4949" s="51">
        <v>0.33714375000000002</v>
      </c>
      <c r="N4949" s="51">
        <v>0.30234375000000002</v>
      </c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/>
      <c r="AE4949" s="51"/>
      <c r="AF4949" s="51"/>
      <c r="AG4949" s="51"/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  <c r="BZ4949" s="51"/>
      <c r="CA4949" s="51"/>
      <c r="CB4949" s="51"/>
      <c r="CC4949" s="51"/>
      <c r="CD4949" s="51"/>
    </row>
    <row r="4950" spans="1:82" x14ac:dyDescent="0.35">
      <c r="A4950" s="49" t="s">
        <v>860</v>
      </c>
      <c r="B4950" s="50">
        <v>42317</v>
      </c>
      <c r="C4950" s="62"/>
      <c r="D4950" s="62"/>
      <c r="E4950" s="51" t="s">
        <v>855</v>
      </c>
      <c r="F4950" s="51"/>
      <c r="G4950" s="51">
        <v>483.98953124999997</v>
      </c>
      <c r="H4950" s="51">
        <v>0.143115625</v>
      </c>
      <c r="I4950" s="51">
        <v>0.19901875000000002</v>
      </c>
      <c r="J4950" s="51">
        <v>0.26148749999999998</v>
      </c>
      <c r="K4950" s="51">
        <v>0.24918750000000001</v>
      </c>
      <c r="L4950" s="51">
        <v>0.29205000000000003</v>
      </c>
      <c r="M4950" s="51">
        <v>0.33718125000000004</v>
      </c>
      <c r="N4950" s="51">
        <v>0.30232500000000001</v>
      </c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  <c r="BZ4950" s="51"/>
      <c r="CA4950" s="51"/>
      <c r="CB4950" s="51"/>
      <c r="CC4950" s="51"/>
      <c r="CD4950" s="51"/>
    </row>
    <row r="4951" spans="1:82" x14ac:dyDescent="0.35">
      <c r="A4951" s="49" t="s">
        <v>860</v>
      </c>
      <c r="B4951" s="50">
        <v>42318</v>
      </c>
      <c r="C4951" s="62"/>
      <c r="D4951" s="62"/>
      <c r="E4951" s="51" t="s">
        <v>855</v>
      </c>
      <c r="F4951" s="51"/>
      <c r="G4951" s="51">
        <v>481.92515624999999</v>
      </c>
      <c r="H4951" s="51">
        <v>0.13854687500000001</v>
      </c>
      <c r="I4951" s="51">
        <v>0.19535000000000002</v>
      </c>
      <c r="J4951" s="51">
        <v>0.25900624999999999</v>
      </c>
      <c r="K4951" s="51">
        <v>0.24881249999999999</v>
      </c>
      <c r="L4951" s="51">
        <v>0.29206874999999999</v>
      </c>
      <c r="M4951" s="51">
        <v>0.33724375000000001</v>
      </c>
      <c r="N4951" s="51">
        <v>0.30233750000000004</v>
      </c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>
        <v>7.95</v>
      </c>
      <c r="AE4951" s="51">
        <v>0.29953727420542564</v>
      </c>
      <c r="AF4951" s="51">
        <v>0.2447101092547927</v>
      </c>
      <c r="AG4951" s="51"/>
      <c r="AH4951" s="51"/>
      <c r="AI4951" s="51"/>
      <c r="AJ4951" s="51">
        <v>0.45</v>
      </c>
      <c r="AK4951" s="51">
        <v>6.95</v>
      </c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  <c r="BZ4951" s="51"/>
      <c r="CA4951" s="51"/>
      <c r="CB4951" s="51"/>
      <c r="CC4951" s="51"/>
      <c r="CD4951" s="51"/>
    </row>
    <row r="4952" spans="1:82" x14ac:dyDescent="0.35">
      <c r="A4952" s="49" t="s">
        <v>860</v>
      </c>
      <c r="B4952" s="50">
        <v>42319</v>
      </c>
      <c r="C4952" s="62"/>
      <c r="D4952" s="62"/>
      <c r="E4952" s="51" t="s">
        <v>855</v>
      </c>
      <c r="F4952" s="51"/>
      <c r="G4952" s="51">
        <v>480.26484375000001</v>
      </c>
      <c r="H4952" s="51">
        <v>0.134159375</v>
      </c>
      <c r="I4952" s="51">
        <v>0.19280625000000001</v>
      </c>
      <c r="J4952" s="51">
        <v>0.25710624999999998</v>
      </c>
      <c r="K4952" s="51">
        <v>0.24845000000000003</v>
      </c>
      <c r="L4952" s="51">
        <v>0.29209374999999999</v>
      </c>
      <c r="M4952" s="51">
        <v>0.33728750000000002</v>
      </c>
      <c r="N4952" s="51">
        <v>0.30246249999999997</v>
      </c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  <c r="BZ4952" s="51"/>
      <c r="CA4952" s="51"/>
      <c r="CB4952" s="51"/>
      <c r="CC4952" s="51"/>
      <c r="CD4952" s="51"/>
    </row>
    <row r="4953" spans="1:82" x14ac:dyDescent="0.35">
      <c r="A4953" s="49" t="s">
        <v>860</v>
      </c>
      <c r="B4953" s="50">
        <v>42320</v>
      </c>
      <c r="C4953" s="62"/>
      <c r="D4953" s="62"/>
      <c r="E4953" s="51" t="s">
        <v>855</v>
      </c>
      <c r="F4953" s="51"/>
      <c r="G4953" s="51">
        <v>478.61390625000001</v>
      </c>
      <c r="H4953" s="51">
        <v>0.13241562499999998</v>
      </c>
      <c r="I4953" s="51">
        <v>0.19053124999999999</v>
      </c>
      <c r="J4953" s="51">
        <v>0.2542625</v>
      </c>
      <c r="K4953" s="51">
        <v>0.24788750000000001</v>
      </c>
      <c r="L4953" s="51">
        <v>0.29198125000000003</v>
      </c>
      <c r="M4953" s="51">
        <v>0.33732499999999999</v>
      </c>
      <c r="N4953" s="51">
        <v>0.30245</v>
      </c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/>
      <c r="AD4953" s="51"/>
      <c r="AE4953" s="51">
        <v>0.32994266572343167</v>
      </c>
      <c r="AF4953" s="51">
        <v>0.26802234542614645</v>
      </c>
      <c r="AG4953" s="51"/>
      <c r="AH4953" s="51"/>
      <c r="AI4953" s="51"/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  <c r="BZ4953" s="51"/>
      <c r="CA4953" s="51"/>
      <c r="CB4953" s="51"/>
      <c r="CC4953" s="51"/>
      <c r="CD4953" s="51"/>
    </row>
    <row r="4954" spans="1:82" x14ac:dyDescent="0.35">
      <c r="A4954" s="49" t="s">
        <v>860</v>
      </c>
      <c r="B4954" s="50">
        <v>42321</v>
      </c>
      <c r="C4954" s="62"/>
      <c r="D4954" s="62"/>
      <c r="E4954" s="51" t="s">
        <v>855</v>
      </c>
      <c r="F4954" s="51"/>
      <c r="G4954" s="51">
        <v>476.52468750000003</v>
      </c>
      <c r="H4954" s="51">
        <v>0.12999375000000002</v>
      </c>
      <c r="I4954" s="51">
        <v>0.1874875</v>
      </c>
      <c r="J4954" s="51">
        <v>0.25113125000000003</v>
      </c>
      <c r="K4954" s="51">
        <v>0.24688750000000004</v>
      </c>
      <c r="L4954" s="51">
        <v>0.29184375000000007</v>
      </c>
      <c r="M4954" s="51">
        <v>0.33729374999999995</v>
      </c>
      <c r="N4954" s="51">
        <v>0.30251875</v>
      </c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/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  <c r="BZ4954" s="51"/>
      <c r="CA4954" s="51"/>
      <c r="CB4954" s="51"/>
      <c r="CC4954" s="51"/>
      <c r="CD4954" s="51"/>
    </row>
    <row r="4955" spans="1:82" x14ac:dyDescent="0.35">
      <c r="A4955" s="49" t="s">
        <v>860</v>
      </c>
      <c r="B4955" s="50">
        <v>42322</v>
      </c>
      <c r="C4955" s="62"/>
      <c r="D4955" s="62"/>
      <c r="E4955" s="51" t="s">
        <v>855</v>
      </c>
      <c r="F4955" s="51"/>
      <c r="G4955" s="51">
        <v>474.33187499999991</v>
      </c>
      <c r="H4955" s="51">
        <v>0.12696874999999999</v>
      </c>
      <c r="I4955" s="51">
        <v>0.18441874999999999</v>
      </c>
      <c r="J4955" s="51">
        <v>0.24809999999999999</v>
      </c>
      <c r="K4955" s="51">
        <v>0.24590000000000001</v>
      </c>
      <c r="L4955" s="51">
        <v>0.29151874999999999</v>
      </c>
      <c r="M4955" s="51">
        <v>0.33733749999999996</v>
      </c>
      <c r="N4955" s="51">
        <v>0.30255624999999997</v>
      </c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/>
      <c r="AE4955" s="51"/>
      <c r="AF4955" s="51"/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  <c r="BZ4955" s="51"/>
      <c r="CA4955" s="51"/>
      <c r="CB4955" s="51"/>
      <c r="CC4955" s="51"/>
      <c r="CD4955" s="51"/>
    </row>
    <row r="4956" spans="1:82" x14ac:dyDescent="0.35">
      <c r="A4956" s="49" t="s">
        <v>860</v>
      </c>
      <c r="B4956" s="50">
        <v>42323</v>
      </c>
      <c r="C4956" s="62"/>
      <c r="D4956" s="62"/>
      <c r="E4956" s="51" t="s">
        <v>855</v>
      </c>
      <c r="F4956" s="51"/>
      <c r="G4956" s="51">
        <v>472.56281249999995</v>
      </c>
      <c r="H4956" s="51">
        <v>0.1245125</v>
      </c>
      <c r="I4956" s="51">
        <v>0.18211875000000002</v>
      </c>
      <c r="J4956" s="51">
        <v>0.24559375</v>
      </c>
      <c r="K4956" s="51">
        <v>0.24504999999999999</v>
      </c>
      <c r="L4956" s="51">
        <v>0.29133125000000004</v>
      </c>
      <c r="M4956" s="51">
        <v>0.33736875</v>
      </c>
      <c r="N4956" s="51">
        <v>0.30254999999999999</v>
      </c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  <c r="BZ4956" s="51"/>
      <c r="CA4956" s="51"/>
      <c r="CB4956" s="51"/>
      <c r="CC4956" s="51"/>
      <c r="CD4956" s="51"/>
    </row>
    <row r="4957" spans="1:82" x14ac:dyDescent="0.35">
      <c r="A4957" s="49" t="s">
        <v>860</v>
      </c>
      <c r="B4957" s="50">
        <v>42324</v>
      </c>
      <c r="C4957" s="62"/>
      <c r="D4957" s="62"/>
      <c r="E4957" s="51" t="s">
        <v>855</v>
      </c>
      <c r="F4957" s="51"/>
      <c r="G4957" s="51">
        <v>469.33875</v>
      </c>
      <c r="H4957" s="51">
        <v>0.1151875</v>
      </c>
      <c r="I4957" s="51">
        <v>0.17925000000000002</v>
      </c>
      <c r="J4957" s="51">
        <v>0.24241874999999999</v>
      </c>
      <c r="K4957" s="51">
        <v>0.24393749999999997</v>
      </c>
      <c r="L4957" s="51">
        <v>0.29104374999999999</v>
      </c>
      <c r="M4957" s="51">
        <v>0.33730624999999997</v>
      </c>
      <c r="N4957" s="51">
        <v>0.30253750000000001</v>
      </c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/>
      <c r="AD4957" s="51"/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  <c r="BZ4957" s="51"/>
      <c r="CA4957" s="51"/>
      <c r="CB4957" s="51"/>
      <c r="CC4957" s="51"/>
      <c r="CD4957" s="51"/>
    </row>
    <row r="4958" spans="1:82" x14ac:dyDescent="0.35">
      <c r="A4958" s="49" t="s">
        <v>860</v>
      </c>
      <c r="B4958" s="50">
        <v>42325</v>
      </c>
      <c r="C4958" s="62"/>
      <c r="D4958" s="62"/>
      <c r="E4958" s="51" t="s">
        <v>855</v>
      </c>
      <c r="F4958" s="51"/>
      <c r="G4958" s="51">
        <v>467.63296875000003</v>
      </c>
      <c r="H4958" s="51">
        <v>0.11307187499999999</v>
      </c>
      <c r="I4958" s="51">
        <v>0.17708124999999997</v>
      </c>
      <c r="J4958" s="51">
        <v>0.24011250000000003</v>
      </c>
      <c r="K4958" s="51">
        <v>0.24301874999999998</v>
      </c>
      <c r="L4958" s="51">
        <v>0.29073750000000004</v>
      </c>
      <c r="M4958" s="51">
        <v>0.33730000000000004</v>
      </c>
      <c r="N4958" s="51">
        <v>0.30253124999999997</v>
      </c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>
        <v>0.45735576311053655</v>
      </c>
      <c r="AF4958" s="51">
        <v>0.27016894817552672</v>
      </c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  <c r="BZ4958" s="51"/>
      <c r="CA4958" s="51"/>
      <c r="CB4958" s="51"/>
      <c r="CC4958" s="51"/>
      <c r="CD4958" s="51"/>
    </row>
    <row r="4959" spans="1:82" x14ac:dyDescent="0.35">
      <c r="A4959" s="49" t="s">
        <v>860</v>
      </c>
      <c r="B4959" s="50">
        <v>42326</v>
      </c>
      <c r="C4959" s="62"/>
      <c r="D4959" s="62"/>
      <c r="E4959" s="51" t="s">
        <v>855</v>
      </c>
      <c r="F4959" s="51"/>
      <c r="G4959" s="51">
        <v>465.70921874999999</v>
      </c>
      <c r="H4959" s="51">
        <v>0.11060937500000001</v>
      </c>
      <c r="I4959" s="51">
        <v>0.17486875000000002</v>
      </c>
      <c r="J4959" s="51">
        <v>0.23739374999999999</v>
      </c>
      <c r="K4959" s="51">
        <v>0.24199375000000001</v>
      </c>
      <c r="L4959" s="51">
        <v>0.29041875</v>
      </c>
      <c r="M4959" s="51">
        <v>0.33729374999999995</v>
      </c>
      <c r="N4959" s="51">
        <v>0.30252499999999999</v>
      </c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/>
      <c r="AE4959" s="51"/>
      <c r="AF4959" s="51"/>
      <c r="AG4959" s="51"/>
      <c r="AH4959" s="51"/>
      <c r="AI4959" s="51"/>
      <c r="AJ4959" s="51"/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  <c r="BZ4959" s="51"/>
      <c r="CA4959" s="51"/>
      <c r="CB4959" s="51"/>
      <c r="CC4959" s="51"/>
      <c r="CD4959" s="51"/>
    </row>
    <row r="4960" spans="1:82" x14ac:dyDescent="0.35">
      <c r="A4960" s="49" t="s">
        <v>860</v>
      </c>
      <c r="B4960" s="50">
        <v>42327</v>
      </c>
      <c r="C4960" s="62"/>
      <c r="D4960" s="62"/>
      <c r="E4960" s="51" t="s">
        <v>855</v>
      </c>
      <c r="F4960" s="51"/>
      <c r="G4960" s="51">
        <v>487.45687499999997</v>
      </c>
      <c r="H4960" s="51">
        <v>0.24026875</v>
      </c>
      <c r="I4960" s="51">
        <v>0.18384375</v>
      </c>
      <c r="J4960" s="51">
        <v>0.24209999999999998</v>
      </c>
      <c r="K4960" s="51">
        <v>0.24088124999999999</v>
      </c>
      <c r="L4960" s="51">
        <v>0.29007499999999997</v>
      </c>
      <c r="M4960" s="51">
        <v>0.33713750000000003</v>
      </c>
      <c r="N4960" s="51">
        <v>0.30260624999999997</v>
      </c>
      <c r="O4960" s="51"/>
      <c r="P4960" s="51"/>
      <c r="Q4960" s="51"/>
      <c r="R4960" s="51"/>
      <c r="S4960" s="51">
        <v>3.5484979250000004</v>
      </c>
      <c r="T4960" s="51">
        <v>190.89499999999998</v>
      </c>
      <c r="U4960" s="51">
        <v>0</v>
      </c>
      <c r="V4960" s="51"/>
      <c r="W4960" s="51"/>
      <c r="X4960" s="51"/>
      <c r="Y4960" s="51"/>
      <c r="Z4960" s="51"/>
      <c r="AA4960" s="51"/>
      <c r="AB4960" s="51"/>
      <c r="AC4960" s="51">
        <v>0</v>
      </c>
      <c r="AD4960" s="51"/>
      <c r="AE4960" s="51"/>
      <c r="AF4960" s="51"/>
      <c r="AG4960" s="51"/>
      <c r="AH4960" s="51"/>
      <c r="AI4960" s="51">
        <v>0.91799999999999993</v>
      </c>
      <c r="AJ4960" s="51"/>
      <c r="AK4960" s="51"/>
      <c r="AL4960" s="51">
        <v>1.0175000000000001</v>
      </c>
      <c r="AM4960" s="51">
        <v>3.3795741445450951E-2</v>
      </c>
      <c r="AN4960" s="51">
        <v>2.2002464000000002</v>
      </c>
      <c r="AO4960" s="51">
        <v>65.104250000000008</v>
      </c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>
        <v>0</v>
      </c>
      <c r="BE4960" s="51"/>
      <c r="BF4960" s="51">
        <v>1.0797003549613507E-2</v>
      </c>
      <c r="BG4960" s="51">
        <v>1.348251525</v>
      </c>
      <c r="BH4960" s="51"/>
      <c r="BI4960" s="51">
        <v>124.87275</v>
      </c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  <c r="BZ4960" s="51"/>
      <c r="CA4960" s="51"/>
      <c r="CB4960" s="51"/>
      <c r="CC4960" s="51"/>
      <c r="CD4960" s="51"/>
    </row>
    <row r="4961" spans="1:82" x14ac:dyDescent="0.35">
      <c r="A4961" s="49" t="s">
        <v>860</v>
      </c>
      <c r="B4961" s="50">
        <v>42328</v>
      </c>
      <c r="C4961" s="62"/>
      <c r="D4961" s="62"/>
      <c r="E4961" s="51" t="s">
        <v>855</v>
      </c>
      <c r="F4961" s="51"/>
      <c r="G4961" s="51">
        <v>482.15203125000005</v>
      </c>
      <c r="H4961" s="51">
        <v>0.211640625</v>
      </c>
      <c r="I4961" s="51">
        <v>0.18476874999999998</v>
      </c>
      <c r="J4961" s="51">
        <v>0.23954999999999999</v>
      </c>
      <c r="K4961" s="51">
        <v>0.23993750000000003</v>
      </c>
      <c r="L4961" s="51">
        <v>0.28992499999999999</v>
      </c>
      <c r="M4961" s="51">
        <v>0.33708749999999998</v>
      </c>
      <c r="N4961" s="51">
        <v>0.30246874999999995</v>
      </c>
      <c r="O4961" s="51"/>
      <c r="P4961" s="51"/>
      <c r="Q4961" s="51"/>
      <c r="R4961" s="51">
        <v>2.25</v>
      </c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>
        <v>8.5500000000000007</v>
      </c>
      <c r="AE4961" s="51"/>
      <c r="AF4961" s="51">
        <v>0.46377921843124975</v>
      </c>
      <c r="AG4961" s="51"/>
      <c r="AH4961" s="51"/>
      <c r="AI4961" s="51"/>
      <c r="AJ4961" s="51">
        <v>1.35</v>
      </c>
      <c r="AK4961" s="51">
        <v>8.15</v>
      </c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  <c r="BZ4961" s="51"/>
      <c r="CA4961" s="51"/>
      <c r="CB4961" s="51"/>
      <c r="CC4961" s="51"/>
      <c r="CD4961" s="51"/>
    </row>
    <row r="4962" spans="1:82" x14ac:dyDescent="0.35">
      <c r="A4962" s="49" t="s">
        <v>860</v>
      </c>
      <c r="B4962" s="50">
        <v>42329</v>
      </c>
      <c r="C4962" s="62"/>
      <c r="D4962" s="62"/>
      <c r="E4962" s="51" t="s">
        <v>855</v>
      </c>
      <c r="F4962" s="51"/>
      <c r="G4962" s="51">
        <v>479.00625000000002</v>
      </c>
      <c r="H4962" s="51">
        <v>0.1928125</v>
      </c>
      <c r="I4962" s="51">
        <v>0.18513750000000001</v>
      </c>
      <c r="J4962" s="51">
        <v>0.23907500000000001</v>
      </c>
      <c r="K4962" s="51">
        <v>0.23940624999999999</v>
      </c>
      <c r="L4962" s="51">
        <v>0.28965625</v>
      </c>
      <c r="M4962" s="51">
        <v>0.33710000000000001</v>
      </c>
      <c r="N4962" s="51">
        <v>0.30247499999999999</v>
      </c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/>
      <c r="AC4962" s="51"/>
      <c r="AD4962" s="51"/>
      <c r="AE4962" s="51"/>
      <c r="AF4962" s="51"/>
      <c r="AG4962" s="51"/>
      <c r="AH4962" s="51"/>
      <c r="AI4962" s="51"/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  <c r="BZ4962" s="51"/>
      <c r="CA4962" s="51"/>
      <c r="CB4962" s="51"/>
      <c r="CC4962" s="51"/>
      <c r="CD4962" s="51"/>
    </row>
    <row r="4963" spans="1:82" x14ac:dyDescent="0.35">
      <c r="A4963" s="49" t="s">
        <v>860</v>
      </c>
      <c r="B4963" s="50">
        <v>42330</v>
      </c>
      <c r="C4963" s="62"/>
      <c r="D4963" s="62"/>
      <c r="E4963" s="51" t="s">
        <v>855</v>
      </c>
      <c r="F4963" s="51"/>
      <c r="G4963" s="51">
        <v>476.31515625000003</v>
      </c>
      <c r="H4963" s="51">
        <v>0.17738437499999998</v>
      </c>
      <c r="I4963" s="51">
        <v>0.18531250000000002</v>
      </c>
      <c r="J4963" s="51">
        <v>0.23858750000000001</v>
      </c>
      <c r="K4963" s="51">
        <v>0.23888124999999999</v>
      </c>
      <c r="L4963" s="51">
        <v>0.28939375000000001</v>
      </c>
      <c r="M4963" s="51">
        <v>0.33703125</v>
      </c>
      <c r="N4963" s="51">
        <v>0.30247499999999999</v>
      </c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  <c r="BZ4963" s="51"/>
      <c r="CA4963" s="51"/>
      <c r="CB4963" s="51"/>
      <c r="CC4963" s="51"/>
      <c r="CD4963" s="51"/>
    </row>
    <row r="4964" spans="1:82" x14ac:dyDescent="0.35">
      <c r="A4964" s="49" t="s">
        <v>860</v>
      </c>
      <c r="B4964" s="50">
        <v>42331</v>
      </c>
      <c r="C4964" s="62"/>
      <c r="D4964" s="62"/>
      <c r="E4964" s="51" t="s">
        <v>855</v>
      </c>
      <c r="F4964" s="51"/>
      <c r="G4964" s="51">
        <v>473.16703125000004</v>
      </c>
      <c r="H4964" s="51">
        <v>0.16167187499999999</v>
      </c>
      <c r="I4964" s="51">
        <v>0.1842125</v>
      </c>
      <c r="J4964" s="51">
        <v>0.23754375000000003</v>
      </c>
      <c r="K4964" s="51">
        <v>0.23826249999999999</v>
      </c>
      <c r="L4964" s="51">
        <v>0.28906875000000004</v>
      </c>
      <c r="M4964" s="51">
        <v>0.33701250000000005</v>
      </c>
      <c r="N4964" s="51">
        <v>0.30239375000000002</v>
      </c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/>
      <c r="AE4964" s="51">
        <v>0.4208805393894004</v>
      </c>
      <c r="AF4964" s="51">
        <v>0.27767593049018635</v>
      </c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  <c r="BZ4964" s="51"/>
      <c r="CA4964" s="51"/>
      <c r="CB4964" s="51"/>
      <c r="CC4964" s="51"/>
      <c r="CD4964" s="51"/>
    </row>
    <row r="4965" spans="1:82" x14ac:dyDescent="0.35">
      <c r="A4965" s="49" t="s">
        <v>860</v>
      </c>
      <c r="B4965" s="50">
        <v>42332</v>
      </c>
      <c r="C4965" s="62"/>
      <c r="D4965" s="62"/>
      <c r="E4965" s="51" t="s">
        <v>855</v>
      </c>
      <c r="F4965" s="51"/>
      <c r="G4965" s="51">
        <v>469.85296874999995</v>
      </c>
      <c r="H4965" s="51">
        <v>0.14625937499999997</v>
      </c>
      <c r="I4965" s="51">
        <v>0.18256875</v>
      </c>
      <c r="J4965" s="51">
        <v>0.23628750000000001</v>
      </c>
      <c r="K4965" s="51">
        <v>0.23760625000000002</v>
      </c>
      <c r="L4965" s="51">
        <v>0.28868749999999999</v>
      </c>
      <c r="M4965" s="51">
        <v>0.33684999999999998</v>
      </c>
      <c r="N4965" s="51">
        <v>0.30233125</v>
      </c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  <c r="BZ4965" s="51"/>
      <c r="CA4965" s="51"/>
      <c r="CB4965" s="51"/>
      <c r="CC4965" s="51"/>
      <c r="CD4965" s="51"/>
    </row>
    <row r="4966" spans="1:82" x14ac:dyDescent="0.35">
      <c r="A4966" s="49" t="s">
        <v>860</v>
      </c>
      <c r="B4966" s="50">
        <v>42333</v>
      </c>
      <c r="C4966" s="62"/>
      <c r="D4966" s="62"/>
      <c r="E4966" s="51" t="s">
        <v>855</v>
      </c>
      <c r="F4966" s="51"/>
      <c r="G4966" s="51">
        <v>466.41750000000002</v>
      </c>
      <c r="H4966" s="51">
        <v>0.13231874999999998</v>
      </c>
      <c r="I4966" s="51">
        <v>0.17954374999999997</v>
      </c>
      <c r="J4966" s="51">
        <v>0.23430000000000001</v>
      </c>
      <c r="K4966" s="51">
        <v>0.23696875000000001</v>
      </c>
      <c r="L4966" s="51">
        <v>0.28842500000000004</v>
      </c>
      <c r="M4966" s="51">
        <v>0.33682500000000004</v>
      </c>
      <c r="N4966" s="51">
        <v>0.30227499999999996</v>
      </c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>
        <v>8.5500000000000007</v>
      </c>
      <c r="AE4966" s="51"/>
      <c r="AF4966" s="51"/>
      <c r="AG4966" s="51"/>
      <c r="AH4966" s="51"/>
      <c r="AI4966" s="51"/>
      <c r="AJ4966" s="51">
        <v>1.4</v>
      </c>
      <c r="AK4966" s="51">
        <v>8.5500000000000007</v>
      </c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  <c r="BZ4966" s="51"/>
      <c r="CA4966" s="51"/>
      <c r="CB4966" s="51"/>
      <c r="CC4966" s="51"/>
      <c r="CD4966" s="51"/>
    </row>
    <row r="4967" spans="1:82" x14ac:dyDescent="0.35">
      <c r="A4967" s="49" t="s">
        <v>860</v>
      </c>
      <c r="B4967" s="50">
        <v>42334</v>
      </c>
      <c r="C4967" s="62"/>
      <c r="D4967" s="62"/>
      <c r="E4967" s="51" t="s">
        <v>855</v>
      </c>
      <c r="F4967" s="51"/>
      <c r="G4967" s="51">
        <v>462.77906250000001</v>
      </c>
      <c r="H4967" s="51">
        <v>0.12089999999999999</v>
      </c>
      <c r="I4967" s="51">
        <v>0.17531875</v>
      </c>
      <c r="J4967" s="51">
        <v>0.2311375</v>
      </c>
      <c r="K4967" s="51">
        <v>0.23635624999999999</v>
      </c>
      <c r="L4967" s="51">
        <v>0.28809999999999997</v>
      </c>
      <c r="M4967" s="51">
        <v>0.33663750000000003</v>
      </c>
      <c r="N4967" s="51">
        <v>0.30225625</v>
      </c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  <c r="BZ4967" s="51"/>
      <c r="CA4967" s="51"/>
      <c r="CB4967" s="51"/>
      <c r="CC4967" s="51"/>
      <c r="CD4967" s="51"/>
    </row>
    <row r="4968" spans="1:82" x14ac:dyDescent="0.35">
      <c r="A4968" s="49" t="s">
        <v>860</v>
      </c>
      <c r="B4968" s="50">
        <v>42335</v>
      </c>
      <c r="C4968" s="62"/>
      <c r="D4968" s="62"/>
      <c r="E4968" s="51" t="s">
        <v>855</v>
      </c>
      <c r="F4968" s="51"/>
      <c r="G4968" s="51">
        <v>460.12031250000001</v>
      </c>
      <c r="H4968" s="51">
        <v>0.11375625</v>
      </c>
      <c r="I4968" s="51">
        <v>0.1721375</v>
      </c>
      <c r="J4968" s="51">
        <v>0.22854374999999999</v>
      </c>
      <c r="K4968" s="51">
        <v>0.23565</v>
      </c>
      <c r="L4968" s="51">
        <v>0.28776875000000002</v>
      </c>
      <c r="M4968" s="51">
        <v>0.33665</v>
      </c>
      <c r="N4968" s="51">
        <v>0.30217499999999997</v>
      </c>
      <c r="O4968" s="51"/>
      <c r="P4968" s="51"/>
      <c r="Q4968" s="51"/>
      <c r="R4968" s="51"/>
      <c r="S4968" s="51"/>
      <c r="T4968" s="51"/>
      <c r="U4968" s="51"/>
      <c r="V4968" s="51"/>
      <c r="W4968" s="51"/>
      <c r="X4968" s="51"/>
      <c r="Y4968" s="51"/>
      <c r="Z4968" s="51"/>
      <c r="AA4968" s="51"/>
      <c r="AB4968" s="51"/>
      <c r="AC4968" s="51"/>
      <c r="AD4968" s="51"/>
      <c r="AE4968" s="51"/>
      <c r="AF4968" s="51"/>
      <c r="AG4968" s="51"/>
      <c r="AH4968" s="51"/>
      <c r="AI4968" s="51"/>
      <c r="AJ4968" s="51"/>
      <c r="AK4968" s="51"/>
      <c r="AL4968" s="51"/>
      <c r="AM4968" s="51"/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/>
      <c r="BD4968" s="51"/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  <c r="BZ4968" s="51"/>
      <c r="CA4968" s="51"/>
      <c r="CB4968" s="51"/>
      <c r="CC4968" s="51"/>
      <c r="CD4968" s="51"/>
    </row>
    <row r="4969" spans="1:82" x14ac:dyDescent="0.35">
      <c r="A4969" s="49" t="s">
        <v>860</v>
      </c>
      <c r="B4969" s="50">
        <v>42336</v>
      </c>
      <c r="C4969" s="62"/>
      <c r="D4969" s="62"/>
      <c r="E4969" s="51" t="s">
        <v>855</v>
      </c>
      <c r="F4969" s="51"/>
      <c r="G4969" s="51">
        <v>456.51046874999997</v>
      </c>
      <c r="H4969" s="51">
        <v>0.10770312499999998</v>
      </c>
      <c r="I4969" s="51">
        <v>0.16715000000000002</v>
      </c>
      <c r="J4969" s="51">
        <v>0.22369375</v>
      </c>
      <c r="K4969" s="51">
        <v>0.23433124999999999</v>
      </c>
      <c r="L4969" s="51">
        <v>0.28727499999999995</v>
      </c>
      <c r="M4969" s="51">
        <v>0.33668750000000003</v>
      </c>
      <c r="N4969" s="51">
        <v>0.30228750000000004</v>
      </c>
      <c r="O4969" s="51"/>
      <c r="P4969" s="51"/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/>
      <c r="AE4969" s="51"/>
      <c r="AF4969" s="51"/>
      <c r="AG4969" s="51"/>
      <c r="AH4969" s="51"/>
      <c r="AI4969" s="51"/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  <c r="BZ4969" s="51"/>
      <c r="CA4969" s="51"/>
      <c r="CB4969" s="51"/>
      <c r="CC4969" s="51"/>
      <c r="CD4969" s="51"/>
    </row>
    <row r="4970" spans="1:82" x14ac:dyDescent="0.35">
      <c r="A4970" s="49" t="s">
        <v>860</v>
      </c>
      <c r="B4970" s="50">
        <v>42337</v>
      </c>
      <c r="C4970" s="62"/>
      <c r="D4970" s="62"/>
      <c r="E4970" s="51" t="s">
        <v>855</v>
      </c>
      <c r="F4970" s="51"/>
      <c r="G4970" s="51">
        <v>454.08046875000002</v>
      </c>
      <c r="H4970" s="51">
        <v>0.10344062499999999</v>
      </c>
      <c r="I4970" s="51">
        <v>0.1638</v>
      </c>
      <c r="J4970" s="51">
        <v>0.22070624999999999</v>
      </c>
      <c r="K4970" s="51">
        <v>0.23335</v>
      </c>
      <c r="L4970" s="51">
        <v>0.28699374999999999</v>
      </c>
      <c r="M4970" s="51">
        <v>0.33668124999999999</v>
      </c>
      <c r="N4970" s="51">
        <v>0.30225000000000002</v>
      </c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  <c r="BZ4970" s="51"/>
      <c r="CA4970" s="51"/>
      <c r="CB4970" s="51"/>
      <c r="CC4970" s="51"/>
      <c r="CD4970" s="51"/>
    </row>
    <row r="4971" spans="1:82" x14ac:dyDescent="0.35">
      <c r="A4971" s="49" t="s">
        <v>860</v>
      </c>
      <c r="B4971" s="50">
        <v>42338</v>
      </c>
      <c r="C4971" s="62"/>
      <c r="D4971" s="62"/>
      <c r="E4971" s="51" t="s">
        <v>855</v>
      </c>
      <c r="F4971" s="51"/>
      <c r="G4971" s="51">
        <v>451.92937499999999</v>
      </c>
      <c r="H4971" s="51">
        <v>0.10129374999999999</v>
      </c>
      <c r="I4971" s="51">
        <v>0.16138125</v>
      </c>
      <c r="J4971" s="51">
        <v>0.21746875000000002</v>
      </c>
      <c r="K4971" s="51">
        <v>0.23200000000000001</v>
      </c>
      <c r="L4971" s="51">
        <v>0.28665000000000002</v>
      </c>
      <c r="M4971" s="51">
        <v>0.33673124999999998</v>
      </c>
      <c r="N4971" s="51">
        <v>0.30224375000000003</v>
      </c>
      <c r="O4971" s="51"/>
      <c r="P4971" s="51"/>
      <c r="Q4971" s="51"/>
      <c r="R4971" s="51"/>
      <c r="S4971" s="51"/>
      <c r="T4971" s="51"/>
      <c r="U4971" s="51"/>
      <c r="V4971" s="51"/>
      <c r="W4971" s="51"/>
      <c r="X4971" s="51"/>
      <c r="Y4971" s="51"/>
      <c r="Z4971" s="51"/>
      <c r="AA4971" s="51"/>
      <c r="AB4971" s="51"/>
      <c r="AC4971" s="51"/>
      <c r="AD4971" s="51"/>
      <c r="AE4971" s="51">
        <v>0.42312306686448614</v>
      </c>
      <c r="AF4971" s="51">
        <v>0.30186309810305528</v>
      </c>
      <c r="AG4971" s="51"/>
      <c r="AH4971" s="51"/>
      <c r="AI4971" s="51"/>
      <c r="AJ4971" s="51"/>
      <c r="AK4971" s="51"/>
      <c r="AL4971" s="51"/>
      <c r="AM4971" s="51"/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/>
      <c r="BC4971" s="51"/>
      <c r="BD4971" s="51"/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  <c r="BZ4971" s="51"/>
      <c r="CA4971" s="51"/>
      <c r="CB4971" s="51"/>
      <c r="CC4971" s="51"/>
      <c r="CD4971" s="51"/>
    </row>
    <row r="4972" spans="1:82" x14ac:dyDescent="0.35">
      <c r="A4972" s="49" t="s">
        <v>860</v>
      </c>
      <c r="B4972" s="50">
        <v>42339</v>
      </c>
      <c r="C4972" s="62"/>
      <c r="D4972" s="62"/>
      <c r="E4972" s="51" t="s">
        <v>855</v>
      </c>
      <c r="F4972" s="51"/>
      <c r="G4972" s="51">
        <v>449.90671875000004</v>
      </c>
      <c r="H4972" s="51">
        <v>9.9246875000000012E-2</v>
      </c>
      <c r="I4972" s="51">
        <v>0.15926875000000001</v>
      </c>
      <c r="J4972" s="51">
        <v>0.21489374999999999</v>
      </c>
      <c r="K4972" s="51">
        <v>0.23066249999999999</v>
      </c>
      <c r="L4972" s="51">
        <v>0.28620000000000001</v>
      </c>
      <c r="M4972" s="51">
        <v>0.33660000000000001</v>
      </c>
      <c r="N4972" s="51">
        <v>0.30207499999999998</v>
      </c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/>
      <c r="AD4972" s="51"/>
      <c r="AE4972" s="51"/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  <c r="BZ4972" s="51"/>
      <c r="CA4972" s="51"/>
      <c r="CB4972" s="51"/>
      <c r="CC4972" s="51"/>
      <c r="CD4972" s="51"/>
    </row>
    <row r="4973" spans="1:82" x14ac:dyDescent="0.35">
      <c r="A4973" s="49" t="s">
        <v>860</v>
      </c>
      <c r="B4973" s="50">
        <v>42340</v>
      </c>
      <c r="C4973" s="62"/>
      <c r="D4973" s="62"/>
      <c r="E4973" s="51" t="s">
        <v>855</v>
      </c>
      <c r="F4973" s="51"/>
      <c r="G4973" s="51">
        <v>446.11734375000003</v>
      </c>
      <c r="H4973" s="51">
        <v>9.5109374999999996E-2</v>
      </c>
      <c r="I4973" s="51">
        <v>0.15510625</v>
      </c>
      <c r="J4973" s="51">
        <v>0.2101625</v>
      </c>
      <c r="K4973" s="51">
        <v>0.22824375</v>
      </c>
      <c r="L4973" s="51">
        <v>0.28491875</v>
      </c>
      <c r="M4973" s="51">
        <v>0.33653749999999999</v>
      </c>
      <c r="N4973" s="51">
        <v>0.30208749999999995</v>
      </c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>
        <v>8.5500000000000007</v>
      </c>
      <c r="AE4973" s="51"/>
      <c r="AF4973" s="51"/>
      <c r="AG4973" s="51"/>
      <c r="AH4973" s="51"/>
      <c r="AI4973" s="51"/>
      <c r="AJ4973" s="51">
        <v>1.7</v>
      </c>
      <c r="AK4973" s="51">
        <v>8.5500000000000007</v>
      </c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  <c r="BZ4973" s="51"/>
      <c r="CA4973" s="51"/>
      <c r="CB4973" s="51"/>
      <c r="CC4973" s="51"/>
      <c r="CD4973" s="51"/>
    </row>
    <row r="4974" spans="1:82" x14ac:dyDescent="0.35">
      <c r="A4974" s="49" t="s">
        <v>860</v>
      </c>
      <c r="B4974" s="50">
        <v>42341</v>
      </c>
      <c r="C4974" s="62"/>
      <c r="D4974" s="62"/>
      <c r="E4974" s="51" t="s">
        <v>855</v>
      </c>
      <c r="F4974" s="51"/>
      <c r="G4974" s="51">
        <v>444.268125</v>
      </c>
      <c r="H4974" s="51">
        <v>9.1131249999999997E-2</v>
      </c>
      <c r="I4974" s="51">
        <v>0.15286875</v>
      </c>
      <c r="J4974" s="51">
        <v>0.20823125000000001</v>
      </c>
      <c r="K4974" s="51">
        <v>0.22746875000000003</v>
      </c>
      <c r="L4974" s="51">
        <v>0.28472500000000001</v>
      </c>
      <c r="M4974" s="51">
        <v>0.3364375</v>
      </c>
      <c r="N4974" s="51">
        <v>0.30203124999999997</v>
      </c>
      <c r="O4974" s="51"/>
      <c r="P4974" s="51"/>
      <c r="Q4974" s="51"/>
      <c r="R4974" s="51"/>
      <c r="S4974" s="51">
        <v>6.2899016249999997</v>
      </c>
      <c r="T4974" s="51">
        <v>347.90100000000001</v>
      </c>
      <c r="U4974" s="51">
        <v>103.46925000000002</v>
      </c>
      <c r="V4974" s="51"/>
      <c r="W4974" s="51"/>
      <c r="X4974" s="51"/>
      <c r="Y4974" s="51"/>
      <c r="Z4974" s="51"/>
      <c r="AA4974" s="51"/>
      <c r="AB4974" s="51"/>
      <c r="AC4974" s="51">
        <v>0</v>
      </c>
      <c r="AD4974" s="51"/>
      <c r="AE4974" s="51"/>
      <c r="AF4974" s="51"/>
      <c r="AG4974" s="51"/>
      <c r="AH4974" s="51"/>
      <c r="AI4974" s="51">
        <v>1.2819999999999998</v>
      </c>
      <c r="AJ4974" s="51"/>
      <c r="AK4974" s="51"/>
      <c r="AL4974" s="51">
        <v>0.89</v>
      </c>
      <c r="AM4974" s="51">
        <v>3.8321735952213096E-2</v>
      </c>
      <c r="AN4974" s="51">
        <v>2.2149292750000003</v>
      </c>
      <c r="AO4974" s="51">
        <v>57.798249999999996</v>
      </c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>
        <v>1.9048385499999998</v>
      </c>
      <c r="BC4974" s="51"/>
      <c r="BD4974" s="51">
        <v>103.46925000000002</v>
      </c>
      <c r="BE4974" s="51">
        <v>1.840970674862338E-2</v>
      </c>
      <c r="BF4974" s="51">
        <v>1.1708207378952963E-2</v>
      </c>
      <c r="BG4974" s="51">
        <v>2.1701337999999999</v>
      </c>
      <c r="BH4974" s="51"/>
      <c r="BI4974" s="51">
        <v>185.35149999999999</v>
      </c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  <c r="BZ4974" s="51"/>
      <c r="CA4974" s="51"/>
      <c r="CB4974" s="51"/>
      <c r="CC4974" s="51"/>
      <c r="CD4974" s="51"/>
    </row>
    <row r="4975" spans="1:82" x14ac:dyDescent="0.35">
      <c r="A4975" s="49" t="s">
        <v>860</v>
      </c>
      <c r="B4975" s="50">
        <v>42342</v>
      </c>
      <c r="C4975" s="62"/>
      <c r="D4975" s="62"/>
      <c r="E4975" s="51" t="s">
        <v>855</v>
      </c>
      <c r="F4975" s="51"/>
      <c r="G4975" s="51">
        <v>441.40265625000001</v>
      </c>
      <c r="H4975" s="51">
        <v>8.8746874999999989E-2</v>
      </c>
      <c r="I4975" s="51">
        <v>0.149925</v>
      </c>
      <c r="J4975" s="51">
        <v>0.20416875000000001</v>
      </c>
      <c r="K4975" s="51">
        <v>0.22541874999999997</v>
      </c>
      <c r="L4975" s="51">
        <v>0.28394999999999998</v>
      </c>
      <c r="M4975" s="51">
        <v>0.33638750000000001</v>
      </c>
      <c r="N4975" s="51">
        <v>0.30208125000000002</v>
      </c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/>
      <c r="AD4975" s="51"/>
      <c r="AE4975" s="51">
        <v>0.4728352681143177</v>
      </c>
      <c r="AF4975" s="51">
        <v>0.25306999359592225</v>
      </c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  <c r="BZ4975" s="51"/>
      <c r="CA4975" s="51"/>
      <c r="CB4975" s="51"/>
      <c r="CC4975" s="51"/>
      <c r="CD4975" s="51"/>
    </row>
    <row r="4976" spans="1:82" x14ac:dyDescent="0.35">
      <c r="A4976" s="49" t="s">
        <v>860</v>
      </c>
      <c r="B4976" s="50">
        <v>42343</v>
      </c>
      <c r="C4976" s="62"/>
      <c r="D4976" s="62"/>
      <c r="E4976" s="51" t="s">
        <v>855</v>
      </c>
      <c r="F4976" s="51"/>
      <c r="G4976" s="51">
        <v>439.23515625000005</v>
      </c>
      <c r="H4976" s="51">
        <v>8.6096875000000003E-2</v>
      </c>
      <c r="I4976" s="51">
        <v>0.14766249999999997</v>
      </c>
      <c r="J4976" s="51">
        <v>0.20169999999999999</v>
      </c>
      <c r="K4976" s="51">
        <v>0.22405625000000001</v>
      </c>
      <c r="L4976" s="51">
        <v>0.28329375000000001</v>
      </c>
      <c r="M4976" s="51">
        <v>0.33618749999999997</v>
      </c>
      <c r="N4976" s="51">
        <v>0.30200000000000005</v>
      </c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  <c r="BZ4976" s="51"/>
      <c r="CA4976" s="51"/>
      <c r="CB4976" s="51"/>
      <c r="CC4976" s="51"/>
      <c r="CD4976" s="51"/>
    </row>
    <row r="4977" spans="1:82" x14ac:dyDescent="0.35">
      <c r="A4977" s="49" t="s">
        <v>860</v>
      </c>
      <c r="B4977" s="50">
        <v>42344</v>
      </c>
      <c r="C4977" s="62"/>
      <c r="D4977" s="62"/>
      <c r="E4977" s="51" t="s">
        <v>855</v>
      </c>
      <c r="F4977" s="51"/>
      <c r="G4977" s="51">
        <v>437.28234375</v>
      </c>
      <c r="H4977" s="51">
        <v>8.3228125E-2</v>
      </c>
      <c r="I4977" s="51">
        <v>0.145425</v>
      </c>
      <c r="J4977" s="51">
        <v>0.19938750000000002</v>
      </c>
      <c r="K4977" s="51">
        <v>0.22287499999999996</v>
      </c>
      <c r="L4977" s="51">
        <v>0.28298125000000002</v>
      </c>
      <c r="M4977" s="51">
        <v>0.33609375000000002</v>
      </c>
      <c r="N4977" s="51">
        <v>0.30194375000000001</v>
      </c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  <c r="BZ4977" s="51"/>
      <c r="CA4977" s="51"/>
      <c r="CB4977" s="51"/>
      <c r="CC4977" s="51"/>
      <c r="CD4977" s="51"/>
    </row>
    <row r="4978" spans="1:82" x14ac:dyDescent="0.35">
      <c r="A4978" s="49" t="s">
        <v>860</v>
      </c>
      <c r="B4978" s="50">
        <v>42345</v>
      </c>
      <c r="C4978" s="62"/>
      <c r="D4978" s="62"/>
      <c r="E4978" s="51" t="s">
        <v>855</v>
      </c>
      <c r="F4978" s="51"/>
      <c r="G4978" s="51">
        <v>435.35109374999996</v>
      </c>
      <c r="H4978" s="51">
        <v>8.2015625000000009E-2</v>
      </c>
      <c r="I4978" s="51">
        <v>0.1436125</v>
      </c>
      <c r="J4978" s="51">
        <v>0.19668749999999999</v>
      </c>
      <c r="K4978" s="51">
        <v>0.22133750000000002</v>
      </c>
      <c r="L4978" s="51">
        <v>0.28238750000000001</v>
      </c>
      <c r="M4978" s="51">
        <v>0.33606875000000003</v>
      </c>
      <c r="N4978" s="51">
        <v>0.301875</v>
      </c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>
        <v>0.37218996858855713</v>
      </c>
      <c r="AF4978" s="51">
        <v>0.22718414200767204</v>
      </c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  <c r="BZ4978" s="51"/>
      <c r="CA4978" s="51"/>
      <c r="CB4978" s="51"/>
      <c r="CC4978" s="51"/>
      <c r="CD4978" s="51"/>
    </row>
    <row r="4979" spans="1:82" x14ac:dyDescent="0.35">
      <c r="A4979" s="49" t="s">
        <v>860</v>
      </c>
      <c r="B4979" s="50">
        <v>42346</v>
      </c>
      <c r="C4979" s="62"/>
      <c r="D4979" s="62"/>
      <c r="E4979" s="51" t="s">
        <v>855</v>
      </c>
      <c r="F4979" s="51"/>
      <c r="G4979" s="51">
        <v>433.05703125000002</v>
      </c>
      <c r="H4979" s="51">
        <v>8.0496875000000009E-2</v>
      </c>
      <c r="I4979" s="51">
        <v>0.14178750000000001</v>
      </c>
      <c r="J4979" s="51">
        <v>0.19390625</v>
      </c>
      <c r="K4979" s="51">
        <v>0.21943124999999999</v>
      </c>
      <c r="L4979" s="51">
        <v>0.28143124999999997</v>
      </c>
      <c r="M4979" s="51">
        <v>0.33582499999999998</v>
      </c>
      <c r="N4979" s="51">
        <v>0.30178749999999999</v>
      </c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>
        <v>8.5500000000000007</v>
      </c>
      <c r="AE4979" s="51"/>
      <c r="AF4979" s="51"/>
      <c r="AG4979" s="51"/>
      <c r="AH4979" s="51"/>
      <c r="AI4979" s="51"/>
      <c r="AJ4979" s="51">
        <v>3.85</v>
      </c>
      <c r="AK4979" s="51">
        <v>8.5500000000000007</v>
      </c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  <c r="BZ4979" s="51"/>
      <c r="CA4979" s="51"/>
      <c r="CB4979" s="51"/>
      <c r="CC4979" s="51"/>
      <c r="CD4979" s="51"/>
    </row>
    <row r="4980" spans="1:82" x14ac:dyDescent="0.35">
      <c r="A4980" s="49" t="s">
        <v>860</v>
      </c>
      <c r="B4980" s="50">
        <v>42347</v>
      </c>
      <c r="C4980" s="62"/>
      <c r="D4980" s="62"/>
      <c r="E4980" s="51" t="s">
        <v>855</v>
      </c>
      <c r="F4980" s="51"/>
      <c r="G4980" s="51">
        <v>431.16046874999995</v>
      </c>
      <c r="H4980" s="51">
        <v>7.8415624999999989E-2</v>
      </c>
      <c r="I4980" s="51">
        <v>0.140125</v>
      </c>
      <c r="J4980" s="51">
        <v>0.19198124999999999</v>
      </c>
      <c r="K4980" s="51">
        <v>0.21783125000000003</v>
      </c>
      <c r="L4980" s="51">
        <v>0.28081875000000001</v>
      </c>
      <c r="M4980" s="51">
        <v>0.33559375000000002</v>
      </c>
      <c r="N4980" s="51">
        <v>0.30170625000000001</v>
      </c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  <c r="BZ4980" s="51"/>
      <c r="CA4980" s="51"/>
      <c r="CB4980" s="51"/>
      <c r="CC4980" s="51"/>
      <c r="CD4980" s="51"/>
    </row>
    <row r="4981" spans="1:82" x14ac:dyDescent="0.35">
      <c r="A4981" s="49" t="s">
        <v>860</v>
      </c>
      <c r="B4981" s="50">
        <v>42348</v>
      </c>
      <c r="C4981" s="62"/>
      <c r="D4981" s="62"/>
      <c r="E4981" s="51" t="s">
        <v>855</v>
      </c>
      <c r="F4981" s="51"/>
      <c r="G4981" s="51">
        <v>428.60625000000005</v>
      </c>
      <c r="H4981" s="51">
        <v>7.708124999999999E-2</v>
      </c>
      <c r="I4981" s="51">
        <v>0.13785625000000001</v>
      </c>
      <c r="J4981" s="51">
        <v>0.18886875</v>
      </c>
      <c r="K4981" s="51">
        <v>0.21560000000000001</v>
      </c>
      <c r="L4981" s="51">
        <v>0.279725</v>
      </c>
      <c r="M4981" s="51">
        <v>0.33539374999999999</v>
      </c>
      <c r="N4981" s="51">
        <v>0.30163124999999996</v>
      </c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/>
      <c r="AD4981" s="51"/>
      <c r="AE4981" s="51"/>
      <c r="AF4981" s="51"/>
      <c r="AG4981" s="51"/>
      <c r="AH4981" s="51"/>
      <c r="AI4981" s="51"/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  <c r="BZ4981" s="51"/>
      <c r="CA4981" s="51"/>
      <c r="CB4981" s="51"/>
      <c r="CC4981" s="51"/>
      <c r="CD4981" s="51"/>
    </row>
    <row r="4982" spans="1:82" x14ac:dyDescent="0.35">
      <c r="A4982" s="49" t="s">
        <v>860</v>
      </c>
      <c r="B4982" s="50">
        <v>42349</v>
      </c>
      <c r="C4982" s="62"/>
      <c r="D4982" s="62"/>
      <c r="E4982" s="51" t="s">
        <v>855</v>
      </c>
      <c r="F4982" s="51"/>
      <c r="G4982" s="51">
        <v>427.15921874999992</v>
      </c>
      <c r="H4982" s="51">
        <v>7.4584375000000008E-2</v>
      </c>
      <c r="I4982" s="51">
        <v>0.13630624999999999</v>
      </c>
      <c r="J4982" s="51">
        <v>0.18737500000000001</v>
      </c>
      <c r="K4982" s="51">
        <v>0.21489374999999999</v>
      </c>
      <c r="L4982" s="51">
        <v>0.27936874999999994</v>
      </c>
      <c r="M4982" s="51">
        <v>0.335175</v>
      </c>
      <c r="N4982" s="51">
        <v>0.30160624999999996</v>
      </c>
      <c r="O4982" s="51"/>
      <c r="P4982" s="51"/>
      <c r="Q4982" s="51"/>
      <c r="R4982" s="51"/>
      <c r="S4982" s="51"/>
      <c r="T4982" s="51"/>
      <c r="U4982" s="51"/>
      <c r="V4982" s="51"/>
      <c r="W4982" s="51"/>
      <c r="X4982" s="51"/>
      <c r="Y4982" s="51"/>
      <c r="Z4982" s="51"/>
      <c r="AA4982" s="51"/>
      <c r="AB4982" s="51"/>
      <c r="AC4982" s="51"/>
      <c r="AD4982" s="51"/>
      <c r="AE4982" s="51">
        <v>0.53924169928070953</v>
      </c>
      <c r="AF4982" s="51">
        <v>0.22180276874827964</v>
      </c>
      <c r="AG4982" s="51"/>
      <c r="AH4982" s="51"/>
      <c r="AI4982" s="51"/>
      <c r="AJ4982" s="51"/>
      <c r="AK4982" s="51"/>
      <c r="AL4982" s="51"/>
      <c r="AM4982" s="51"/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/>
      <c r="BB4982" s="51"/>
      <c r="BC4982" s="51"/>
      <c r="BD4982" s="51"/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  <c r="BZ4982" s="51"/>
      <c r="CA4982" s="51"/>
      <c r="CB4982" s="51"/>
      <c r="CC4982" s="51"/>
      <c r="CD4982" s="51"/>
    </row>
    <row r="4983" spans="1:82" x14ac:dyDescent="0.35">
      <c r="A4983" s="49" t="s">
        <v>860</v>
      </c>
      <c r="B4983" s="50">
        <v>42350</v>
      </c>
      <c r="C4983" s="62"/>
      <c r="D4983" s="62"/>
      <c r="E4983" s="51" t="s">
        <v>855</v>
      </c>
      <c r="F4983" s="51"/>
      <c r="G4983" s="51">
        <v>425.44218749999999</v>
      </c>
      <c r="H4983" s="51">
        <v>7.367499999999999E-2</v>
      </c>
      <c r="I4983" s="51">
        <v>0.13473125</v>
      </c>
      <c r="J4983" s="51">
        <v>0.18533125</v>
      </c>
      <c r="K4983" s="51">
        <v>0.213475</v>
      </c>
      <c r="L4983" s="51">
        <v>0.27858749999999999</v>
      </c>
      <c r="M4983" s="51">
        <v>0.33501874999999998</v>
      </c>
      <c r="N4983" s="51">
        <v>0.30152499999999999</v>
      </c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/>
      <c r="AC4983" s="51"/>
      <c r="AD4983" s="51"/>
      <c r="AE4983" s="51"/>
      <c r="AF4983" s="51"/>
      <c r="AG4983" s="51"/>
      <c r="AH4983" s="51"/>
      <c r="AI4983" s="51"/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  <c r="BZ4983" s="51"/>
      <c r="CA4983" s="51"/>
      <c r="CB4983" s="51"/>
      <c r="CC4983" s="51"/>
      <c r="CD4983" s="51"/>
    </row>
    <row r="4984" spans="1:82" x14ac:dyDescent="0.35">
      <c r="A4984" s="49" t="s">
        <v>860</v>
      </c>
      <c r="B4984" s="50">
        <v>42351</v>
      </c>
      <c r="C4984" s="62"/>
      <c r="D4984" s="62"/>
      <c r="E4984" s="51" t="s">
        <v>855</v>
      </c>
      <c r="F4984" s="51"/>
      <c r="G4984" s="51">
        <v>424.12031249999995</v>
      </c>
      <c r="H4984" s="51">
        <v>7.1206249999999999E-2</v>
      </c>
      <c r="I4984" s="51">
        <v>0.13320000000000001</v>
      </c>
      <c r="J4984" s="51">
        <v>0.18403125000000001</v>
      </c>
      <c r="K4984" s="51">
        <v>0.2129125</v>
      </c>
      <c r="L4984" s="51">
        <v>0.27833125000000003</v>
      </c>
      <c r="M4984" s="51">
        <v>0.33486874999999999</v>
      </c>
      <c r="N4984" s="51">
        <v>0.30138750000000003</v>
      </c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  <c r="BZ4984" s="51"/>
      <c r="CA4984" s="51"/>
      <c r="CB4984" s="51"/>
      <c r="CC4984" s="51"/>
      <c r="CD4984" s="51"/>
    </row>
    <row r="4985" spans="1:82" x14ac:dyDescent="0.35">
      <c r="A4985" s="49" t="s">
        <v>860</v>
      </c>
      <c r="B4985" s="50">
        <v>42352</v>
      </c>
      <c r="C4985" s="62"/>
      <c r="D4985" s="62"/>
      <c r="E4985" s="51" t="s">
        <v>855</v>
      </c>
      <c r="F4985" s="51"/>
      <c r="G4985" s="51">
        <v>421.70765625000001</v>
      </c>
      <c r="H4985" s="51">
        <v>7.1196874999999993E-2</v>
      </c>
      <c r="I4985" s="51">
        <v>0.13166249999999999</v>
      </c>
      <c r="J4985" s="51">
        <v>0.18103125000000003</v>
      </c>
      <c r="K4985" s="51">
        <v>0.21063124999999999</v>
      </c>
      <c r="L4985" s="51">
        <v>0.27676875000000001</v>
      </c>
      <c r="M4985" s="51">
        <v>0.33451874999999998</v>
      </c>
      <c r="N4985" s="51">
        <v>0.30131249999999998</v>
      </c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/>
      <c r="AD4985" s="51"/>
      <c r="AE4985" s="51">
        <v>0.39027484197064655</v>
      </c>
      <c r="AF4985" s="51">
        <v>0.18319979347794024</v>
      </c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  <c r="BZ4985" s="51"/>
      <c r="CA4985" s="51"/>
      <c r="CB4985" s="51"/>
      <c r="CC4985" s="51"/>
      <c r="CD4985" s="51"/>
    </row>
    <row r="4986" spans="1:82" x14ac:dyDescent="0.35">
      <c r="A4986" s="49" t="s">
        <v>860</v>
      </c>
      <c r="B4986" s="50">
        <v>42353</v>
      </c>
      <c r="C4986" s="62"/>
      <c r="D4986" s="62"/>
      <c r="E4986" s="51" t="s">
        <v>855</v>
      </c>
      <c r="F4986" s="51"/>
      <c r="G4986" s="51">
        <v>420.11765624999998</v>
      </c>
      <c r="H4986" s="51">
        <v>7.0015624999999998E-2</v>
      </c>
      <c r="I4986" s="51">
        <v>0.13076874999999999</v>
      </c>
      <c r="J4986" s="51">
        <v>0.17977499999999999</v>
      </c>
      <c r="K4986" s="51">
        <v>0.20918750000000003</v>
      </c>
      <c r="L4986" s="51">
        <v>0.27576249999999997</v>
      </c>
      <c r="M4986" s="51">
        <v>0.334175</v>
      </c>
      <c r="N4986" s="51">
        <v>0.30110000000000003</v>
      </c>
      <c r="O4986" s="51"/>
      <c r="P4986" s="51"/>
      <c r="Q4986" s="51"/>
      <c r="R4986" s="51"/>
      <c r="S4986" s="51">
        <v>6.9895788500000009</v>
      </c>
      <c r="T4986" s="51">
        <v>463.69774999999993</v>
      </c>
      <c r="U4986" s="51">
        <v>181.36199999999999</v>
      </c>
      <c r="V4986" s="51"/>
      <c r="W4986" s="51"/>
      <c r="X4986" s="51"/>
      <c r="Y4986" s="51"/>
      <c r="Z4986" s="51"/>
      <c r="AA4986" s="51"/>
      <c r="AB4986" s="51"/>
      <c r="AC4986" s="51">
        <v>0</v>
      </c>
      <c r="AD4986" s="51"/>
      <c r="AE4986" s="51"/>
      <c r="AF4986" s="51"/>
      <c r="AG4986" s="51"/>
      <c r="AH4986" s="51"/>
      <c r="AI4986" s="51">
        <v>4.4637500000000001</v>
      </c>
      <c r="AJ4986" s="51"/>
      <c r="AK4986" s="51"/>
      <c r="AL4986" s="51">
        <v>0.67249999999999999</v>
      </c>
      <c r="AM4986" s="51">
        <v>3.2161814757344982E-2</v>
      </c>
      <c r="AN4986" s="51">
        <v>1.5752535249999999</v>
      </c>
      <c r="AO4986" s="51">
        <v>48.978999999999999</v>
      </c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>
        <v>3.3905968250000003</v>
      </c>
      <c r="BC4986" s="51"/>
      <c r="BD4986" s="51">
        <v>181.36199999999999</v>
      </c>
      <c r="BE4986" s="51">
        <v>1.8695188766114184E-2</v>
      </c>
      <c r="BF4986" s="51">
        <v>8.8413734801850649E-3</v>
      </c>
      <c r="BG4986" s="51">
        <v>2.0237284999999998</v>
      </c>
      <c r="BH4986" s="51"/>
      <c r="BI4986" s="51">
        <v>228.89299999999997</v>
      </c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  <c r="BZ4986" s="51"/>
      <c r="CA4986" s="51"/>
      <c r="CB4986" s="51"/>
      <c r="CC4986" s="51"/>
      <c r="CD4986" s="51"/>
    </row>
    <row r="4987" spans="1:82" x14ac:dyDescent="0.35">
      <c r="A4987" s="49" t="s">
        <v>860</v>
      </c>
      <c r="B4987" s="50">
        <v>42354</v>
      </c>
      <c r="C4987" s="62"/>
      <c r="D4987" s="62"/>
      <c r="E4987" s="51" t="s">
        <v>855</v>
      </c>
      <c r="F4987" s="51"/>
      <c r="G4987" s="51">
        <v>418.9715625</v>
      </c>
      <c r="H4987" s="51">
        <v>6.841875E-2</v>
      </c>
      <c r="I4987" s="51">
        <v>0.12943749999999998</v>
      </c>
      <c r="J4987" s="51">
        <v>0.17860625000000002</v>
      </c>
      <c r="K4987" s="51">
        <v>0.20873125000000001</v>
      </c>
      <c r="L4987" s="51">
        <v>0.27527500000000005</v>
      </c>
      <c r="M4987" s="51">
        <v>0.33405000000000001</v>
      </c>
      <c r="N4987" s="51">
        <v>0.30098124999999998</v>
      </c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>
        <v>8.5500000000000007</v>
      </c>
      <c r="AE4987" s="51"/>
      <c r="AF4987" s="51"/>
      <c r="AG4987" s="51"/>
      <c r="AH4987" s="51"/>
      <c r="AI4987" s="51"/>
      <c r="AJ4987" s="51">
        <v>4.6500000000000004</v>
      </c>
      <c r="AK4987" s="51">
        <v>8.5500000000000007</v>
      </c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  <c r="BZ4987" s="51"/>
      <c r="CA4987" s="51"/>
      <c r="CB4987" s="51"/>
      <c r="CC4987" s="51"/>
      <c r="CD4987" s="51"/>
    </row>
    <row r="4988" spans="1:82" x14ac:dyDescent="0.35">
      <c r="A4988" s="49" t="s">
        <v>860</v>
      </c>
      <c r="B4988" s="50">
        <v>42355</v>
      </c>
      <c r="C4988" s="62"/>
      <c r="D4988" s="62"/>
      <c r="E4988" s="51" t="s">
        <v>855</v>
      </c>
      <c r="F4988" s="51"/>
      <c r="G4988" s="51">
        <v>417.84375</v>
      </c>
      <c r="H4988" s="51">
        <v>6.7475000000000007E-2</v>
      </c>
      <c r="I4988" s="51">
        <v>0.12845000000000001</v>
      </c>
      <c r="J4988" s="51">
        <v>0.17727500000000002</v>
      </c>
      <c r="K4988" s="51">
        <v>0.20818749999999997</v>
      </c>
      <c r="L4988" s="51">
        <v>0.27478750000000002</v>
      </c>
      <c r="M4988" s="51">
        <v>0.33377499999999999</v>
      </c>
      <c r="N4988" s="51">
        <v>0.30082500000000001</v>
      </c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  <c r="BZ4988" s="51"/>
      <c r="CA4988" s="51"/>
      <c r="CB4988" s="51"/>
      <c r="CC4988" s="51"/>
      <c r="CD4988" s="51"/>
    </row>
    <row r="4989" spans="1:82" x14ac:dyDescent="0.35">
      <c r="A4989" s="49" t="s">
        <v>860</v>
      </c>
      <c r="B4989" s="50">
        <v>42356</v>
      </c>
      <c r="C4989" s="62"/>
      <c r="D4989" s="62"/>
      <c r="E4989" s="51" t="s">
        <v>855</v>
      </c>
      <c r="F4989" s="51"/>
      <c r="G4989" s="51">
        <v>416.1121875</v>
      </c>
      <c r="H4989" s="51">
        <v>6.7218749999999994E-2</v>
      </c>
      <c r="I4989" s="51">
        <v>0.1275375</v>
      </c>
      <c r="J4989" s="51">
        <v>0.17558125000000002</v>
      </c>
      <c r="K4989" s="51">
        <v>0.20644999999999999</v>
      </c>
      <c r="L4989" s="51">
        <v>0.27353125</v>
      </c>
      <c r="M4989" s="51">
        <v>0.33340000000000003</v>
      </c>
      <c r="N4989" s="51">
        <v>0.30069999999999997</v>
      </c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  <c r="BZ4989" s="51"/>
      <c r="CA4989" s="51"/>
      <c r="CB4989" s="51"/>
      <c r="CC4989" s="51"/>
      <c r="CD4989" s="51"/>
    </row>
    <row r="4990" spans="1:82" x14ac:dyDescent="0.35">
      <c r="A4990" s="49" t="s">
        <v>860</v>
      </c>
      <c r="B4990" s="50">
        <v>42357</v>
      </c>
      <c r="C4990" s="62"/>
      <c r="D4990" s="62"/>
      <c r="E4990" s="51" t="s">
        <v>855</v>
      </c>
      <c r="F4990" s="51"/>
      <c r="G4990" s="51">
        <v>415.15593749999994</v>
      </c>
      <c r="H4990" s="51">
        <v>6.5762500000000002E-2</v>
      </c>
      <c r="I4990" s="51">
        <v>0.12661875</v>
      </c>
      <c r="J4990" s="51">
        <v>0.17490624999999999</v>
      </c>
      <c r="K4990" s="51">
        <v>0.20603125</v>
      </c>
      <c r="L4990" s="51">
        <v>0.27298749999999999</v>
      </c>
      <c r="M4990" s="51">
        <v>0.333175</v>
      </c>
      <c r="N4990" s="51">
        <v>0.30056249999999995</v>
      </c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/>
      <c r="AD4990" s="51"/>
      <c r="AE4990" s="51"/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  <c r="BZ4990" s="51"/>
      <c r="CA4990" s="51"/>
      <c r="CB4990" s="51"/>
      <c r="CC4990" s="51"/>
      <c r="CD4990" s="51"/>
    </row>
    <row r="4991" spans="1:82" x14ac:dyDescent="0.35">
      <c r="A4991" s="49" t="s">
        <v>860</v>
      </c>
      <c r="B4991" s="50">
        <v>42358</v>
      </c>
      <c r="C4991" s="62"/>
      <c r="D4991" s="62"/>
      <c r="E4991" s="51" t="s">
        <v>855</v>
      </c>
      <c r="F4991" s="51"/>
      <c r="G4991" s="51">
        <v>414.11765625000004</v>
      </c>
      <c r="H4991" s="51">
        <v>6.5284375000000006E-2</v>
      </c>
      <c r="I4991" s="51">
        <v>0.1258</v>
      </c>
      <c r="J4991" s="51">
        <v>0.17377500000000001</v>
      </c>
      <c r="K4991" s="51">
        <v>0.20543125000000001</v>
      </c>
      <c r="L4991" s="51">
        <v>0.27243125000000001</v>
      </c>
      <c r="M4991" s="51">
        <v>0.33279999999999998</v>
      </c>
      <c r="N4991" s="51">
        <v>0.30041249999999997</v>
      </c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  <c r="BZ4991" s="51"/>
      <c r="CA4991" s="51"/>
      <c r="CB4991" s="51"/>
      <c r="CC4991" s="51"/>
      <c r="CD4991" s="51"/>
    </row>
    <row r="4992" spans="1:82" x14ac:dyDescent="0.35">
      <c r="A4992" s="49" t="s">
        <v>860</v>
      </c>
      <c r="B4992" s="50">
        <v>42359</v>
      </c>
      <c r="C4992" s="62"/>
      <c r="D4992" s="62"/>
      <c r="E4992" s="51" t="s">
        <v>855</v>
      </c>
      <c r="F4992" s="51"/>
      <c r="G4992" s="51">
        <v>411.85125000000005</v>
      </c>
      <c r="H4992" s="51">
        <v>6.6018750000000001E-2</v>
      </c>
      <c r="I4992" s="51">
        <v>0.12555624999999998</v>
      </c>
      <c r="J4992" s="51">
        <v>0.17219375000000001</v>
      </c>
      <c r="K4992" s="51">
        <v>0.20238124999999998</v>
      </c>
      <c r="L4992" s="51">
        <v>0.27001249999999999</v>
      </c>
      <c r="M4992" s="51">
        <v>0.33231250000000001</v>
      </c>
      <c r="N4992" s="51">
        <v>0.30014999999999997</v>
      </c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>
        <v>0.34352806807012859</v>
      </c>
      <c r="AF4992" s="51">
        <v>0.20092474560576995</v>
      </c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  <c r="BZ4992" s="51"/>
      <c r="CA4992" s="51"/>
      <c r="CB4992" s="51"/>
      <c r="CC4992" s="51"/>
      <c r="CD4992" s="51"/>
    </row>
    <row r="4993" spans="1:82" x14ac:dyDescent="0.35">
      <c r="A4993" s="49" t="s">
        <v>860</v>
      </c>
      <c r="B4993" s="50">
        <v>42360</v>
      </c>
      <c r="C4993" s="62"/>
      <c r="D4993" s="62"/>
      <c r="E4993" s="51" t="s">
        <v>855</v>
      </c>
      <c r="F4993" s="51"/>
      <c r="G4993" s="51">
        <v>411.62109375</v>
      </c>
      <c r="H4993" s="51">
        <v>6.2640625000000005E-2</v>
      </c>
      <c r="I4993" s="51">
        <v>0.1245</v>
      </c>
      <c r="J4993" s="51">
        <v>0.17255624999999999</v>
      </c>
      <c r="K4993" s="51">
        <v>0.20353749999999998</v>
      </c>
      <c r="L4993" s="51">
        <v>0.27026249999999996</v>
      </c>
      <c r="M4993" s="51">
        <v>0.33210000000000001</v>
      </c>
      <c r="N4993" s="51">
        <v>0.30004374999999994</v>
      </c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/>
      <c r="AD4993" s="51">
        <v>8.5500000000000007</v>
      </c>
      <c r="AE4993" s="51"/>
      <c r="AF4993" s="51"/>
      <c r="AG4993" s="51"/>
      <c r="AH4993" s="51"/>
      <c r="AI4993" s="51"/>
      <c r="AJ4993" s="51">
        <v>5.0999999999999996</v>
      </c>
      <c r="AK4993" s="51">
        <v>8.5500000000000007</v>
      </c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  <c r="BZ4993" s="51"/>
      <c r="CA4993" s="51"/>
      <c r="CB4993" s="51"/>
      <c r="CC4993" s="51"/>
      <c r="CD4993" s="51"/>
    </row>
    <row r="4994" spans="1:82" x14ac:dyDescent="0.35">
      <c r="A4994" s="49" t="s">
        <v>860</v>
      </c>
      <c r="B4994" s="50">
        <v>42361</v>
      </c>
      <c r="C4994" s="62"/>
      <c r="D4994" s="62"/>
      <c r="E4994" s="51" t="s">
        <v>855</v>
      </c>
      <c r="F4994" s="51"/>
      <c r="G4994" s="51">
        <v>410.2996875</v>
      </c>
      <c r="H4994" s="51">
        <v>6.2643749999999998E-2</v>
      </c>
      <c r="I4994" s="51">
        <v>0.1236375</v>
      </c>
      <c r="J4994" s="51">
        <v>0.17081875000000002</v>
      </c>
      <c r="K4994" s="51">
        <v>0.20256875000000002</v>
      </c>
      <c r="L4994" s="51">
        <v>0.26948749999999999</v>
      </c>
      <c r="M4994" s="51">
        <v>0.33174375</v>
      </c>
      <c r="N4994" s="51">
        <v>0.29990624999999999</v>
      </c>
      <c r="O4994" s="51"/>
      <c r="P4994" s="51"/>
      <c r="Q4994" s="51"/>
      <c r="R4994" s="51"/>
      <c r="S4994" s="51"/>
      <c r="T4994" s="51"/>
      <c r="U4994" s="51"/>
      <c r="V4994" s="51"/>
      <c r="W4994" s="51"/>
      <c r="X4994" s="51"/>
      <c r="Y4994" s="51"/>
      <c r="Z4994" s="51"/>
      <c r="AA4994" s="51"/>
      <c r="AB4994" s="51"/>
      <c r="AC4994" s="51"/>
      <c r="AD4994" s="51"/>
      <c r="AE4994" s="51"/>
      <c r="AF4994" s="51"/>
      <c r="AG4994" s="51"/>
      <c r="AH4994" s="51"/>
      <c r="AI4994" s="51"/>
      <c r="AJ4994" s="51"/>
      <c r="AK4994" s="51"/>
      <c r="AL4994" s="51"/>
      <c r="AM4994" s="51"/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/>
      <c r="BB4994" s="51"/>
      <c r="BC4994" s="51"/>
      <c r="BD4994" s="51"/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  <c r="BZ4994" s="51"/>
      <c r="CA4994" s="51"/>
      <c r="CB4994" s="51"/>
      <c r="CC4994" s="51"/>
      <c r="CD4994" s="51"/>
    </row>
    <row r="4995" spans="1:82" x14ac:dyDescent="0.35">
      <c r="A4995" s="49" t="s">
        <v>860</v>
      </c>
      <c r="B4995" s="50">
        <v>42362</v>
      </c>
      <c r="C4995" s="62"/>
      <c r="D4995" s="62"/>
      <c r="E4995" s="51" t="s">
        <v>855</v>
      </c>
      <c r="F4995" s="51"/>
      <c r="G4995" s="51">
        <v>423.50812500000001</v>
      </c>
      <c r="H4995" s="51">
        <v>0.15153125000000001</v>
      </c>
      <c r="I4995" s="51">
        <v>0.12539375</v>
      </c>
      <c r="J4995" s="51">
        <v>0.17094999999999999</v>
      </c>
      <c r="K4995" s="51">
        <v>0.20223750000000001</v>
      </c>
      <c r="L4995" s="51">
        <v>0.26889374999999999</v>
      </c>
      <c r="M4995" s="51">
        <v>0.33140000000000003</v>
      </c>
      <c r="N4995" s="51">
        <v>0.29974999999999996</v>
      </c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/>
      <c r="AD4995" s="51"/>
      <c r="AE4995" s="51"/>
      <c r="AF4995" s="51"/>
      <c r="AG4995" s="51"/>
      <c r="AH4995" s="51"/>
      <c r="AI4995" s="51"/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  <c r="BZ4995" s="51"/>
      <c r="CA4995" s="51"/>
      <c r="CB4995" s="51"/>
      <c r="CC4995" s="51"/>
      <c r="CD4995" s="51"/>
    </row>
    <row r="4996" spans="1:82" x14ac:dyDescent="0.35">
      <c r="A4996" s="49" t="s">
        <v>860</v>
      </c>
      <c r="B4996" s="50">
        <v>42363</v>
      </c>
      <c r="C4996" s="62"/>
      <c r="D4996" s="62"/>
      <c r="E4996" s="51" t="s">
        <v>855</v>
      </c>
      <c r="F4996" s="51"/>
      <c r="G4996" s="51">
        <v>420.82124999999996</v>
      </c>
      <c r="H4996" s="51">
        <v>0.132025</v>
      </c>
      <c r="I4996" s="51">
        <v>0.126725</v>
      </c>
      <c r="J4996" s="51">
        <v>0.17180000000000001</v>
      </c>
      <c r="K4996" s="51">
        <v>0.2024125</v>
      </c>
      <c r="L4996" s="51">
        <v>0.26851875000000003</v>
      </c>
      <c r="M4996" s="51">
        <v>0.33119375000000001</v>
      </c>
      <c r="N4996" s="51">
        <v>0.29943749999999997</v>
      </c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  <c r="BZ4996" s="51"/>
      <c r="CA4996" s="51"/>
      <c r="CB4996" s="51"/>
      <c r="CC4996" s="51"/>
      <c r="CD4996" s="51"/>
    </row>
    <row r="4997" spans="1:82" x14ac:dyDescent="0.35">
      <c r="A4997" s="49" t="s">
        <v>860</v>
      </c>
      <c r="B4997" s="50">
        <v>42364</v>
      </c>
      <c r="C4997" s="62"/>
      <c r="D4997" s="62"/>
      <c r="E4997" s="51" t="s">
        <v>855</v>
      </c>
      <c r="F4997" s="51"/>
      <c r="G4997" s="51">
        <v>419.36812500000002</v>
      </c>
      <c r="H4997" s="51">
        <v>0.12113125</v>
      </c>
      <c r="I4997" s="51">
        <v>0.12734374999999998</v>
      </c>
      <c r="J4997" s="51">
        <v>0.1724125</v>
      </c>
      <c r="K4997" s="51">
        <v>0.20271875</v>
      </c>
      <c r="L4997" s="51">
        <v>0.26823750000000002</v>
      </c>
      <c r="M4997" s="51">
        <v>0.33097500000000002</v>
      </c>
      <c r="N4997" s="51">
        <v>0.29931249999999998</v>
      </c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  <c r="BZ4997" s="51"/>
      <c r="CA4997" s="51"/>
      <c r="CB4997" s="51"/>
      <c r="CC4997" s="51"/>
      <c r="CD4997" s="51"/>
    </row>
    <row r="4998" spans="1:82" x14ac:dyDescent="0.35">
      <c r="A4998" s="49" t="s">
        <v>860</v>
      </c>
      <c r="B4998" s="50">
        <v>42365</v>
      </c>
      <c r="C4998" s="62"/>
      <c r="D4998" s="62"/>
      <c r="E4998" s="51" t="s">
        <v>855</v>
      </c>
      <c r="F4998" s="51"/>
      <c r="G4998" s="51">
        <v>418.12171875000001</v>
      </c>
      <c r="H4998" s="51">
        <v>0.11352187499999999</v>
      </c>
      <c r="I4998" s="51">
        <v>0.12788125</v>
      </c>
      <c r="J4998" s="51">
        <v>0.17284999999999998</v>
      </c>
      <c r="K4998" s="51">
        <v>0.20265625000000001</v>
      </c>
      <c r="L4998" s="51">
        <v>0.26777500000000004</v>
      </c>
      <c r="M4998" s="51">
        <v>0.33064375000000001</v>
      </c>
      <c r="N4998" s="51">
        <v>0.2991125</v>
      </c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/>
      <c r="AE4998" s="51"/>
      <c r="AF4998" s="51"/>
      <c r="AG4998" s="51"/>
      <c r="AH4998" s="51"/>
      <c r="AI4998" s="51"/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  <c r="BZ4998" s="51"/>
      <c r="CA4998" s="51"/>
      <c r="CB4998" s="51"/>
      <c r="CC4998" s="51"/>
      <c r="CD4998" s="51"/>
    </row>
    <row r="4999" spans="1:82" x14ac:dyDescent="0.35">
      <c r="A4999" s="49" t="s">
        <v>860</v>
      </c>
      <c r="B4999" s="50">
        <v>42366</v>
      </c>
      <c r="C4999" s="62"/>
      <c r="D4999" s="62"/>
      <c r="E4999" s="51" t="s">
        <v>855</v>
      </c>
      <c r="F4999" s="51"/>
      <c r="G4999" s="51">
        <v>417.06984374999996</v>
      </c>
      <c r="H4999" s="51">
        <v>0.10697187499999999</v>
      </c>
      <c r="I4999" s="51">
        <v>0.12866875</v>
      </c>
      <c r="J4999" s="51">
        <v>0.17343749999999999</v>
      </c>
      <c r="K4999" s="51">
        <v>0.2024125</v>
      </c>
      <c r="L4999" s="51">
        <v>0.26728125000000003</v>
      </c>
      <c r="M4999" s="51">
        <v>0.3304125</v>
      </c>
      <c r="N4999" s="51">
        <v>0.29886875000000002</v>
      </c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  <c r="BZ4999" s="51"/>
      <c r="CA4999" s="51"/>
      <c r="CB4999" s="51"/>
      <c r="CC4999" s="51"/>
      <c r="CD4999" s="51"/>
    </row>
    <row r="5000" spans="1:82" x14ac:dyDescent="0.35">
      <c r="A5000" s="49" t="s">
        <v>860</v>
      </c>
      <c r="B5000" s="50">
        <v>42367</v>
      </c>
      <c r="C5000" s="62"/>
      <c r="D5000" s="62"/>
      <c r="E5000" s="51" t="s">
        <v>855</v>
      </c>
      <c r="F5000" s="51"/>
      <c r="G5000" s="51">
        <v>415.87453125000002</v>
      </c>
      <c r="H5000" s="51">
        <v>0.100490625</v>
      </c>
      <c r="I5000" s="51">
        <v>0.12915625</v>
      </c>
      <c r="J5000" s="51">
        <v>0.173875</v>
      </c>
      <c r="K5000" s="51">
        <v>0.2021125</v>
      </c>
      <c r="L5000" s="51">
        <v>0.26676875</v>
      </c>
      <c r="M5000" s="51">
        <v>0.33005625</v>
      </c>
      <c r="N5000" s="51">
        <v>0.29861250000000006</v>
      </c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  <c r="BZ5000" s="51"/>
      <c r="CA5000" s="51"/>
      <c r="CB5000" s="51"/>
      <c r="CC5000" s="51"/>
      <c r="CD5000" s="51"/>
    </row>
    <row r="5001" spans="1:82" x14ac:dyDescent="0.35">
      <c r="A5001" s="49" t="s">
        <v>860</v>
      </c>
      <c r="B5001" s="50">
        <v>42368</v>
      </c>
      <c r="C5001" s="62"/>
      <c r="D5001" s="62"/>
      <c r="E5001" s="51" t="s">
        <v>855</v>
      </c>
      <c r="F5001" s="51"/>
      <c r="G5001" s="51">
        <v>414.81984375000002</v>
      </c>
      <c r="H5001" s="51">
        <v>9.5546875000000003E-2</v>
      </c>
      <c r="I5001" s="51">
        <v>0.12761875</v>
      </c>
      <c r="J5001" s="51">
        <v>0.17353125</v>
      </c>
      <c r="K5001" s="51">
        <v>0.20245625</v>
      </c>
      <c r="L5001" s="51">
        <v>0.26661249999999997</v>
      </c>
      <c r="M5001" s="51">
        <v>0.33000625</v>
      </c>
      <c r="N5001" s="51">
        <v>0.29854375</v>
      </c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>
        <v>8.5500000000000007</v>
      </c>
      <c r="AE5001" s="51">
        <v>0.44747894567236263</v>
      </c>
      <c r="AF5001" s="51">
        <v>0.13654626791725125</v>
      </c>
      <c r="AG5001" s="51"/>
      <c r="AH5001" s="51"/>
      <c r="AI5001" s="51"/>
      <c r="AJ5001" s="51">
        <v>6.05</v>
      </c>
      <c r="AK5001" s="51">
        <v>8.5500000000000007</v>
      </c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  <c r="BZ5001" s="51"/>
      <c r="CA5001" s="51"/>
      <c r="CB5001" s="51"/>
      <c r="CC5001" s="51"/>
      <c r="CD5001" s="51"/>
    </row>
    <row r="5002" spans="1:82" x14ac:dyDescent="0.35">
      <c r="A5002" s="49" t="s">
        <v>860</v>
      </c>
      <c r="B5002" s="50">
        <v>42369</v>
      </c>
      <c r="C5002" s="62"/>
      <c r="D5002" s="62"/>
      <c r="E5002" s="51" t="s">
        <v>855</v>
      </c>
      <c r="F5002" s="51"/>
      <c r="G5002" s="51">
        <v>413.76421875000005</v>
      </c>
      <c r="H5002" s="51">
        <v>9.2571874999999998E-2</v>
      </c>
      <c r="I5002" s="51">
        <v>0.12851875000000001</v>
      </c>
      <c r="J5002" s="51">
        <v>0.17352499999999998</v>
      </c>
      <c r="K5002" s="51">
        <v>0.20144375</v>
      </c>
      <c r="L5002" s="51">
        <v>0.26573124999999997</v>
      </c>
      <c r="M5002" s="51">
        <v>0.32969999999999999</v>
      </c>
      <c r="N5002" s="51">
        <v>0.29826874999999997</v>
      </c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  <c r="BZ5002" s="51"/>
      <c r="CA5002" s="51"/>
      <c r="CB5002" s="51"/>
      <c r="CC5002" s="51"/>
      <c r="CD5002" s="51"/>
    </row>
    <row r="5003" spans="1:82" x14ac:dyDescent="0.35">
      <c r="A5003" s="49" t="s">
        <v>860</v>
      </c>
      <c r="B5003" s="50">
        <v>42370</v>
      </c>
      <c r="C5003" s="62"/>
      <c r="D5003" s="62"/>
      <c r="E5003" s="51" t="s">
        <v>855</v>
      </c>
      <c r="F5003" s="51"/>
      <c r="G5003" s="51">
        <v>412.64203125</v>
      </c>
      <c r="H5003" s="51">
        <v>8.8934374999999996E-2</v>
      </c>
      <c r="I5003" s="51">
        <v>0.12913749999999999</v>
      </c>
      <c r="J5003" s="51">
        <v>0.17388750000000003</v>
      </c>
      <c r="K5003" s="51">
        <v>0.20040625000000001</v>
      </c>
      <c r="L5003" s="51">
        <v>0.26466875000000001</v>
      </c>
      <c r="M5003" s="51">
        <v>0.32933750000000001</v>
      </c>
      <c r="N5003" s="51">
        <v>0.2981375</v>
      </c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/>
      <c r="AD5003" s="51"/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  <c r="BZ5003" s="51"/>
      <c r="CA5003" s="51"/>
      <c r="CB5003" s="51"/>
      <c r="CC5003" s="51"/>
      <c r="CD5003" s="51"/>
    </row>
    <row r="5004" spans="1:82" x14ac:dyDescent="0.35">
      <c r="A5004" s="49" t="s">
        <v>860</v>
      </c>
      <c r="B5004" s="50">
        <v>42371</v>
      </c>
      <c r="C5004" s="62"/>
      <c r="D5004" s="62"/>
      <c r="E5004" s="51" t="s">
        <v>855</v>
      </c>
      <c r="F5004" s="51"/>
      <c r="G5004" s="51">
        <v>412.23046875</v>
      </c>
      <c r="H5004" s="51">
        <v>8.5490625000000001E-2</v>
      </c>
      <c r="I5004" s="51">
        <v>0.12817499999999998</v>
      </c>
      <c r="J5004" s="51">
        <v>0.17426875</v>
      </c>
      <c r="K5004" s="51">
        <v>0.20124375</v>
      </c>
      <c r="L5004" s="51">
        <v>0.26471250000000002</v>
      </c>
      <c r="M5004" s="51">
        <v>0.32908125000000005</v>
      </c>
      <c r="N5004" s="51">
        <v>0.29796250000000002</v>
      </c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  <c r="BZ5004" s="51"/>
      <c r="CA5004" s="51"/>
      <c r="CB5004" s="51"/>
      <c r="CC5004" s="51"/>
      <c r="CD5004" s="51"/>
    </row>
    <row r="5005" spans="1:82" x14ac:dyDescent="0.35">
      <c r="A5005" s="49" t="s">
        <v>860</v>
      </c>
      <c r="B5005" s="50">
        <v>42372</v>
      </c>
      <c r="C5005" s="62"/>
      <c r="D5005" s="62"/>
      <c r="E5005" s="51" t="s">
        <v>855</v>
      </c>
      <c r="F5005" s="51"/>
      <c r="G5005" s="51">
        <v>411.66703124999998</v>
      </c>
      <c r="H5005" s="51">
        <v>8.3028124999999994E-2</v>
      </c>
      <c r="I5005" s="51">
        <v>0.12696875000000002</v>
      </c>
      <c r="J5005" s="51">
        <v>0.17370625000000001</v>
      </c>
      <c r="K5005" s="51">
        <v>0.20163124999999998</v>
      </c>
      <c r="L5005" s="51">
        <v>0.26493749999999999</v>
      </c>
      <c r="M5005" s="51">
        <v>0.32905000000000001</v>
      </c>
      <c r="N5005" s="51">
        <v>0.29790000000000005</v>
      </c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/>
      <c r="AC5005" s="51"/>
      <c r="AD5005" s="51"/>
      <c r="AE5005" s="51"/>
      <c r="AF5005" s="51"/>
      <c r="AG5005" s="51"/>
      <c r="AH5005" s="51"/>
      <c r="AI5005" s="51"/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  <c r="BZ5005" s="51"/>
      <c r="CA5005" s="51"/>
      <c r="CB5005" s="51"/>
      <c r="CC5005" s="51"/>
      <c r="CD5005" s="51"/>
    </row>
    <row r="5006" spans="1:82" x14ac:dyDescent="0.35">
      <c r="A5006" s="49" t="s">
        <v>860</v>
      </c>
      <c r="B5006" s="50">
        <v>42373</v>
      </c>
      <c r="C5006" s="62"/>
      <c r="D5006" s="62"/>
      <c r="E5006" s="51" t="s">
        <v>855</v>
      </c>
      <c r="F5006" s="51"/>
      <c r="G5006" s="51">
        <v>410.29312500000003</v>
      </c>
      <c r="H5006" s="51">
        <v>8.1793749999999998E-2</v>
      </c>
      <c r="I5006" s="51">
        <v>0.12670625000000002</v>
      </c>
      <c r="J5006" s="51">
        <v>0.17256250000000001</v>
      </c>
      <c r="K5006" s="51">
        <v>0.2003375</v>
      </c>
      <c r="L5006" s="51">
        <v>0.26411249999999997</v>
      </c>
      <c r="M5006" s="51">
        <v>0.32869375000000001</v>
      </c>
      <c r="N5006" s="51">
        <v>0.29768749999999999</v>
      </c>
      <c r="O5006" s="51"/>
      <c r="P5006" s="51"/>
      <c r="Q5006" s="51"/>
      <c r="R5006" s="51"/>
      <c r="S5006" s="51"/>
      <c r="T5006" s="51"/>
      <c r="U5006" s="51"/>
      <c r="V5006" s="51"/>
      <c r="W5006" s="51"/>
      <c r="X5006" s="51"/>
      <c r="Y5006" s="51"/>
      <c r="Z5006" s="51"/>
      <c r="AA5006" s="51"/>
      <c r="AB5006" s="51"/>
      <c r="AC5006" s="51"/>
      <c r="AD5006" s="51"/>
      <c r="AE5006" s="51"/>
      <c r="AF5006" s="51"/>
      <c r="AG5006" s="51"/>
      <c r="AH5006" s="51"/>
      <c r="AI5006" s="51"/>
      <c r="AJ5006" s="51"/>
      <c r="AK5006" s="51"/>
      <c r="AL5006" s="51"/>
      <c r="AM5006" s="51"/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/>
      <c r="BC5006" s="51"/>
      <c r="BD5006" s="51"/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  <c r="BZ5006" s="51"/>
      <c r="CA5006" s="51"/>
      <c r="CB5006" s="51"/>
      <c r="CC5006" s="51"/>
      <c r="CD5006" s="51"/>
    </row>
    <row r="5007" spans="1:82" x14ac:dyDescent="0.35">
      <c r="A5007" s="49" t="s">
        <v>860</v>
      </c>
      <c r="B5007" s="50">
        <v>42374</v>
      </c>
      <c r="C5007" s="62"/>
      <c r="D5007" s="62"/>
      <c r="E5007" s="51" t="s">
        <v>855</v>
      </c>
      <c r="F5007" s="51"/>
      <c r="G5007" s="51">
        <v>409.40953125000004</v>
      </c>
      <c r="H5007" s="51">
        <v>8.0946875000000001E-2</v>
      </c>
      <c r="I5007" s="51">
        <v>0.1272375</v>
      </c>
      <c r="J5007" s="51">
        <v>0.17232500000000001</v>
      </c>
      <c r="K5007" s="51">
        <v>0.19913125000000001</v>
      </c>
      <c r="L5007" s="51">
        <v>0.26315624999999998</v>
      </c>
      <c r="M5007" s="51">
        <v>0.32850000000000001</v>
      </c>
      <c r="N5007" s="51">
        <v>0.29749375</v>
      </c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>
        <v>8.2908289330874116E-2</v>
      </c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  <c r="BZ5007" s="51"/>
      <c r="CA5007" s="51"/>
      <c r="CB5007" s="51"/>
      <c r="CC5007" s="51"/>
      <c r="CD5007" s="51"/>
    </row>
    <row r="5008" spans="1:82" x14ac:dyDescent="0.35">
      <c r="A5008" s="49" t="s">
        <v>860</v>
      </c>
      <c r="B5008" s="50">
        <v>42375</v>
      </c>
      <c r="C5008" s="62"/>
      <c r="D5008" s="62"/>
      <c r="E5008" s="51" t="s">
        <v>855</v>
      </c>
      <c r="F5008" s="51"/>
      <c r="G5008" s="51">
        <v>408.65718749999996</v>
      </c>
      <c r="H5008" s="51">
        <v>7.9250000000000001E-2</v>
      </c>
      <c r="I5008" s="51">
        <v>0.12746874999999999</v>
      </c>
      <c r="J5008" s="51">
        <v>0.17284375000000002</v>
      </c>
      <c r="K5008" s="51">
        <v>0.1983125</v>
      </c>
      <c r="L5008" s="51">
        <v>0.26232499999999997</v>
      </c>
      <c r="M5008" s="51">
        <v>0.32808124999999999</v>
      </c>
      <c r="N5008" s="51">
        <v>0.29726874999999997</v>
      </c>
      <c r="O5008" s="51"/>
      <c r="P5008" s="51"/>
      <c r="Q5008" s="51"/>
      <c r="R5008" s="51"/>
      <c r="S5008" s="51">
        <v>8.3231571000000013</v>
      </c>
      <c r="T5008" s="51">
        <v>624.91025000000002</v>
      </c>
      <c r="U5008" s="51">
        <v>434.72025000000002</v>
      </c>
      <c r="V5008" s="51"/>
      <c r="W5008" s="51">
        <v>6.8468567</v>
      </c>
      <c r="X5008" s="51">
        <v>1.8148457735367045E-2</v>
      </c>
      <c r="Y5008" s="51"/>
      <c r="Z5008" s="51">
        <v>6.0384456000000002</v>
      </c>
      <c r="AA5008" s="51"/>
      <c r="AB5008" s="51"/>
      <c r="AC5008" s="51">
        <v>332.72500000000002</v>
      </c>
      <c r="AD5008" s="51">
        <v>8.5500000000000007</v>
      </c>
      <c r="AE5008" s="51">
        <v>0.37038561954669635</v>
      </c>
      <c r="AF5008" s="51"/>
      <c r="AG5008" s="51">
        <v>8.6635144741302929E-3</v>
      </c>
      <c r="AH5008" s="51">
        <v>0.19804577499999998</v>
      </c>
      <c r="AI5008" s="51">
        <v>22.859750000000002</v>
      </c>
      <c r="AJ5008" s="51">
        <v>7.3</v>
      </c>
      <c r="AK5008" s="51">
        <v>8.5500000000000007</v>
      </c>
      <c r="AL5008" s="51">
        <v>0.19999999999999998</v>
      </c>
      <c r="AM5008" s="51">
        <v>1.9730606326497223E-2</v>
      </c>
      <c r="AN5008" s="51">
        <v>0.331676425</v>
      </c>
      <c r="AO5008" s="51">
        <v>16.810250000000003</v>
      </c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>
        <v>0.80841110000000005</v>
      </c>
      <c r="BC5008" s="51"/>
      <c r="BD5008" s="51">
        <v>101.99525000000001</v>
      </c>
      <c r="BE5008" s="51">
        <v>7.9259681210644608E-3</v>
      </c>
      <c r="BF5008" s="51">
        <v>6.2887204358224825E-3</v>
      </c>
      <c r="BG5008" s="51">
        <v>0.94657819999999993</v>
      </c>
      <c r="BH5008" s="51"/>
      <c r="BI5008" s="51">
        <v>150.51999999999998</v>
      </c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  <c r="BZ5008" s="51"/>
      <c r="CA5008" s="51"/>
      <c r="CB5008" s="51"/>
      <c r="CC5008" s="51"/>
      <c r="CD5008" s="51"/>
    </row>
    <row r="5009" spans="1:82" x14ac:dyDescent="0.35">
      <c r="A5009" s="49" t="s">
        <v>860</v>
      </c>
      <c r="B5009" s="50">
        <v>42376</v>
      </c>
      <c r="C5009" s="62"/>
      <c r="D5009" s="62"/>
      <c r="E5009" s="51" t="s">
        <v>855</v>
      </c>
      <c r="F5009" s="51"/>
      <c r="G5009" s="51">
        <v>407.95265625000002</v>
      </c>
      <c r="H5009" s="51">
        <v>7.7859375000000008E-2</v>
      </c>
      <c r="I5009" s="51">
        <v>0.1272375</v>
      </c>
      <c r="J5009" s="51">
        <v>0.17293750000000002</v>
      </c>
      <c r="K5009" s="51">
        <v>0.19795000000000001</v>
      </c>
      <c r="L5009" s="51">
        <v>0.26161875000000001</v>
      </c>
      <c r="M5009" s="51">
        <v>0.32776875</v>
      </c>
      <c r="N5009" s="51">
        <v>0.29701875</v>
      </c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/>
      <c r="AE5009" s="51"/>
      <c r="AF5009" s="51"/>
      <c r="AG5009" s="51"/>
      <c r="AH5009" s="51"/>
      <c r="AI5009" s="51"/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  <c r="BZ5009" s="51"/>
      <c r="CA5009" s="51"/>
      <c r="CB5009" s="51"/>
      <c r="CC5009" s="51"/>
      <c r="CD5009" s="51"/>
    </row>
    <row r="5010" spans="1:82" x14ac:dyDescent="0.35">
      <c r="A5010" s="49" t="s">
        <v>860</v>
      </c>
      <c r="B5010" s="50">
        <v>42377</v>
      </c>
      <c r="C5010" s="62"/>
      <c r="D5010" s="62"/>
      <c r="E5010" s="51" t="s">
        <v>855</v>
      </c>
      <c r="F5010" s="51"/>
      <c r="G5010" s="51">
        <v>407.20406249999996</v>
      </c>
      <c r="H5010" s="51">
        <v>7.6212500000000002E-2</v>
      </c>
      <c r="I5010" s="51">
        <v>0.12719374999999999</v>
      </c>
      <c r="J5010" s="51">
        <v>0.17314375000000001</v>
      </c>
      <c r="K5010" s="51">
        <v>0.19735625000000001</v>
      </c>
      <c r="L5010" s="51">
        <v>0.2608125</v>
      </c>
      <c r="M5010" s="51">
        <v>0.32745000000000002</v>
      </c>
      <c r="N5010" s="51">
        <v>0.29688124999999999</v>
      </c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/>
      <c r="AD5010" s="51"/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  <c r="BZ5010" s="51"/>
      <c r="CA5010" s="51"/>
      <c r="CB5010" s="51"/>
      <c r="CC5010" s="51"/>
      <c r="CD5010" s="51"/>
    </row>
    <row r="5011" spans="1:82" x14ac:dyDescent="0.35">
      <c r="A5011" s="49" t="s">
        <v>860</v>
      </c>
      <c r="B5011" s="50">
        <v>42378</v>
      </c>
      <c r="C5011" s="62"/>
      <c r="D5011" s="62"/>
      <c r="E5011" s="51" t="s">
        <v>855</v>
      </c>
      <c r="F5011" s="51"/>
      <c r="G5011" s="51">
        <v>406.36640625000001</v>
      </c>
      <c r="H5011" s="51">
        <v>7.4609375000000006E-2</v>
      </c>
      <c r="I5011" s="51">
        <v>0.12638749999999999</v>
      </c>
      <c r="J5011" s="51">
        <v>0.17277500000000001</v>
      </c>
      <c r="K5011" s="51">
        <v>0.19705624999999999</v>
      </c>
      <c r="L5011" s="51">
        <v>0.26037500000000002</v>
      </c>
      <c r="M5011" s="51">
        <v>0.32720000000000005</v>
      </c>
      <c r="N5011" s="51">
        <v>0.29665000000000002</v>
      </c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/>
      <c r="AF5011" s="51"/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  <c r="BZ5011" s="51"/>
      <c r="CA5011" s="51"/>
      <c r="CB5011" s="51"/>
      <c r="CC5011" s="51"/>
      <c r="CD5011" s="51"/>
    </row>
    <row r="5012" spans="1:82" x14ac:dyDescent="0.35">
      <c r="A5012" s="49" t="s">
        <v>860</v>
      </c>
      <c r="B5012" s="50">
        <v>42379</v>
      </c>
      <c r="C5012" s="62"/>
      <c r="D5012" s="62"/>
      <c r="E5012" s="51" t="s">
        <v>855</v>
      </c>
      <c r="F5012" s="51"/>
      <c r="G5012" s="51">
        <v>405.5184375</v>
      </c>
      <c r="H5012" s="51">
        <v>7.3293749999999991E-2</v>
      </c>
      <c r="I5012" s="51">
        <v>0.12563750000000001</v>
      </c>
      <c r="J5012" s="51">
        <v>0.17229375</v>
      </c>
      <c r="K5012" s="51">
        <v>0.19652500000000001</v>
      </c>
      <c r="L5012" s="51">
        <v>0.26001249999999998</v>
      </c>
      <c r="M5012" s="51">
        <v>0.32691874999999998</v>
      </c>
      <c r="N5012" s="51">
        <v>0.29651250000000001</v>
      </c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  <c r="BZ5012" s="51"/>
      <c r="CA5012" s="51"/>
      <c r="CB5012" s="51"/>
      <c r="CC5012" s="51"/>
      <c r="CD5012" s="51"/>
    </row>
    <row r="5013" spans="1:82" x14ac:dyDescent="0.35">
      <c r="A5013" s="49" t="s">
        <v>860</v>
      </c>
      <c r="B5013" s="50">
        <v>42380</v>
      </c>
      <c r="C5013" s="62"/>
      <c r="D5013" s="62"/>
      <c r="E5013" s="51" t="s">
        <v>855</v>
      </c>
      <c r="F5013" s="51"/>
      <c r="G5013" s="51">
        <v>405.14859375000003</v>
      </c>
      <c r="H5013" s="51">
        <v>7.3315624999999995E-2</v>
      </c>
      <c r="I5013" s="51">
        <v>0.1259875</v>
      </c>
      <c r="J5013" s="51">
        <v>0.1721375</v>
      </c>
      <c r="K5013" s="51">
        <v>0.196075</v>
      </c>
      <c r="L5013" s="51">
        <v>0.2596</v>
      </c>
      <c r="M5013" s="51">
        <v>0.32669999999999999</v>
      </c>
      <c r="N5013" s="51">
        <v>0.29633124999999999</v>
      </c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>
        <v>0.33324471441667741</v>
      </c>
      <c r="AF5013" s="51">
        <v>1.3069917035904814E-2</v>
      </c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  <c r="BZ5013" s="51"/>
      <c r="CA5013" s="51"/>
      <c r="CB5013" s="51"/>
      <c r="CC5013" s="51"/>
      <c r="CD5013" s="51"/>
    </row>
    <row r="5014" spans="1:82" x14ac:dyDescent="0.35">
      <c r="A5014" s="49" t="s">
        <v>860</v>
      </c>
      <c r="B5014" s="50">
        <v>42381</v>
      </c>
      <c r="C5014" s="62"/>
      <c r="D5014" s="62"/>
      <c r="E5014" s="51" t="s">
        <v>855</v>
      </c>
      <c r="F5014" s="51"/>
      <c r="G5014" s="51">
        <v>404.8565625</v>
      </c>
      <c r="H5014" s="51">
        <v>7.3668750000000005E-2</v>
      </c>
      <c r="I5014" s="51">
        <v>0.12716250000000001</v>
      </c>
      <c r="J5014" s="51">
        <v>0.17276875000000003</v>
      </c>
      <c r="K5014" s="51">
        <v>0.19513125000000001</v>
      </c>
      <c r="L5014" s="51">
        <v>0.25868124999999997</v>
      </c>
      <c r="M5014" s="51">
        <v>0.32642500000000002</v>
      </c>
      <c r="N5014" s="51">
        <v>0.29610000000000003</v>
      </c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  <c r="BZ5014" s="51"/>
      <c r="CA5014" s="51"/>
      <c r="CB5014" s="51"/>
      <c r="CC5014" s="51"/>
      <c r="CD5014" s="51"/>
    </row>
    <row r="5015" spans="1:82" x14ac:dyDescent="0.35">
      <c r="A5015" s="49" t="s">
        <v>860</v>
      </c>
      <c r="B5015" s="50">
        <v>42382</v>
      </c>
      <c r="C5015" s="62"/>
      <c r="D5015" s="62"/>
      <c r="E5015" s="51" t="s">
        <v>855</v>
      </c>
      <c r="F5015" s="51"/>
      <c r="G5015" s="51">
        <v>404.57718749999998</v>
      </c>
      <c r="H5015" s="51">
        <v>7.1468749999999998E-2</v>
      </c>
      <c r="I5015" s="51">
        <v>0.12645000000000001</v>
      </c>
      <c r="J5015" s="51">
        <v>0.17324375</v>
      </c>
      <c r="K5015" s="51">
        <v>0.19564375000000001</v>
      </c>
      <c r="L5015" s="51">
        <v>0.25866250000000002</v>
      </c>
      <c r="M5015" s="51">
        <v>0.32624375</v>
      </c>
      <c r="N5015" s="51">
        <v>0.29583750000000003</v>
      </c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>
        <v>8.5500000000000007</v>
      </c>
      <c r="AE5015" s="51"/>
      <c r="AF5015" s="51"/>
      <c r="AG5015" s="51"/>
      <c r="AH5015" s="51"/>
      <c r="AI5015" s="51"/>
      <c r="AJ5015" s="51">
        <v>8.5</v>
      </c>
      <c r="AK5015" s="51">
        <v>8.5500000000000007</v>
      </c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  <c r="BZ5015" s="51"/>
      <c r="CA5015" s="51"/>
      <c r="CB5015" s="51"/>
      <c r="CC5015" s="51"/>
      <c r="CD5015" s="51"/>
    </row>
    <row r="5016" spans="1:82" x14ac:dyDescent="0.35">
      <c r="A5016" s="49" t="s">
        <v>860</v>
      </c>
      <c r="B5016" s="50">
        <v>42383</v>
      </c>
      <c r="C5016" s="62"/>
      <c r="D5016" s="62"/>
      <c r="E5016" s="51" t="s">
        <v>855</v>
      </c>
      <c r="F5016" s="51"/>
      <c r="G5016" s="51">
        <v>404.32078124999998</v>
      </c>
      <c r="H5016" s="51">
        <v>7.1478125000000003E-2</v>
      </c>
      <c r="I5016" s="51">
        <v>0.12649375000000002</v>
      </c>
      <c r="J5016" s="51">
        <v>0.17301875</v>
      </c>
      <c r="K5016" s="51">
        <v>0.19551249999999998</v>
      </c>
      <c r="L5016" s="51">
        <v>0.25856250000000003</v>
      </c>
      <c r="M5016" s="51">
        <v>0.32600625</v>
      </c>
      <c r="N5016" s="51">
        <v>0.29565000000000002</v>
      </c>
      <c r="O5016" s="51"/>
      <c r="P5016" s="51"/>
      <c r="Q5016" s="51"/>
      <c r="R5016" s="51"/>
      <c r="S5016" s="51"/>
      <c r="T5016" s="51"/>
      <c r="U5016" s="51"/>
      <c r="V5016" s="51"/>
      <c r="W5016" s="51"/>
      <c r="X5016" s="51"/>
      <c r="Y5016" s="51"/>
      <c r="Z5016" s="51"/>
      <c r="AA5016" s="51"/>
      <c r="AB5016" s="51"/>
      <c r="AC5016" s="51"/>
      <c r="AD5016" s="51"/>
      <c r="AE5016" s="51">
        <v>0.32374424044974431</v>
      </c>
      <c r="AF5016" s="51">
        <v>7.8978828257688326E-4</v>
      </c>
      <c r="AG5016" s="51"/>
      <c r="AH5016" s="51"/>
      <c r="AI5016" s="51"/>
      <c r="AJ5016" s="51"/>
      <c r="AK5016" s="51"/>
      <c r="AL5016" s="51"/>
      <c r="AM5016" s="51"/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/>
      <c r="BB5016" s="51"/>
      <c r="BC5016" s="51"/>
      <c r="BD5016" s="51"/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  <c r="BZ5016" s="51"/>
      <c r="CA5016" s="51"/>
      <c r="CB5016" s="51"/>
      <c r="CC5016" s="51"/>
      <c r="CD5016" s="51"/>
    </row>
    <row r="5017" spans="1:82" x14ac:dyDescent="0.35">
      <c r="A5017" s="49" t="s">
        <v>860</v>
      </c>
      <c r="B5017" s="50">
        <v>42384</v>
      </c>
      <c r="C5017" s="62"/>
      <c r="D5017" s="62"/>
      <c r="E5017" s="51" t="s">
        <v>855</v>
      </c>
      <c r="F5017" s="51"/>
      <c r="G5017" s="51">
        <v>403.85906249999994</v>
      </c>
      <c r="H5017" s="51">
        <v>7.0250000000000007E-2</v>
      </c>
      <c r="I5017" s="51">
        <v>0.12604375000000001</v>
      </c>
      <c r="J5017" s="51">
        <v>0.17290624999999998</v>
      </c>
      <c r="K5017" s="51">
        <v>0.19547500000000001</v>
      </c>
      <c r="L5017" s="51">
        <v>0.25838124999999995</v>
      </c>
      <c r="M5017" s="51">
        <v>0.32584999999999997</v>
      </c>
      <c r="N5017" s="51">
        <v>0.29543750000000002</v>
      </c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/>
      <c r="AD5017" s="51"/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  <c r="BZ5017" s="51"/>
      <c r="CA5017" s="51"/>
      <c r="CB5017" s="51"/>
      <c r="CC5017" s="51"/>
      <c r="CD5017" s="51"/>
    </row>
    <row r="5018" spans="1:82" x14ac:dyDescent="0.35">
      <c r="A5018" s="49" t="s">
        <v>860</v>
      </c>
      <c r="B5018" s="50">
        <v>42385</v>
      </c>
      <c r="C5018" s="62"/>
      <c r="D5018" s="62"/>
      <c r="E5018" s="51" t="s">
        <v>855</v>
      </c>
      <c r="F5018" s="51"/>
      <c r="G5018" s="51">
        <v>403.68093750000003</v>
      </c>
      <c r="H5018" s="51">
        <v>6.9662499999999988E-2</v>
      </c>
      <c r="I5018" s="51">
        <v>0.12551875000000001</v>
      </c>
      <c r="J5018" s="51">
        <v>0.17271249999999999</v>
      </c>
      <c r="K5018" s="51">
        <v>0.1958</v>
      </c>
      <c r="L5018" s="51">
        <v>0.25847500000000001</v>
      </c>
      <c r="M5018" s="51">
        <v>0.32574375</v>
      </c>
      <c r="N5018" s="51">
        <v>0.29528125</v>
      </c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/>
      <c r="AE5018" s="51"/>
      <c r="AF5018" s="51"/>
      <c r="AG5018" s="51"/>
      <c r="AH5018" s="51"/>
      <c r="AI5018" s="51"/>
      <c r="AJ5018" s="51"/>
      <c r="AK5018" s="51"/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  <c r="BZ5018" s="51"/>
      <c r="CA5018" s="51"/>
      <c r="CB5018" s="51"/>
      <c r="CC5018" s="51"/>
      <c r="CD5018" s="51"/>
    </row>
    <row r="5019" spans="1:82" x14ac:dyDescent="0.35">
      <c r="A5019" s="49" t="s">
        <v>860</v>
      </c>
      <c r="B5019" s="50">
        <v>42386</v>
      </c>
      <c r="C5019" s="62"/>
      <c r="D5019" s="62"/>
      <c r="E5019" s="51" t="s">
        <v>855</v>
      </c>
      <c r="F5019" s="51"/>
      <c r="G5019" s="51">
        <v>403.54453125000003</v>
      </c>
      <c r="H5019" s="51">
        <v>6.9303124999999993E-2</v>
      </c>
      <c r="I5019" s="51">
        <v>0.12516875</v>
      </c>
      <c r="J5019" s="51">
        <v>0.17256250000000001</v>
      </c>
      <c r="K5019" s="51">
        <v>0.19604374999999999</v>
      </c>
      <c r="L5019" s="51">
        <v>0.258575</v>
      </c>
      <c r="M5019" s="51">
        <v>0.32555624999999999</v>
      </c>
      <c r="N5019" s="51">
        <v>0.29517500000000002</v>
      </c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/>
      <c r="AC5019" s="51"/>
      <c r="AD5019" s="51"/>
      <c r="AE5019" s="51"/>
      <c r="AF5019" s="51"/>
      <c r="AG5019" s="51"/>
      <c r="AH5019" s="51"/>
      <c r="AI5019" s="51"/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  <c r="BZ5019" s="51"/>
      <c r="CA5019" s="51"/>
      <c r="CB5019" s="51"/>
      <c r="CC5019" s="51"/>
      <c r="CD5019" s="51"/>
    </row>
    <row r="5020" spans="1:82" x14ac:dyDescent="0.35">
      <c r="A5020" s="49" t="s">
        <v>860</v>
      </c>
      <c r="B5020" s="50">
        <v>42387</v>
      </c>
      <c r="C5020" s="62"/>
      <c r="D5020" s="62"/>
      <c r="E5020" s="51" t="s">
        <v>855</v>
      </c>
      <c r="F5020" s="51"/>
      <c r="G5020" s="51">
        <v>403.28390625000003</v>
      </c>
      <c r="H5020" s="51">
        <v>6.9028124999999996E-2</v>
      </c>
      <c r="I5020" s="51">
        <v>0.12489375</v>
      </c>
      <c r="J5020" s="51">
        <v>0.17236875000000002</v>
      </c>
      <c r="K5020" s="51">
        <v>0.19618749999999999</v>
      </c>
      <c r="L5020" s="51">
        <v>0.25856250000000003</v>
      </c>
      <c r="M5020" s="51">
        <v>0.32535625000000001</v>
      </c>
      <c r="N5020" s="51">
        <v>0.29484374999999996</v>
      </c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  <c r="BZ5020" s="51"/>
      <c r="CA5020" s="51"/>
      <c r="CB5020" s="51"/>
      <c r="CC5020" s="51"/>
      <c r="CD5020" s="51"/>
    </row>
    <row r="5021" spans="1:82" x14ac:dyDescent="0.35">
      <c r="A5021" s="49" t="s">
        <v>860</v>
      </c>
      <c r="B5021" s="50">
        <v>42388</v>
      </c>
      <c r="C5021" s="62"/>
      <c r="D5021" s="62"/>
      <c r="E5021" s="51" t="s">
        <v>855</v>
      </c>
      <c r="F5021" s="51"/>
      <c r="G5021" s="51">
        <v>403.18406249999998</v>
      </c>
      <c r="H5021" s="51">
        <v>6.9131250000000005E-2</v>
      </c>
      <c r="I5021" s="51">
        <v>0.12513750000000001</v>
      </c>
      <c r="J5021" s="51">
        <v>0.17231250000000001</v>
      </c>
      <c r="K5021" s="51">
        <v>0.19616875</v>
      </c>
      <c r="L5021" s="51">
        <v>0.25835625000000001</v>
      </c>
      <c r="M5021" s="51">
        <v>0.32524374999999994</v>
      </c>
      <c r="N5021" s="51">
        <v>0.29473125</v>
      </c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>
        <v>8.5500000000000007</v>
      </c>
      <c r="AE5021" s="51">
        <v>0.39498160462724285</v>
      </c>
      <c r="AF5021" s="51">
        <v>0</v>
      </c>
      <c r="AG5021" s="51"/>
      <c r="AH5021" s="51"/>
      <c r="AI5021" s="51"/>
      <c r="AJ5021" s="51">
        <v>8.5500000000000007</v>
      </c>
      <c r="AK5021" s="51">
        <v>8.5500000000000007</v>
      </c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  <c r="BZ5021" s="51"/>
      <c r="CA5021" s="51"/>
      <c r="CB5021" s="51"/>
      <c r="CC5021" s="51"/>
      <c r="CD5021" s="51"/>
    </row>
    <row r="5022" spans="1:82" x14ac:dyDescent="0.35">
      <c r="A5022" s="49" t="s">
        <v>860</v>
      </c>
      <c r="B5022" s="50">
        <v>42389</v>
      </c>
      <c r="C5022" s="62"/>
      <c r="D5022" s="62"/>
      <c r="E5022" s="51" t="s">
        <v>855</v>
      </c>
      <c r="F5022" s="51"/>
      <c r="G5022" s="51">
        <v>403.66218749999996</v>
      </c>
      <c r="H5022" s="51">
        <v>7.039999999999999E-2</v>
      </c>
      <c r="I5022" s="51">
        <v>0.12695624999999999</v>
      </c>
      <c r="J5022" s="51">
        <v>0.17319374999999998</v>
      </c>
      <c r="K5022" s="51">
        <v>0.19599374999999997</v>
      </c>
      <c r="L5022" s="51">
        <v>0.25803749999999998</v>
      </c>
      <c r="M5022" s="51">
        <v>0.32509999999999994</v>
      </c>
      <c r="N5022" s="51">
        <v>0.29453750000000001</v>
      </c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  <c r="BZ5022" s="51"/>
      <c r="CA5022" s="51"/>
      <c r="CB5022" s="51"/>
      <c r="CC5022" s="51"/>
      <c r="CD5022" s="51"/>
    </row>
    <row r="5023" spans="1:82" x14ac:dyDescent="0.35">
      <c r="A5023" s="49" t="s">
        <v>860</v>
      </c>
      <c r="B5023" s="50">
        <v>42390</v>
      </c>
      <c r="C5023" s="62"/>
      <c r="D5023" s="62"/>
      <c r="E5023" s="51" t="s">
        <v>855</v>
      </c>
      <c r="F5023" s="51"/>
      <c r="G5023" s="51">
        <v>404.06578124999993</v>
      </c>
      <c r="H5023" s="51">
        <v>7.0615625000000001E-2</v>
      </c>
      <c r="I5023" s="51">
        <v>0.12825625000000002</v>
      </c>
      <c r="J5023" s="51">
        <v>0.17454375</v>
      </c>
      <c r="K5023" s="51">
        <v>0.19613124999999998</v>
      </c>
      <c r="L5023" s="51">
        <v>0.25774999999999998</v>
      </c>
      <c r="M5023" s="51">
        <v>0.32482499999999997</v>
      </c>
      <c r="N5023" s="51">
        <v>0.29420000000000002</v>
      </c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/>
      <c r="AD5023" s="51"/>
      <c r="AE5023" s="51"/>
      <c r="AF5023" s="51"/>
      <c r="AG5023" s="51"/>
      <c r="AH5023" s="51"/>
      <c r="AI5023" s="51"/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  <c r="BZ5023" s="51"/>
      <c r="CA5023" s="51"/>
      <c r="CB5023" s="51"/>
      <c r="CC5023" s="51"/>
      <c r="CD5023" s="51"/>
    </row>
    <row r="5024" spans="1:82" x14ac:dyDescent="0.35">
      <c r="A5024" s="49" t="s">
        <v>860</v>
      </c>
      <c r="B5024" s="50">
        <v>42391</v>
      </c>
      <c r="C5024" s="62"/>
      <c r="D5024" s="62"/>
      <c r="E5024" s="51" t="s">
        <v>855</v>
      </c>
      <c r="F5024" s="51"/>
      <c r="G5024" s="51">
        <v>404.82843750000006</v>
      </c>
      <c r="H5024" s="51">
        <v>7.0837499999999998E-2</v>
      </c>
      <c r="I5024" s="51">
        <v>0.12988125</v>
      </c>
      <c r="J5024" s="51">
        <v>0.17603124999999997</v>
      </c>
      <c r="K5024" s="51">
        <v>0.19659374999999998</v>
      </c>
      <c r="L5024" s="51">
        <v>0.25764375</v>
      </c>
      <c r="M5024" s="51">
        <v>0.32473750000000001</v>
      </c>
      <c r="N5024" s="51">
        <v>0.2940625</v>
      </c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/>
      <c r="AD5024" s="51"/>
      <c r="AE5024" s="51">
        <v>0.33190371523383572</v>
      </c>
      <c r="AF5024" s="51">
        <v>0</v>
      </c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  <c r="BZ5024" s="51"/>
      <c r="CA5024" s="51"/>
      <c r="CB5024" s="51"/>
      <c r="CC5024" s="51"/>
      <c r="CD5024" s="51"/>
    </row>
    <row r="5025" spans="1:82" x14ac:dyDescent="0.35">
      <c r="A5025" s="49" t="s">
        <v>860</v>
      </c>
      <c r="B5025" s="50">
        <v>42392</v>
      </c>
      <c r="C5025" s="62"/>
      <c r="D5025" s="62"/>
      <c r="E5025" s="51" t="s">
        <v>855</v>
      </c>
      <c r="F5025" s="51"/>
      <c r="G5025" s="51">
        <v>405.31359375</v>
      </c>
      <c r="H5025" s="51">
        <v>6.9965625000000004E-2</v>
      </c>
      <c r="I5025" s="51">
        <v>0.1303375</v>
      </c>
      <c r="J5025" s="51">
        <v>0.17733125</v>
      </c>
      <c r="K5025" s="51">
        <v>0.19740625000000001</v>
      </c>
      <c r="L5025" s="51">
        <v>0.25776875000000005</v>
      </c>
      <c r="M5025" s="51">
        <v>0.32456874999999996</v>
      </c>
      <c r="N5025" s="51">
        <v>0.29381875000000002</v>
      </c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/>
      <c r="AF5025" s="51"/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  <c r="BZ5025" s="51"/>
      <c r="CA5025" s="51"/>
      <c r="CB5025" s="51"/>
      <c r="CC5025" s="51"/>
      <c r="CD5025" s="51"/>
    </row>
    <row r="5026" spans="1:82" x14ac:dyDescent="0.35">
      <c r="A5026" s="49" t="s">
        <v>860</v>
      </c>
      <c r="B5026" s="50">
        <v>42393</v>
      </c>
      <c r="C5026" s="62"/>
      <c r="D5026" s="62"/>
      <c r="E5026" s="51" t="s">
        <v>855</v>
      </c>
      <c r="F5026" s="51"/>
      <c r="G5026" s="51">
        <v>405.43874999999997</v>
      </c>
      <c r="H5026" s="51">
        <v>6.829375E-2</v>
      </c>
      <c r="I5026" s="51">
        <v>0.12973124999999999</v>
      </c>
      <c r="J5026" s="51">
        <v>0.17771875000000001</v>
      </c>
      <c r="K5026" s="51">
        <v>0.19846875</v>
      </c>
      <c r="L5026" s="51">
        <v>0.25811875000000001</v>
      </c>
      <c r="M5026" s="51">
        <v>0.32451874999999997</v>
      </c>
      <c r="N5026" s="51">
        <v>0.29362499999999997</v>
      </c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  <c r="BZ5026" s="51"/>
      <c r="CA5026" s="51"/>
      <c r="CB5026" s="51"/>
      <c r="CC5026" s="51"/>
      <c r="CD5026" s="51"/>
    </row>
    <row r="5027" spans="1:82" x14ac:dyDescent="0.35">
      <c r="A5027" s="49" t="s">
        <v>860</v>
      </c>
      <c r="B5027" s="50">
        <v>42394</v>
      </c>
      <c r="C5027" s="62"/>
      <c r="D5027" s="62"/>
      <c r="E5027" s="51" t="s">
        <v>855</v>
      </c>
      <c r="F5027" s="51"/>
      <c r="G5027" s="51">
        <v>405.54937500000005</v>
      </c>
      <c r="H5027" s="51">
        <v>6.8000000000000005E-2</v>
      </c>
      <c r="I5027" s="51">
        <v>0.12947500000000001</v>
      </c>
      <c r="J5027" s="51">
        <v>0.17775625</v>
      </c>
      <c r="K5027" s="51">
        <v>0.19898125</v>
      </c>
      <c r="L5027" s="51">
        <v>0.25839374999999998</v>
      </c>
      <c r="M5027" s="51">
        <v>0.32449374999999997</v>
      </c>
      <c r="N5027" s="51">
        <v>0.29346875</v>
      </c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>
        <v>0.39831665338662037</v>
      </c>
      <c r="AF5027" s="51">
        <v>0</v>
      </c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  <c r="BZ5027" s="51"/>
      <c r="CA5027" s="51"/>
      <c r="CB5027" s="51"/>
      <c r="CC5027" s="51"/>
      <c r="CD5027" s="51"/>
    </row>
    <row r="5028" spans="1:82" x14ac:dyDescent="0.35">
      <c r="A5028" s="49" t="s">
        <v>860</v>
      </c>
      <c r="B5028" s="50">
        <v>42395</v>
      </c>
      <c r="C5028" s="62"/>
      <c r="D5028" s="62"/>
      <c r="E5028" s="51" t="s">
        <v>855</v>
      </c>
      <c r="F5028" s="51"/>
      <c r="G5028" s="51">
        <v>405.35390625000002</v>
      </c>
      <c r="H5028" s="51">
        <v>6.6509375000000009E-2</v>
      </c>
      <c r="I5028" s="51">
        <v>0.1285125</v>
      </c>
      <c r="J5028" s="51">
        <v>0.17734375000000002</v>
      </c>
      <c r="K5028" s="51">
        <v>0.19954374999999999</v>
      </c>
      <c r="L5028" s="51">
        <v>0.25885625000000001</v>
      </c>
      <c r="M5028" s="51">
        <v>0.32448749999999998</v>
      </c>
      <c r="N5028" s="51">
        <v>0.29343750000000002</v>
      </c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  <c r="BZ5028" s="51"/>
      <c r="CA5028" s="51"/>
      <c r="CB5028" s="51"/>
      <c r="CC5028" s="51"/>
      <c r="CD5028" s="51"/>
    </row>
    <row r="5029" spans="1:82" x14ac:dyDescent="0.35">
      <c r="A5029" s="49" t="s">
        <v>860</v>
      </c>
      <c r="B5029" s="50">
        <v>42396</v>
      </c>
      <c r="C5029" s="62"/>
      <c r="D5029" s="62"/>
      <c r="E5029" s="51" t="s">
        <v>855</v>
      </c>
      <c r="F5029" s="51"/>
      <c r="G5029" s="51">
        <v>404.97609375000002</v>
      </c>
      <c r="H5029" s="51">
        <v>6.5815625000000003E-2</v>
      </c>
      <c r="I5029" s="51">
        <v>0.12782499999999999</v>
      </c>
      <c r="J5029" s="51">
        <v>0.17653124999999997</v>
      </c>
      <c r="K5029" s="51">
        <v>0.19974999999999998</v>
      </c>
      <c r="L5029" s="51">
        <v>0.25905624999999999</v>
      </c>
      <c r="M5029" s="51">
        <v>0.32448750000000004</v>
      </c>
      <c r="N5029" s="51">
        <v>0.29327499999999995</v>
      </c>
      <c r="O5029" s="51"/>
      <c r="P5029" s="51"/>
      <c r="Q5029" s="51"/>
      <c r="R5029" s="51">
        <v>1.55</v>
      </c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>
        <v>8.5500000000000007</v>
      </c>
      <c r="AE5029" s="51"/>
      <c r="AF5029" s="51"/>
      <c r="AG5029" s="51"/>
      <c r="AH5029" s="51"/>
      <c r="AI5029" s="51"/>
      <c r="AJ5029" s="51">
        <v>8.5500000000000007</v>
      </c>
      <c r="AK5029" s="51">
        <v>8.5500000000000007</v>
      </c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  <c r="BZ5029" s="51"/>
      <c r="CA5029" s="51"/>
      <c r="CB5029" s="51"/>
      <c r="CC5029" s="51"/>
      <c r="CD5029" s="51"/>
    </row>
    <row r="5030" spans="1:82" x14ac:dyDescent="0.35">
      <c r="A5030" s="49" t="s">
        <v>860</v>
      </c>
      <c r="B5030" s="50">
        <v>42397</v>
      </c>
      <c r="C5030" s="62"/>
      <c r="D5030" s="62"/>
      <c r="E5030" s="51" t="s">
        <v>855</v>
      </c>
      <c r="F5030" s="51"/>
      <c r="G5030" s="51">
        <v>404.85046875</v>
      </c>
      <c r="H5030" s="51">
        <v>6.5909375000000006E-2</v>
      </c>
      <c r="I5030" s="51">
        <v>0.12769374999999999</v>
      </c>
      <c r="J5030" s="51">
        <v>0.17615624999999999</v>
      </c>
      <c r="K5030" s="51">
        <v>0.19977500000000001</v>
      </c>
      <c r="L5030" s="51">
        <v>0.25917500000000004</v>
      </c>
      <c r="M5030" s="51">
        <v>0.32439999999999997</v>
      </c>
      <c r="N5030" s="51">
        <v>0.29319375000000003</v>
      </c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  <c r="BZ5030" s="51"/>
      <c r="CA5030" s="51"/>
      <c r="CB5030" s="51"/>
      <c r="CC5030" s="51"/>
      <c r="CD5030" s="51"/>
    </row>
    <row r="5031" spans="1:82" x14ac:dyDescent="0.35">
      <c r="A5031" s="49" t="s">
        <v>860</v>
      </c>
      <c r="B5031" s="50">
        <v>42398</v>
      </c>
      <c r="C5031" s="62"/>
      <c r="D5031" s="62"/>
      <c r="E5031" s="51" t="s">
        <v>855</v>
      </c>
      <c r="F5031" s="51"/>
      <c r="G5031" s="51">
        <v>405.07828124999997</v>
      </c>
      <c r="H5031" s="51">
        <v>6.6490624999999998E-2</v>
      </c>
      <c r="I5031" s="51">
        <v>0.12849375000000002</v>
      </c>
      <c r="J5031" s="51">
        <v>0.17631875000000002</v>
      </c>
      <c r="K5031" s="51">
        <v>0.19990625000000001</v>
      </c>
      <c r="L5031" s="51">
        <v>0.25910624999999998</v>
      </c>
      <c r="M5031" s="51">
        <v>0.32433749999999995</v>
      </c>
      <c r="N5031" s="51">
        <v>0.29310000000000003</v>
      </c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>
        <v>0</v>
      </c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  <c r="BZ5031" s="51"/>
      <c r="CA5031" s="51"/>
      <c r="CB5031" s="51"/>
      <c r="CC5031" s="51"/>
      <c r="CD5031" s="51"/>
    </row>
    <row r="5032" spans="1:82" x14ac:dyDescent="0.35">
      <c r="A5032" s="49" t="s">
        <v>860</v>
      </c>
      <c r="B5032" s="50">
        <v>42399</v>
      </c>
      <c r="C5032" s="62"/>
      <c r="D5032" s="62"/>
      <c r="E5032" s="51" t="s">
        <v>855</v>
      </c>
      <c r="F5032" s="51"/>
      <c r="G5032" s="51">
        <v>405.16171875000009</v>
      </c>
      <c r="H5032" s="51">
        <v>6.5934375000000003E-2</v>
      </c>
      <c r="I5032" s="51">
        <v>0.12856875000000001</v>
      </c>
      <c r="J5032" s="51">
        <v>0.17684375000000002</v>
      </c>
      <c r="K5032" s="51">
        <v>0.20023125</v>
      </c>
      <c r="L5032" s="51">
        <v>0.2591</v>
      </c>
      <c r="M5032" s="51">
        <v>0.32408749999999997</v>
      </c>
      <c r="N5032" s="51">
        <v>0.29302499999999998</v>
      </c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/>
      <c r="AE5032" s="51"/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  <c r="BZ5032" s="51"/>
      <c r="CA5032" s="51"/>
      <c r="CB5032" s="51"/>
      <c r="CC5032" s="51"/>
      <c r="CD5032" s="51"/>
    </row>
    <row r="5033" spans="1:82" x14ac:dyDescent="0.35">
      <c r="A5033" s="49" t="s">
        <v>860</v>
      </c>
      <c r="B5033" s="50">
        <v>42400</v>
      </c>
      <c r="C5033" s="62"/>
      <c r="D5033" s="62"/>
      <c r="E5033" s="51" t="s">
        <v>855</v>
      </c>
      <c r="F5033" s="51"/>
      <c r="G5033" s="51">
        <v>405.35250000000002</v>
      </c>
      <c r="H5033" s="51">
        <v>6.6099999999999992E-2</v>
      </c>
      <c r="I5033" s="51">
        <v>0.12917499999999998</v>
      </c>
      <c r="J5033" s="51">
        <v>0.17711250000000001</v>
      </c>
      <c r="K5033" s="51">
        <v>0.20048749999999999</v>
      </c>
      <c r="L5033" s="51">
        <v>0.25910624999999998</v>
      </c>
      <c r="M5033" s="51">
        <v>0.32403124999999999</v>
      </c>
      <c r="N5033" s="51">
        <v>0.2928</v>
      </c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/>
      <c r="AE5033" s="51"/>
      <c r="AF5033" s="51"/>
      <c r="AG5033" s="51"/>
      <c r="AH5033" s="51"/>
      <c r="AI5033" s="51"/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  <c r="BZ5033" s="51"/>
      <c r="CA5033" s="51"/>
      <c r="CB5033" s="51"/>
      <c r="CC5033" s="51"/>
      <c r="CD5033" s="51"/>
    </row>
    <row r="5034" spans="1:82" x14ac:dyDescent="0.35">
      <c r="A5034" s="49" t="s">
        <v>860</v>
      </c>
      <c r="B5034" s="50">
        <v>42401</v>
      </c>
      <c r="C5034" s="62"/>
      <c r="D5034" s="62"/>
      <c r="E5034" s="51" t="s">
        <v>855</v>
      </c>
      <c r="F5034" s="51"/>
      <c r="G5034" s="51">
        <v>405.87890625</v>
      </c>
      <c r="H5034" s="51">
        <v>6.6559375000000004E-2</v>
      </c>
      <c r="I5034" s="51">
        <v>0.1300625</v>
      </c>
      <c r="J5034" s="51">
        <v>0.17785000000000001</v>
      </c>
      <c r="K5034" s="51">
        <v>0.200875</v>
      </c>
      <c r="L5034" s="51">
        <v>0.25925000000000004</v>
      </c>
      <c r="M5034" s="51">
        <v>0.32391249999999999</v>
      </c>
      <c r="N5034" s="51">
        <v>0.29273125</v>
      </c>
      <c r="O5034" s="51"/>
      <c r="P5034" s="51"/>
      <c r="Q5034" s="51"/>
      <c r="R5034" s="51"/>
      <c r="S5034" s="51">
        <v>7.9731637750000006</v>
      </c>
      <c r="T5034" s="51">
        <v>649.61524999999983</v>
      </c>
      <c r="U5034" s="51">
        <v>492.38349999999991</v>
      </c>
      <c r="V5034" s="51"/>
      <c r="W5034" s="51"/>
      <c r="X5034" s="51">
        <v>1.7756726296364458E-2</v>
      </c>
      <c r="Y5034" s="51">
        <v>4.4295000000000001E-2</v>
      </c>
      <c r="Z5034" s="51">
        <v>6.9472836500000001</v>
      </c>
      <c r="AA5034" s="51">
        <v>8679.2569955555809</v>
      </c>
      <c r="AB5034" s="51"/>
      <c r="AC5034" s="51">
        <v>391.24799999999993</v>
      </c>
      <c r="AD5034" s="51"/>
      <c r="AE5034" s="51">
        <v>0.39849374405702398</v>
      </c>
      <c r="AF5034" s="51">
        <v>0</v>
      </c>
      <c r="AG5034" s="51"/>
      <c r="AH5034" s="51"/>
      <c r="AI5034" s="51">
        <v>28.463249999999999</v>
      </c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 t="s">
        <v>831</v>
      </c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>
        <v>101.13550000000001</v>
      </c>
      <c r="BE5034" s="51"/>
      <c r="BF5034" s="51"/>
      <c r="BG5034" s="51"/>
      <c r="BH5034" s="51"/>
      <c r="BI5034" s="51">
        <v>128.76849999999999</v>
      </c>
      <c r="BJ5034" s="51">
        <v>328.71821414425347</v>
      </c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  <c r="BZ5034" s="51"/>
      <c r="CA5034" s="51"/>
      <c r="CB5034" s="51"/>
      <c r="CC5034" s="51"/>
      <c r="CD5034" s="51"/>
    </row>
    <row r="5035" spans="1:82" x14ac:dyDescent="0.35">
      <c r="A5035" s="49" t="s">
        <v>860</v>
      </c>
      <c r="B5035" s="50">
        <v>42402</v>
      </c>
      <c r="C5035" s="62"/>
      <c r="D5035" s="62"/>
      <c r="E5035" s="51" t="s">
        <v>855</v>
      </c>
      <c r="F5035" s="51"/>
      <c r="G5035" s="51">
        <v>406.60640624999996</v>
      </c>
      <c r="H5035" s="51">
        <v>6.7040624999999993E-2</v>
      </c>
      <c r="I5035" s="51">
        <v>0.13148124999999999</v>
      </c>
      <c r="J5035" s="51">
        <v>0.17909999999999998</v>
      </c>
      <c r="K5035" s="51">
        <v>0.20143125000000001</v>
      </c>
      <c r="L5035" s="51">
        <v>0.2593125</v>
      </c>
      <c r="M5035" s="51">
        <v>0.32371875</v>
      </c>
      <c r="N5035" s="51">
        <v>0.29253125000000002</v>
      </c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  <c r="BZ5035" s="51"/>
      <c r="CA5035" s="51"/>
      <c r="CB5035" s="51"/>
      <c r="CC5035" s="51"/>
      <c r="CD5035" s="51"/>
    </row>
    <row r="5036" spans="1:82" x14ac:dyDescent="0.35">
      <c r="A5036" s="49" t="s">
        <v>860</v>
      </c>
      <c r="B5036" s="50">
        <v>42403</v>
      </c>
      <c r="C5036" s="62"/>
      <c r="D5036" s="62"/>
      <c r="E5036" s="51" t="s">
        <v>855</v>
      </c>
      <c r="F5036" s="51"/>
      <c r="G5036" s="51">
        <v>422.91046874999995</v>
      </c>
      <c r="H5036" s="51">
        <v>0.165671875</v>
      </c>
      <c r="I5036" s="51">
        <v>0.13500624999999999</v>
      </c>
      <c r="J5036" s="51">
        <v>0.18144375000000001</v>
      </c>
      <c r="K5036" s="51">
        <v>0.20230624999999997</v>
      </c>
      <c r="L5036" s="51">
        <v>0.25961249999999997</v>
      </c>
      <c r="M5036" s="51">
        <v>0.32363750000000002</v>
      </c>
      <c r="N5036" s="51">
        <v>0.29236250000000003</v>
      </c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>
        <v>8.5500000000000007</v>
      </c>
      <c r="AE5036" s="51"/>
      <c r="AF5036" s="51"/>
      <c r="AG5036" s="51"/>
      <c r="AH5036" s="51"/>
      <c r="AI5036" s="51"/>
      <c r="AJ5036" s="51">
        <v>8.5500000000000007</v>
      </c>
      <c r="AK5036" s="51">
        <v>8.5500000000000007</v>
      </c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  <c r="BZ5036" s="51"/>
      <c r="CA5036" s="51"/>
      <c r="CB5036" s="51"/>
      <c r="CC5036" s="51"/>
      <c r="CD5036" s="51"/>
    </row>
    <row r="5037" spans="1:82" x14ac:dyDescent="0.35">
      <c r="A5037" s="49" t="s">
        <v>860</v>
      </c>
      <c r="B5037" s="50">
        <v>42404</v>
      </c>
      <c r="C5037" s="62"/>
      <c r="D5037" s="62"/>
      <c r="E5037" s="51" t="s">
        <v>855</v>
      </c>
      <c r="F5037" s="51"/>
      <c r="G5037" s="51">
        <v>474.448125</v>
      </c>
      <c r="H5037" s="51">
        <v>0.30145624999999998</v>
      </c>
      <c r="I5037" s="51">
        <v>0.25900624999999999</v>
      </c>
      <c r="J5037" s="51">
        <v>0.22294999999999998</v>
      </c>
      <c r="K5037" s="51">
        <v>0.2025875</v>
      </c>
      <c r="L5037" s="51">
        <v>0.25981874999999999</v>
      </c>
      <c r="M5037" s="51">
        <v>0.32354999999999995</v>
      </c>
      <c r="N5037" s="51">
        <v>0.29235624999999998</v>
      </c>
      <c r="O5037" s="51"/>
      <c r="P5037" s="51"/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/>
      <c r="AE5037" s="51"/>
      <c r="AF5037" s="51"/>
      <c r="AG5037" s="51"/>
      <c r="AH5037" s="51"/>
      <c r="AI5037" s="51"/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  <c r="BZ5037" s="51"/>
      <c r="CA5037" s="51"/>
      <c r="CB5037" s="51"/>
      <c r="CC5037" s="51"/>
      <c r="CD5037" s="51"/>
    </row>
    <row r="5038" spans="1:82" x14ac:dyDescent="0.35">
      <c r="A5038" s="49" t="s">
        <v>860</v>
      </c>
      <c r="B5038" s="50">
        <v>42405</v>
      </c>
      <c r="C5038" s="62"/>
      <c r="D5038" s="62"/>
      <c r="E5038" s="51" t="s">
        <v>855</v>
      </c>
      <c r="F5038" s="51"/>
      <c r="G5038" s="51">
        <v>472.74000000000007</v>
      </c>
      <c r="H5038" s="51">
        <v>0.27689374999999999</v>
      </c>
      <c r="I5038" s="51">
        <v>0.25981874999999999</v>
      </c>
      <c r="J5038" s="51">
        <v>0.2283</v>
      </c>
      <c r="K5038" s="51">
        <v>0.20329999999999998</v>
      </c>
      <c r="L5038" s="51">
        <v>0.25999375000000002</v>
      </c>
      <c r="M5038" s="51">
        <v>0.32354374999999996</v>
      </c>
      <c r="N5038" s="51">
        <v>0.29230624999999999</v>
      </c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  <c r="BZ5038" s="51"/>
      <c r="CA5038" s="51"/>
      <c r="CB5038" s="51"/>
      <c r="CC5038" s="51"/>
      <c r="CD5038" s="51"/>
    </row>
    <row r="5039" spans="1:82" x14ac:dyDescent="0.35">
      <c r="A5039" s="49" t="s">
        <v>860</v>
      </c>
      <c r="B5039" s="50">
        <v>42406</v>
      </c>
      <c r="C5039" s="62"/>
      <c r="D5039" s="62"/>
      <c r="E5039" s="51" t="s">
        <v>855</v>
      </c>
      <c r="F5039" s="51"/>
      <c r="G5039" s="51">
        <v>471.05578125</v>
      </c>
      <c r="H5039" s="51">
        <v>0.26039062499999999</v>
      </c>
      <c r="I5039" s="51">
        <v>0.25769374999999994</v>
      </c>
      <c r="J5039" s="51">
        <v>0.23177500000000001</v>
      </c>
      <c r="K5039" s="51">
        <v>0.20373750000000002</v>
      </c>
      <c r="L5039" s="51">
        <v>0.26016875</v>
      </c>
      <c r="M5039" s="51">
        <v>0.32338749999999999</v>
      </c>
      <c r="N5039" s="51">
        <v>0.29207499999999997</v>
      </c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/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  <c r="BZ5039" s="51"/>
      <c r="CA5039" s="51"/>
      <c r="CB5039" s="51"/>
      <c r="CC5039" s="51"/>
      <c r="CD5039" s="51"/>
    </row>
    <row r="5040" spans="1:82" x14ac:dyDescent="0.35">
      <c r="A5040" s="49" t="s">
        <v>860</v>
      </c>
      <c r="B5040" s="50">
        <v>42407</v>
      </c>
      <c r="C5040" s="62"/>
      <c r="D5040" s="62"/>
      <c r="E5040" s="51" t="s">
        <v>855</v>
      </c>
      <c r="F5040" s="51"/>
      <c r="G5040" s="51">
        <v>469.75874999999996</v>
      </c>
      <c r="H5040" s="51">
        <v>0.24756875</v>
      </c>
      <c r="I5040" s="51">
        <v>0.25536875000000003</v>
      </c>
      <c r="J5040" s="51">
        <v>0.23440000000000003</v>
      </c>
      <c r="K5040" s="51">
        <v>0.20408124999999999</v>
      </c>
      <c r="L5040" s="51">
        <v>0.26033125000000001</v>
      </c>
      <c r="M5040" s="51">
        <v>0.32347499999999996</v>
      </c>
      <c r="N5040" s="51">
        <v>0.29210624999999996</v>
      </c>
      <c r="O5040" s="51"/>
      <c r="P5040" s="51"/>
      <c r="Q5040" s="51"/>
      <c r="R5040" s="51"/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/>
      <c r="AE5040" s="51"/>
      <c r="AF5040" s="51"/>
      <c r="AG5040" s="51"/>
      <c r="AH5040" s="51"/>
      <c r="AI5040" s="51"/>
      <c r="AJ5040" s="51"/>
      <c r="AK5040" s="51"/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  <c r="BZ5040" s="51"/>
      <c r="CA5040" s="51"/>
      <c r="CB5040" s="51"/>
      <c r="CC5040" s="51"/>
      <c r="CD5040" s="51"/>
    </row>
    <row r="5041" spans="1:82" x14ac:dyDescent="0.35">
      <c r="A5041" s="49" t="s">
        <v>860</v>
      </c>
      <c r="B5041" s="50">
        <v>42408</v>
      </c>
      <c r="C5041" s="62"/>
      <c r="D5041" s="62"/>
      <c r="E5041" s="51" t="s">
        <v>855</v>
      </c>
      <c r="F5041" s="51"/>
      <c r="G5041" s="51">
        <v>468.489375</v>
      </c>
      <c r="H5041" s="51">
        <v>0.23586874999999999</v>
      </c>
      <c r="I5041" s="51">
        <v>0.25356875000000001</v>
      </c>
      <c r="J5041" s="51">
        <v>0.23669374999999998</v>
      </c>
      <c r="K5041" s="51">
        <v>0.20446249999999999</v>
      </c>
      <c r="L5041" s="51">
        <v>0.26038124999999995</v>
      </c>
      <c r="M5041" s="51">
        <v>0.32342499999999996</v>
      </c>
      <c r="N5041" s="51">
        <v>0.29194999999999999</v>
      </c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  <c r="BZ5041" s="51"/>
      <c r="CA5041" s="51"/>
      <c r="CB5041" s="51"/>
      <c r="CC5041" s="51"/>
      <c r="CD5041" s="51"/>
    </row>
    <row r="5042" spans="1:82" x14ac:dyDescent="0.35">
      <c r="A5042" s="49" t="s">
        <v>860</v>
      </c>
      <c r="B5042" s="50">
        <v>42409</v>
      </c>
      <c r="C5042" s="62"/>
      <c r="D5042" s="62"/>
      <c r="E5042" s="51" t="s">
        <v>855</v>
      </c>
      <c r="F5042" s="51"/>
      <c r="G5042" s="51">
        <v>467.35312500000003</v>
      </c>
      <c r="H5042" s="51">
        <v>0.22511874999999998</v>
      </c>
      <c r="I5042" s="51">
        <v>0.25150624999999999</v>
      </c>
      <c r="J5042" s="51">
        <v>0.23861874999999999</v>
      </c>
      <c r="K5042" s="51">
        <v>0.20499999999999999</v>
      </c>
      <c r="L5042" s="51">
        <v>0.26051874999999997</v>
      </c>
      <c r="M5042" s="51">
        <v>0.32343125</v>
      </c>
      <c r="N5042" s="51">
        <v>0.29196250000000001</v>
      </c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/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  <c r="BZ5042" s="51"/>
      <c r="CA5042" s="51"/>
      <c r="CB5042" s="51"/>
      <c r="CC5042" s="51"/>
      <c r="CD5042" s="51"/>
    </row>
    <row r="5043" spans="1:82" x14ac:dyDescent="0.35">
      <c r="A5043" s="49" t="s">
        <v>860</v>
      </c>
      <c r="B5043" s="50">
        <v>42410</v>
      </c>
      <c r="C5043" s="62"/>
      <c r="D5043" s="62"/>
      <c r="E5043" s="51" t="s">
        <v>855</v>
      </c>
      <c r="F5043" s="51"/>
      <c r="G5043" s="51">
        <v>466.11609375</v>
      </c>
      <c r="H5043" s="51">
        <v>0.21522187500000001</v>
      </c>
      <c r="I5043" s="51">
        <v>0.24929375000000001</v>
      </c>
      <c r="J5043" s="51">
        <v>0.24</v>
      </c>
      <c r="K5043" s="51">
        <v>0.20561874999999999</v>
      </c>
      <c r="L5043" s="51">
        <v>0.26058749999999997</v>
      </c>
      <c r="M5043" s="51">
        <v>0.32332499999999997</v>
      </c>
      <c r="N5043" s="51">
        <v>0.29193124999999998</v>
      </c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  <c r="BZ5043" s="51"/>
      <c r="CA5043" s="51"/>
      <c r="CB5043" s="51"/>
      <c r="CC5043" s="51"/>
      <c r="CD5043" s="51"/>
    </row>
    <row r="5044" spans="1:82" x14ac:dyDescent="0.35">
      <c r="A5044" s="49" t="s">
        <v>860</v>
      </c>
      <c r="B5044" s="50">
        <v>42411</v>
      </c>
      <c r="C5044" s="62"/>
      <c r="D5044" s="62"/>
      <c r="E5044" s="51" t="s">
        <v>855</v>
      </c>
      <c r="F5044" s="51"/>
      <c r="G5044" s="51">
        <v>465.38015625000003</v>
      </c>
      <c r="H5044" s="51">
        <v>0.20778437499999999</v>
      </c>
      <c r="I5044" s="51">
        <v>0.24763750000000001</v>
      </c>
      <c r="J5044" s="51">
        <v>0.24145625000000001</v>
      </c>
      <c r="K5044" s="51">
        <v>0.20618750000000002</v>
      </c>
      <c r="L5044" s="51">
        <v>0.26074375</v>
      </c>
      <c r="M5044" s="51">
        <v>0.32324375</v>
      </c>
      <c r="N5044" s="51">
        <v>0.29192499999999999</v>
      </c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/>
      <c r="AE5044" s="51"/>
      <c r="AF5044" s="51"/>
      <c r="AG5044" s="51"/>
      <c r="AH5044" s="51"/>
      <c r="AI5044" s="51"/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  <c r="BZ5044" s="51"/>
      <c r="CA5044" s="51"/>
      <c r="CB5044" s="51"/>
      <c r="CC5044" s="51"/>
      <c r="CD5044" s="51"/>
    </row>
    <row r="5045" spans="1:82" x14ac:dyDescent="0.35">
      <c r="A5045" s="49" t="s">
        <v>860</v>
      </c>
      <c r="B5045" s="50">
        <v>42412</v>
      </c>
      <c r="C5045" s="62"/>
      <c r="D5045" s="62"/>
      <c r="E5045" s="51" t="s">
        <v>855</v>
      </c>
      <c r="F5045" s="51"/>
      <c r="G5045" s="51">
        <v>465.05531250000001</v>
      </c>
      <c r="H5045" s="51">
        <v>0.20123750000000001</v>
      </c>
      <c r="I5045" s="51">
        <v>0.24655624999999998</v>
      </c>
      <c r="J5045" s="51">
        <v>0.24328125</v>
      </c>
      <c r="K5045" s="51">
        <v>0.20703125</v>
      </c>
      <c r="L5045" s="51">
        <v>0.26088125000000001</v>
      </c>
      <c r="M5045" s="51">
        <v>0.32318124999999998</v>
      </c>
      <c r="N5045" s="51">
        <v>0.29191250000000002</v>
      </c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/>
      <c r="AD5045" s="51">
        <v>8.5500000000000007</v>
      </c>
      <c r="AE5045" s="51"/>
      <c r="AF5045" s="51"/>
      <c r="AG5045" s="51"/>
      <c r="AH5045" s="51"/>
      <c r="AI5045" s="51"/>
      <c r="AJ5045" s="51">
        <v>8.5500000000000007</v>
      </c>
      <c r="AK5045" s="51">
        <v>8.5500000000000007</v>
      </c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  <c r="BZ5045" s="51"/>
      <c r="CA5045" s="51"/>
      <c r="CB5045" s="51"/>
      <c r="CC5045" s="51"/>
      <c r="CD5045" s="51"/>
    </row>
    <row r="5046" spans="1:82" x14ac:dyDescent="0.35">
      <c r="A5046" s="49" t="s">
        <v>860</v>
      </c>
      <c r="B5046" s="50">
        <v>42413</v>
      </c>
      <c r="C5046" s="62"/>
      <c r="D5046" s="62"/>
      <c r="E5046" s="51" t="s">
        <v>855</v>
      </c>
      <c r="F5046" s="51"/>
      <c r="G5046" s="51">
        <v>464.48390625000008</v>
      </c>
      <c r="H5046" s="51">
        <v>0.194834375</v>
      </c>
      <c r="I5046" s="51">
        <v>0.24431249999999999</v>
      </c>
      <c r="J5046" s="51">
        <v>0.24459999999999998</v>
      </c>
      <c r="K5046" s="51">
        <v>0.20811875000000002</v>
      </c>
      <c r="L5046" s="51">
        <v>0.26096249999999999</v>
      </c>
      <c r="M5046" s="51">
        <v>0.32325000000000004</v>
      </c>
      <c r="N5046" s="51">
        <v>0.29177500000000001</v>
      </c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  <c r="BZ5046" s="51"/>
      <c r="CA5046" s="51"/>
      <c r="CB5046" s="51"/>
      <c r="CC5046" s="51"/>
      <c r="CD5046" s="51"/>
    </row>
    <row r="5047" spans="1:82" x14ac:dyDescent="0.35">
      <c r="A5047" s="49" t="s">
        <v>860</v>
      </c>
      <c r="B5047" s="50">
        <v>42414</v>
      </c>
      <c r="C5047" s="62"/>
      <c r="D5047" s="62"/>
      <c r="E5047" s="51" t="s">
        <v>855</v>
      </c>
      <c r="F5047" s="51"/>
      <c r="G5047" s="51">
        <v>464.28796874999995</v>
      </c>
      <c r="H5047" s="51">
        <v>0.19082812500000002</v>
      </c>
      <c r="I5047" s="51">
        <v>0.24304999999999999</v>
      </c>
      <c r="J5047" s="51">
        <v>0.24543750000000003</v>
      </c>
      <c r="K5047" s="51">
        <v>0.20897500000000002</v>
      </c>
      <c r="L5047" s="51">
        <v>0.26130624999999996</v>
      </c>
      <c r="M5047" s="51">
        <v>0.32319999999999999</v>
      </c>
      <c r="N5047" s="51">
        <v>0.29176874999999997</v>
      </c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/>
      <c r="AD5047" s="51"/>
      <c r="AE5047" s="51"/>
      <c r="AF5047" s="51"/>
      <c r="AG5047" s="51"/>
      <c r="AH5047" s="51"/>
      <c r="AI5047" s="51"/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  <c r="BZ5047" s="51"/>
      <c r="CA5047" s="51"/>
      <c r="CB5047" s="51"/>
      <c r="CC5047" s="51"/>
      <c r="CD5047" s="51"/>
    </row>
    <row r="5048" spans="1:82" x14ac:dyDescent="0.35">
      <c r="A5048" s="49" t="s">
        <v>860</v>
      </c>
      <c r="B5048" s="50">
        <v>42415</v>
      </c>
      <c r="C5048" s="62"/>
      <c r="D5048" s="62"/>
      <c r="E5048" s="51" t="s">
        <v>855</v>
      </c>
      <c r="F5048" s="51"/>
      <c r="G5048" s="51">
        <v>464.21953124999999</v>
      </c>
      <c r="H5048" s="51">
        <v>0.18672187499999998</v>
      </c>
      <c r="I5048" s="51">
        <v>0.24198750000000002</v>
      </c>
      <c r="J5048" s="51">
        <v>0.24670625000000002</v>
      </c>
      <c r="K5048" s="51">
        <v>0.20990625000000002</v>
      </c>
      <c r="L5048" s="51">
        <v>0.26152500000000001</v>
      </c>
      <c r="M5048" s="51">
        <v>0.32323124999999997</v>
      </c>
      <c r="N5048" s="51">
        <v>0.29167500000000002</v>
      </c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/>
      <c r="AD5048" s="51"/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  <c r="BZ5048" s="51"/>
      <c r="CA5048" s="51"/>
      <c r="CB5048" s="51"/>
      <c r="CC5048" s="51"/>
      <c r="CD5048" s="51"/>
    </row>
    <row r="5049" spans="1:82" x14ac:dyDescent="0.35">
      <c r="A5049" s="49" t="s">
        <v>860</v>
      </c>
      <c r="B5049" s="50">
        <v>42416</v>
      </c>
      <c r="C5049" s="62"/>
      <c r="D5049" s="62"/>
      <c r="E5049" s="51" t="s">
        <v>855</v>
      </c>
      <c r="F5049" s="51"/>
      <c r="G5049" s="51"/>
      <c r="H5049" s="51"/>
      <c r="I5049" s="51"/>
      <c r="J5049" s="51"/>
      <c r="K5049" s="51"/>
      <c r="L5049" s="51"/>
      <c r="M5049" s="51"/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>
        <v>8.5500000000000007</v>
      </c>
      <c r="AE5049" s="51"/>
      <c r="AF5049" s="51"/>
      <c r="AG5049" s="51"/>
      <c r="AH5049" s="51"/>
      <c r="AI5049" s="51"/>
      <c r="AJ5049" s="51">
        <v>8.5500000000000007</v>
      </c>
      <c r="AK5049" s="51">
        <v>8.5500000000000007</v>
      </c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  <c r="BZ5049" s="51"/>
      <c r="CA5049" s="51"/>
      <c r="CB5049" s="51"/>
      <c r="CC5049" s="51"/>
      <c r="CD5049" s="51"/>
    </row>
    <row r="5050" spans="1:82" x14ac:dyDescent="0.35">
      <c r="A5050" s="53" t="s">
        <v>961</v>
      </c>
      <c r="C5050" s="63">
        <v>35171</v>
      </c>
      <c r="D5050" s="63"/>
      <c r="E5050" t="s">
        <v>805</v>
      </c>
      <c r="AS5050" s="51" t="s">
        <v>831</v>
      </c>
      <c r="AT5050" s="51"/>
      <c r="AU5050" s="51"/>
      <c r="AW5050">
        <v>117</v>
      </c>
    </row>
    <row r="5051" spans="1:82" x14ac:dyDescent="0.35">
      <c r="A5051" s="3" t="s">
        <v>962</v>
      </c>
      <c r="C5051" s="63">
        <v>35171</v>
      </c>
      <c r="D5051" s="63"/>
      <c r="E5051" t="s">
        <v>956</v>
      </c>
      <c r="AS5051" s="51" t="s">
        <v>831</v>
      </c>
      <c r="AT5051" s="51"/>
      <c r="AU5051" s="51"/>
      <c r="AW5051">
        <v>124</v>
      </c>
    </row>
    <row r="5052" spans="1:82" x14ac:dyDescent="0.35">
      <c r="A5052" s="3" t="s">
        <v>963</v>
      </c>
      <c r="C5052" s="63">
        <v>35171</v>
      </c>
      <c r="D5052" s="63"/>
      <c r="E5052" t="s">
        <v>957</v>
      </c>
      <c r="AS5052" s="51" t="s">
        <v>831</v>
      </c>
      <c r="AT5052" s="51"/>
      <c r="AU5052" s="51"/>
      <c r="AW5052">
        <v>133</v>
      </c>
    </row>
    <row r="5053" spans="1:82" x14ac:dyDescent="0.35">
      <c r="A5053" s="3" t="s">
        <v>964</v>
      </c>
      <c r="C5053" s="63">
        <v>35171</v>
      </c>
      <c r="D5053" s="63"/>
      <c r="E5053" t="s">
        <v>958</v>
      </c>
      <c r="AS5053" s="51" t="s">
        <v>831</v>
      </c>
      <c r="AT5053" s="51"/>
      <c r="AU5053" s="51"/>
      <c r="AW5053">
        <v>134</v>
      </c>
    </row>
    <row r="5054" spans="1:82" x14ac:dyDescent="0.35">
      <c r="A5054" s="3" t="s">
        <v>965</v>
      </c>
      <c r="C5054" s="63">
        <v>35171</v>
      </c>
      <c r="D5054" s="63"/>
      <c r="E5054" t="s">
        <v>959</v>
      </c>
      <c r="AS5054" s="51" t="s">
        <v>831</v>
      </c>
      <c r="AT5054" s="51"/>
      <c r="AU5054" s="51"/>
      <c r="AW5054">
        <v>124</v>
      </c>
    </row>
    <row r="5055" spans="1:82" x14ac:dyDescent="0.35">
      <c r="A5055" s="3" t="s">
        <v>966</v>
      </c>
      <c r="C5055" s="63">
        <v>35171</v>
      </c>
      <c r="D5055" s="63"/>
      <c r="E5055" t="s">
        <v>757</v>
      </c>
      <c r="AS5055" s="51" t="s">
        <v>831</v>
      </c>
      <c r="AT5055" s="51"/>
      <c r="AU5055" s="51"/>
      <c r="AW5055">
        <v>115</v>
      </c>
    </row>
    <row r="5056" spans="1:82" x14ac:dyDescent="0.35">
      <c r="A5056" s="3" t="s">
        <v>967</v>
      </c>
      <c r="C5056" s="63">
        <v>35209</v>
      </c>
      <c r="D5056" s="63"/>
      <c r="E5056" t="s">
        <v>805</v>
      </c>
      <c r="AS5056" s="51" t="s">
        <v>831</v>
      </c>
      <c r="AT5056" s="51"/>
      <c r="AU5056" s="51"/>
      <c r="AW5056">
        <v>103</v>
      </c>
    </row>
    <row r="5057" spans="1:49" x14ac:dyDescent="0.35">
      <c r="A5057" s="3" t="s">
        <v>968</v>
      </c>
      <c r="C5057" s="63">
        <v>35209</v>
      </c>
      <c r="D5057" s="63"/>
      <c r="E5057" t="s">
        <v>956</v>
      </c>
      <c r="AS5057" s="51" t="s">
        <v>831</v>
      </c>
      <c r="AT5057" s="51"/>
      <c r="AU5057" s="51"/>
      <c r="AW5057">
        <v>110</v>
      </c>
    </row>
    <row r="5058" spans="1:49" x14ac:dyDescent="0.35">
      <c r="A5058" s="3" t="s">
        <v>969</v>
      </c>
      <c r="C5058" s="63">
        <v>35209</v>
      </c>
      <c r="D5058" s="63"/>
      <c r="E5058" t="s">
        <v>957</v>
      </c>
      <c r="AS5058" s="51" t="s">
        <v>831</v>
      </c>
      <c r="AT5058" s="51"/>
      <c r="AU5058" s="51"/>
      <c r="AW5058">
        <v>109</v>
      </c>
    </row>
    <row r="5059" spans="1:49" x14ac:dyDescent="0.35">
      <c r="A5059" s="3" t="s">
        <v>970</v>
      </c>
      <c r="C5059" s="63">
        <v>35209</v>
      </c>
      <c r="D5059" s="63"/>
      <c r="E5059" t="s">
        <v>958</v>
      </c>
      <c r="AS5059" s="51" t="s">
        <v>831</v>
      </c>
      <c r="AT5059" s="51"/>
      <c r="AU5059" s="51"/>
      <c r="AW5059">
        <v>98</v>
      </c>
    </row>
    <row r="5060" spans="1:49" x14ac:dyDescent="0.35">
      <c r="A5060" s="3" t="s">
        <v>971</v>
      </c>
      <c r="C5060" s="63">
        <v>35209</v>
      </c>
      <c r="D5060" s="63"/>
      <c r="E5060" t="s">
        <v>959</v>
      </c>
      <c r="AS5060" s="51" t="s">
        <v>831</v>
      </c>
      <c r="AT5060" s="51"/>
      <c r="AU5060" s="51"/>
      <c r="AW5060">
        <v>115</v>
      </c>
    </row>
    <row r="5061" spans="1:49" x14ac:dyDescent="0.35">
      <c r="A5061" s="3" t="s">
        <v>972</v>
      </c>
      <c r="C5061" s="63">
        <v>35209</v>
      </c>
      <c r="D5061" s="63"/>
      <c r="E5061" t="s">
        <v>757</v>
      </c>
      <c r="AS5061" s="51" t="s">
        <v>831</v>
      </c>
      <c r="AT5061" s="51"/>
      <c r="AU5061" s="51"/>
      <c r="AW5061">
        <v>96</v>
      </c>
    </row>
    <row r="5062" spans="1:49" x14ac:dyDescent="0.35">
      <c r="A5062" s="3" t="s">
        <v>973</v>
      </c>
      <c r="C5062" s="63">
        <v>35246</v>
      </c>
      <c r="D5062" s="63"/>
      <c r="E5062" t="s">
        <v>805</v>
      </c>
      <c r="AS5062" s="51" t="s">
        <v>831</v>
      </c>
      <c r="AT5062" s="51"/>
      <c r="AU5062" s="51"/>
      <c r="AW5062">
        <v>81</v>
      </c>
    </row>
    <row r="5063" spans="1:49" x14ac:dyDescent="0.35">
      <c r="A5063" s="3" t="s">
        <v>974</v>
      </c>
      <c r="C5063" s="63">
        <v>35246</v>
      </c>
      <c r="D5063" s="63"/>
      <c r="E5063" t="s">
        <v>956</v>
      </c>
      <c r="AS5063" s="51" t="s">
        <v>831</v>
      </c>
      <c r="AT5063" s="51"/>
      <c r="AU5063" s="51"/>
      <c r="AW5063">
        <v>96</v>
      </c>
    </row>
    <row r="5064" spans="1:49" x14ac:dyDescent="0.35">
      <c r="A5064" s="3" t="s">
        <v>975</v>
      </c>
      <c r="C5064" s="63">
        <v>35246</v>
      </c>
      <c r="D5064" s="63"/>
      <c r="E5064" t="s">
        <v>957</v>
      </c>
      <c r="AS5064" s="51" t="s">
        <v>831</v>
      </c>
      <c r="AT5064" s="51"/>
      <c r="AU5064" s="51"/>
      <c r="AW5064">
        <v>97</v>
      </c>
    </row>
    <row r="5065" spans="1:49" x14ac:dyDescent="0.35">
      <c r="A5065" s="3" t="s">
        <v>976</v>
      </c>
      <c r="C5065" s="63">
        <v>35246</v>
      </c>
      <c r="D5065" s="63"/>
      <c r="E5065" t="s">
        <v>958</v>
      </c>
      <c r="AS5065" s="51" t="s">
        <v>831</v>
      </c>
      <c r="AT5065" s="51"/>
      <c r="AU5065" s="51"/>
      <c r="AW5065">
        <v>100</v>
      </c>
    </row>
    <row r="5066" spans="1:49" x14ac:dyDescent="0.35">
      <c r="A5066" s="3" t="s">
        <v>977</v>
      </c>
      <c r="C5066" s="63">
        <v>35246</v>
      </c>
      <c r="D5066" s="63"/>
      <c r="E5066" t="s">
        <v>959</v>
      </c>
      <c r="AS5066" s="51" t="s">
        <v>831</v>
      </c>
      <c r="AT5066" s="51"/>
      <c r="AU5066" s="51"/>
      <c r="AW5066">
        <v>87</v>
      </c>
    </row>
    <row r="5067" spans="1:49" x14ac:dyDescent="0.35">
      <c r="A5067" s="3" t="s">
        <v>978</v>
      </c>
      <c r="C5067" s="63">
        <v>35246</v>
      </c>
      <c r="D5067" s="63"/>
      <c r="E5067" t="s">
        <v>757</v>
      </c>
      <c r="AS5067" s="51" t="s">
        <v>831</v>
      </c>
      <c r="AT5067" s="51"/>
      <c r="AU5067" s="51"/>
      <c r="AW5067">
        <v>88</v>
      </c>
    </row>
    <row r="5068" spans="1:49" x14ac:dyDescent="0.35">
      <c r="A5068" s="3" t="s">
        <v>979</v>
      </c>
      <c r="C5068" s="63">
        <v>35166</v>
      </c>
      <c r="D5068" s="63"/>
      <c r="E5068" t="s">
        <v>805</v>
      </c>
      <c r="AS5068" s="51" t="s">
        <v>831</v>
      </c>
      <c r="AT5068" s="51"/>
      <c r="AU5068" s="51"/>
      <c r="AW5068">
        <v>52</v>
      </c>
    </row>
    <row r="5069" spans="1:49" x14ac:dyDescent="0.35">
      <c r="A5069" s="3" t="s">
        <v>980</v>
      </c>
      <c r="C5069" s="63">
        <v>35166</v>
      </c>
      <c r="D5069" s="63"/>
      <c r="E5069" t="s">
        <v>956</v>
      </c>
      <c r="AS5069" s="51" t="s">
        <v>831</v>
      </c>
      <c r="AT5069" s="51"/>
      <c r="AU5069" s="51"/>
      <c r="AW5069">
        <v>87</v>
      </c>
    </row>
    <row r="5070" spans="1:49" x14ac:dyDescent="0.35">
      <c r="A5070" s="3" t="s">
        <v>981</v>
      </c>
      <c r="C5070" s="63">
        <v>35166</v>
      </c>
      <c r="D5070" s="63"/>
      <c r="E5070" t="s">
        <v>957</v>
      </c>
      <c r="AS5070" s="51" t="s">
        <v>831</v>
      </c>
      <c r="AT5070" s="51"/>
      <c r="AU5070" s="51"/>
      <c r="AW5070">
        <v>80</v>
      </c>
    </row>
    <row r="5071" spans="1:49" x14ac:dyDescent="0.35">
      <c r="A5071" s="3" t="s">
        <v>982</v>
      </c>
      <c r="C5071" s="63">
        <v>35166</v>
      </c>
      <c r="D5071" s="63"/>
      <c r="E5071" t="s">
        <v>958</v>
      </c>
      <c r="AS5071" s="51" t="s">
        <v>831</v>
      </c>
      <c r="AT5071" s="51"/>
      <c r="AU5071" s="51"/>
      <c r="AW5071">
        <v>113</v>
      </c>
    </row>
    <row r="5072" spans="1:49" x14ac:dyDescent="0.35">
      <c r="A5072" s="3" t="s">
        <v>983</v>
      </c>
      <c r="C5072" s="63">
        <v>35166</v>
      </c>
      <c r="D5072" s="63"/>
      <c r="E5072" t="s">
        <v>959</v>
      </c>
      <c r="AS5072" s="51" t="s">
        <v>831</v>
      </c>
      <c r="AT5072" s="51"/>
      <c r="AU5072" s="51"/>
      <c r="AW5072">
        <v>69</v>
      </c>
    </row>
    <row r="5073" spans="1:49" x14ac:dyDescent="0.35">
      <c r="A5073" s="3" t="s">
        <v>984</v>
      </c>
      <c r="C5073" s="63">
        <v>35166</v>
      </c>
      <c r="D5073" s="63"/>
      <c r="E5073" t="s">
        <v>757</v>
      </c>
      <c r="AS5073" s="51" t="s">
        <v>831</v>
      </c>
      <c r="AT5073" s="51"/>
      <c r="AU5073" s="51"/>
      <c r="AW5073">
        <v>64</v>
      </c>
    </row>
    <row r="5074" spans="1:49" x14ac:dyDescent="0.35">
      <c r="A5074" s="3" t="s">
        <v>985</v>
      </c>
      <c r="C5074" s="63">
        <v>35191</v>
      </c>
      <c r="D5074" s="63"/>
      <c r="E5074" t="s">
        <v>805</v>
      </c>
      <c r="AS5074" s="51" t="s">
        <v>831</v>
      </c>
      <c r="AT5074" s="51"/>
      <c r="AU5074" s="51"/>
      <c r="AW5074">
        <v>63</v>
      </c>
    </row>
    <row r="5075" spans="1:49" x14ac:dyDescent="0.35">
      <c r="A5075" s="3" t="s">
        <v>986</v>
      </c>
      <c r="C5075" s="63">
        <v>35191</v>
      </c>
      <c r="D5075" s="63"/>
      <c r="E5075" t="s">
        <v>956</v>
      </c>
      <c r="AS5075" s="51" t="s">
        <v>831</v>
      </c>
      <c r="AT5075" s="51"/>
      <c r="AU5075" s="51"/>
      <c r="AW5075">
        <v>84</v>
      </c>
    </row>
    <row r="5076" spans="1:49" x14ac:dyDescent="0.35">
      <c r="A5076" s="3" t="s">
        <v>987</v>
      </c>
      <c r="C5076" s="63">
        <v>35191</v>
      </c>
      <c r="D5076" s="63"/>
      <c r="E5076" t="s">
        <v>957</v>
      </c>
      <c r="AS5076" s="51" t="s">
        <v>831</v>
      </c>
      <c r="AT5076" s="51"/>
      <c r="AU5076" s="51"/>
      <c r="AW5076">
        <v>91</v>
      </c>
    </row>
    <row r="5077" spans="1:49" x14ac:dyDescent="0.35">
      <c r="A5077" s="3" t="s">
        <v>988</v>
      </c>
      <c r="C5077" s="63">
        <v>35191</v>
      </c>
      <c r="D5077" s="63"/>
      <c r="E5077" t="s">
        <v>958</v>
      </c>
      <c r="AS5077" s="51" t="s">
        <v>831</v>
      </c>
      <c r="AT5077" s="51"/>
      <c r="AU5077" s="51"/>
      <c r="AW5077">
        <v>79</v>
      </c>
    </row>
    <row r="5078" spans="1:49" x14ac:dyDescent="0.35">
      <c r="A5078" s="3" t="s">
        <v>989</v>
      </c>
      <c r="C5078" s="63">
        <v>35191</v>
      </c>
      <c r="D5078" s="63"/>
      <c r="E5078" t="s">
        <v>959</v>
      </c>
      <c r="AS5078" s="51" t="s">
        <v>831</v>
      </c>
      <c r="AT5078" s="51"/>
      <c r="AU5078" s="51"/>
      <c r="AW5078">
        <v>72</v>
      </c>
    </row>
    <row r="5079" spans="1:49" x14ac:dyDescent="0.35">
      <c r="A5079" s="3" t="s">
        <v>990</v>
      </c>
      <c r="C5079" s="63">
        <v>35191</v>
      </c>
      <c r="D5079" s="63"/>
      <c r="E5079" t="s">
        <v>757</v>
      </c>
      <c r="AS5079" s="51" t="s">
        <v>831</v>
      </c>
      <c r="AT5079" s="51"/>
      <c r="AU5079" s="51"/>
      <c r="AW5079">
        <v>64</v>
      </c>
    </row>
    <row r="5080" spans="1:49" x14ac:dyDescent="0.35">
      <c r="A5080" s="3" t="s">
        <v>991</v>
      </c>
      <c r="C5080" s="63">
        <v>35206</v>
      </c>
      <c r="D5080" s="63"/>
      <c r="E5080" t="s">
        <v>805</v>
      </c>
      <c r="AS5080" s="51" t="s">
        <v>831</v>
      </c>
      <c r="AT5080" s="51"/>
      <c r="AU5080" s="51"/>
      <c r="AW5080">
        <v>67</v>
      </c>
    </row>
    <row r="5081" spans="1:49" x14ac:dyDescent="0.35">
      <c r="A5081" s="3" t="s">
        <v>992</v>
      </c>
      <c r="C5081" s="63">
        <v>35206</v>
      </c>
      <c r="D5081" s="63"/>
      <c r="E5081" t="s">
        <v>956</v>
      </c>
      <c r="AS5081" s="51" t="s">
        <v>831</v>
      </c>
      <c r="AT5081" s="51"/>
      <c r="AU5081" s="51"/>
      <c r="AW5081">
        <v>82</v>
      </c>
    </row>
    <row r="5082" spans="1:49" x14ac:dyDescent="0.35">
      <c r="A5082" s="3" t="s">
        <v>993</v>
      </c>
      <c r="C5082" s="63">
        <v>35206</v>
      </c>
      <c r="D5082" s="63"/>
      <c r="E5082" t="s">
        <v>957</v>
      </c>
      <c r="AS5082" s="51" t="s">
        <v>831</v>
      </c>
      <c r="AT5082" s="51"/>
      <c r="AU5082" s="51"/>
      <c r="AW5082">
        <v>86</v>
      </c>
    </row>
    <row r="5083" spans="1:49" x14ac:dyDescent="0.35">
      <c r="A5083" s="3" t="s">
        <v>994</v>
      </c>
      <c r="C5083" s="63">
        <v>35206</v>
      </c>
      <c r="D5083" s="63"/>
      <c r="E5083" t="s">
        <v>958</v>
      </c>
      <c r="AS5083" s="51" t="s">
        <v>831</v>
      </c>
      <c r="AT5083" s="51"/>
      <c r="AU5083" s="51"/>
      <c r="AW5083">
        <v>96</v>
      </c>
    </row>
    <row r="5084" spans="1:49" x14ac:dyDescent="0.35">
      <c r="A5084" s="3" t="s">
        <v>995</v>
      </c>
      <c r="C5084" s="63">
        <v>35206</v>
      </c>
      <c r="D5084" s="63"/>
      <c r="E5084" t="s">
        <v>959</v>
      </c>
      <c r="AS5084" s="51" t="s">
        <v>831</v>
      </c>
      <c r="AT5084" s="51"/>
      <c r="AU5084" s="51"/>
      <c r="AW5084">
        <v>74</v>
      </c>
    </row>
    <row r="5085" spans="1:49" x14ac:dyDescent="0.35">
      <c r="A5085" s="3" t="s">
        <v>996</v>
      </c>
      <c r="C5085" s="63">
        <v>35206</v>
      </c>
      <c r="D5085" s="63"/>
      <c r="E5085" t="s">
        <v>757</v>
      </c>
      <c r="AS5085" s="51" t="s">
        <v>831</v>
      </c>
      <c r="AT5085" s="51"/>
      <c r="AU5085" s="51"/>
      <c r="AW5085">
        <v>71</v>
      </c>
    </row>
    <row r="5086" spans="1:49" x14ac:dyDescent="0.35">
      <c r="A5086" s="3" t="s">
        <v>997</v>
      </c>
      <c r="C5086" s="63">
        <v>35232</v>
      </c>
      <c r="D5086" s="63"/>
      <c r="E5086" t="s">
        <v>805</v>
      </c>
      <c r="AS5086" s="51" t="s">
        <v>831</v>
      </c>
      <c r="AT5086" s="51"/>
      <c r="AU5086" s="51"/>
      <c r="AW5086">
        <v>69</v>
      </c>
    </row>
    <row r="5087" spans="1:49" x14ac:dyDescent="0.35">
      <c r="A5087" s="3" t="s">
        <v>998</v>
      </c>
      <c r="C5087" s="63">
        <v>35232</v>
      </c>
      <c r="D5087" s="63"/>
      <c r="E5087" t="s">
        <v>956</v>
      </c>
      <c r="AS5087" s="51" t="s">
        <v>831</v>
      </c>
      <c r="AT5087" s="51"/>
      <c r="AU5087" s="51"/>
      <c r="AW5087">
        <v>82</v>
      </c>
    </row>
    <row r="5088" spans="1:49" x14ac:dyDescent="0.35">
      <c r="A5088" s="3" t="s">
        <v>999</v>
      </c>
      <c r="C5088" s="63">
        <v>35232</v>
      </c>
      <c r="D5088" s="63"/>
      <c r="E5088" t="s">
        <v>957</v>
      </c>
      <c r="AS5088" s="51" t="s">
        <v>831</v>
      </c>
      <c r="AT5088" s="51"/>
      <c r="AU5088" s="51"/>
      <c r="AW5088">
        <v>89</v>
      </c>
    </row>
    <row r="5089" spans="1:49" x14ac:dyDescent="0.35">
      <c r="A5089" s="3" t="s">
        <v>1000</v>
      </c>
      <c r="C5089" s="63">
        <v>35232</v>
      </c>
      <c r="D5089" s="63"/>
      <c r="E5089" t="s">
        <v>958</v>
      </c>
      <c r="AS5089" s="51" t="s">
        <v>831</v>
      </c>
      <c r="AT5089" s="51"/>
      <c r="AU5089" s="51"/>
      <c r="AW5089">
        <v>82</v>
      </c>
    </row>
    <row r="5090" spans="1:49" x14ac:dyDescent="0.35">
      <c r="A5090" s="3" t="s">
        <v>1001</v>
      </c>
      <c r="C5090" s="63">
        <v>35232</v>
      </c>
      <c r="D5090" s="63"/>
      <c r="E5090" t="s">
        <v>959</v>
      </c>
      <c r="AS5090" s="51" t="s">
        <v>831</v>
      </c>
      <c r="AT5090" s="51"/>
      <c r="AU5090" s="51"/>
      <c r="AW5090">
        <v>72</v>
      </c>
    </row>
    <row r="5091" spans="1:49" x14ac:dyDescent="0.35">
      <c r="A5091" s="3" t="s">
        <v>1002</v>
      </c>
      <c r="C5091" s="63">
        <v>35232</v>
      </c>
      <c r="D5091" s="63"/>
      <c r="E5091" t="s">
        <v>757</v>
      </c>
      <c r="AS5091" s="51" t="s">
        <v>831</v>
      </c>
      <c r="AT5091" s="51"/>
      <c r="AU5091" s="51"/>
      <c r="AW5091">
        <v>70</v>
      </c>
    </row>
    <row r="5092" spans="1:49" x14ac:dyDescent="0.35">
      <c r="A5092" s="3" t="s">
        <v>1003</v>
      </c>
      <c r="C5092" s="63">
        <v>35173</v>
      </c>
      <c r="D5092" s="63"/>
      <c r="E5092" t="s">
        <v>805</v>
      </c>
      <c r="AS5092" s="51" t="s">
        <v>831</v>
      </c>
      <c r="AT5092" s="51"/>
      <c r="AU5092" s="51"/>
      <c r="AW5092">
        <v>69</v>
      </c>
    </row>
    <row r="5093" spans="1:49" x14ac:dyDescent="0.35">
      <c r="A5093" s="3" t="s">
        <v>1004</v>
      </c>
      <c r="C5093" s="63">
        <v>35173</v>
      </c>
      <c r="D5093" s="63"/>
      <c r="E5093" t="s">
        <v>956</v>
      </c>
      <c r="AS5093" s="51" t="s">
        <v>831</v>
      </c>
      <c r="AT5093" s="51"/>
      <c r="AU5093" s="51"/>
      <c r="AW5093">
        <v>101</v>
      </c>
    </row>
    <row r="5094" spans="1:49" x14ac:dyDescent="0.35">
      <c r="A5094" s="3" t="s">
        <v>1005</v>
      </c>
      <c r="C5094" s="63">
        <v>35173</v>
      </c>
      <c r="D5094" s="63"/>
      <c r="E5094" t="s">
        <v>957</v>
      </c>
      <c r="AS5094" s="51" t="s">
        <v>831</v>
      </c>
      <c r="AT5094" s="51"/>
      <c r="AU5094" s="51"/>
      <c r="AW5094">
        <v>107</v>
      </c>
    </row>
    <row r="5095" spans="1:49" x14ac:dyDescent="0.35">
      <c r="A5095" s="3" t="s">
        <v>1006</v>
      </c>
      <c r="C5095" s="63">
        <v>35173</v>
      </c>
      <c r="D5095" s="63"/>
      <c r="E5095" t="s">
        <v>958</v>
      </c>
      <c r="AS5095" s="51" t="s">
        <v>831</v>
      </c>
      <c r="AT5095" s="51"/>
      <c r="AU5095" s="51"/>
      <c r="AW5095">
        <v>113</v>
      </c>
    </row>
    <row r="5096" spans="1:49" x14ac:dyDescent="0.35">
      <c r="A5096" s="3" t="s">
        <v>1007</v>
      </c>
      <c r="C5096" s="63">
        <v>35173</v>
      </c>
      <c r="D5096" s="63"/>
      <c r="E5096" t="s">
        <v>959</v>
      </c>
      <c r="AS5096" s="51" t="s">
        <v>831</v>
      </c>
      <c r="AT5096" s="51"/>
      <c r="AU5096" s="51"/>
      <c r="AW5096">
        <v>94</v>
      </c>
    </row>
    <row r="5097" spans="1:49" x14ac:dyDescent="0.35">
      <c r="A5097" s="3" t="s">
        <v>1008</v>
      </c>
      <c r="C5097" s="63">
        <v>35173</v>
      </c>
      <c r="D5097" s="63"/>
      <c r="E5097" t="s">
        <v>757</v>
      </c>
      <c r="AS5097" s="51" t="s">
        <v>831</v>
      </c>
      <c r="AT5097" s="51"/>
      <c r="AU5097" s="51"/>
      <c r="AW5097">
        <v>81</v>
      </c>
    </row>
    <row r="5098" spans="1:49" x14ac:dyDescent="0.35">
      <c r="A5098" s="3" t="s">
        <v>1009</v>
      </c>
      <c r="C5098" s="63">
        <v>35196</v>
      </c>
      <c r="D5098" s="63"/>
      <c r="E5098" t="s">
        <v>805</v>
      </c>
      <c r="AS5098" s="51" t="s">
        <v>831</v>
      </c>
      <c r="AT5098" s="51"/>
      <c r="AU5098" s="51"/>
      <c r="AW5098">
        <v>79</v>
      </c>
    </row>
    <row r="5099" spans="1:49" x14ac:dyDescent="0.35">
      <c r="A5099" s="3" t="s">
        <v>1010</v>
      </c>
      <c r="C5099" s="63">
        <v>35196</v>
      </c>
      <c r="D5099" s="63"/>
      <c r="E5099" t="s">
        <v>956</v>
      </c>
      <c r="AS5099" s="51" t="s">
        <v>831</v>
      </c>
      <c r="AT5099" s="51"/>
      <c r="AU5099" s="51"/>
      <c r="AW5099">
        <v>106</v>
      </c>
    </row>
    <row r="5100" spans="1:49" x14ac:dyDescent="0.35">
      <c r="A5100" s="3" t="s">
        <v>1011</v>
      </c>
      <c r="C5100" s="63">
        <v>35196</v>
      </c>
      <c r="D5100" s="63"/>
      <c r="E5100" t="s">
        <v>957</v>
      </c>
      <c r="AS5100" s="51" t="s">
        <v>831</v>
      </c>
      <c r="AT5100" s="51"/>
      <c r="AU5100" s="51"/>
      <c r="AW5100">
        <v>110</v>
      </c>
    </row>
    <row r="5101" spans="1:49" x14ac:dyDescent="0.35">
      <c r="A5101" s="3" t="s">
        <v>1012</v>
      </c>
      <c r="C5101" s="63">
        <v>35196</v>
      </c>
      <c r="D5101" s="63"/>
      <c r="E5101" t="s">
        <v>958</v>
      </c>
      <c r="AS5101" s="51" t="s">
        <v>831</v>
      </c>
      <c r="AT5101" s="51"/>
      <c r="AU5101" s="51"/>
      <c r="AW5101">
        <v>102</v>
      </c>
    </row>
    <row r="5102" spans="1:49" x14ac:dyDescent="0.35">
      <c r="A5102" s="3" t="s">
        <v>1013</v>
      </c>
      <c r="C5102" s="63">
        <v>35196</v>
      </c>
      <c r="D5102" s="63"/>
      <c r="E5102" t="s">
        <v>959</v>
      </c>
      <c r="AS5102" s="51" t="s">
        <v>831</v>
      </c>
      <c r="AT5102" s="51"/>
      <c r="AU5102" s="51"/>
      <c r="AW5102">
        <v>93</v>
      </c>
    </row>
    <row r="5103" spans="1:49" x14ac:dyDescent="0.35">
      <c r="A5103" s="3" t="s">
        <v>1014</v>
      </c>
      <c r="C5103" s="63">
        <v>35196</v>
      </c>
      <c r="D5103" s="63"/>
      <c r="E5103" t="s">
        <v>757</v>
      </c>
      <c r="AS5103" s="51" t="s">
        <v>831</v>
      </c>
      <c r="AT5103" s="51"/>
      <c r="AU5103" s="51"/>
      <c r="AW5103">
        <v>91</v>
      </c>
    </row>
    <row r="5104" spans="1:49" x14ac:dyDescent="0.35">
      <c r="A5104" s="3" t="s">
        <v>1015</v>
      </c>
      <c r="C5104" s="63">
        <v>35217</v>
      </c>
      <c r="D5104" s="63"/>
      <c r="E5104" t="s">
        <v>805</v>
      </c>
      <c r="AS5104" s="51" t="s">
        <v>831</v>
      </c>
      <c r="AT5104" s="51"/>
      <c r="AU5104" s="51"/>
      <c r="AW5104">
        <v>88</v>
      </c>
    </row>
    <row r="5105" spans="1:49" x14ac:dyDescent="0.35">
      <c r="A5105" s="3" t="s">
        <v>1016</v>
      </c>
      <c r="C5105" s="63">
        <v>35217</v>
      </c>
      <c r="D5105" s="63"/>
      <c r="E5105" t="s">
        <v>956</v>
      </c>
      <c r="AS5105" s="51" t="s">
        <v>831</v>
      </c>
      <c r="AT5105" s="51"/>
      <c r="AU5105" s="51"/>
      <c r="AW5105">
        <v>103</v>
      </c>
    </row>
    <row r="5106" spans="1:49" x14ac:dyDescent="0.35">
      <c r="A5106" s="3" t="s">
        <v>1017</v>
      </c>
      <c r="C5106" s="63">
        <v>35217</v>
      </c>
      <c r="D5106" s="63"/>
      <c r="E5106" t="s">
        <v>957</v>
      </c>
      <c r="AS5106" s="51" t="s">
        <v>831</v>
      </c>
      <c r="AT5106" s="51"/>
      <c r="AU5106" s="51"/>
      <c r="AW5106">
        <v>111</v>
      </c>
    </row>
    <row r="5107" spans="1:49" x14ac:dyDescent="0.35">
      <c r="A5107" s="3" t="s">
        <v>1018</v>
      </c>
      <c r="C5107" s="63">
        <v>35217</v>
      </c>
      <c r="D5107" s="63"/>
      <c r="E5107" t="s">
        <v>958</v>
      </c>
      <c r="AS5107" s="51" t="s">
        <v>831</v>
      </c>
      <c r="AT5107" s="51"/>
      <c r="AU5107" s="51"/>
      <c r="AW5107">
        <v>110</v>
      </c>
    </row>
    <row r="5108" spans="1:49" x14ac:dyDescent="0.35">
      <c r="A5108" s="3" t="s">
        <v>1019</v>
      </c>
      <c r="C5108" s="63">
        <v>35217</v>
      </c>
      <c r="D5108" s="63"/>
      <c r="E5108" t="s">
        <v>959</v>
      </c>
      <c r="AS5108" s="51" t="s">
        <v>831</v>
      </c>
      <c r="AT5108" s="51"/>
      <c r="AU5108" s="51"/>
      <c r="AW5108">
        <v>95</v>
      </c>
    </row>
    <row r="5109" spans="1:49" x14ac:dyDescent="0.35">
      <c r="A5109" s="3" t="s">
        <v>1020</v>
      </c>
      <c r="C5109" s="63">
        <v>35217</v>
      </c>
      <c r="D5109" s="63"/>
      <c r="E5109" t="s">
        <v>757</v>
      </c>
      <c r="AS5109" s="51" t="s">
        <v>831</v>
      </c>
      <c r="AT5109" s="51"/>
      <c r="AU5109" s="51"/>
      <c r="AW5109">
        <v>90</v>
      </c>
    </row>
    <row r="5110" spans="1:49" x14ac:dyDescent="0.35">
      <c r="A5110" s="3" t="s">
        <v>1021</v>
      </c>
      <c r="C5110" s="63">
        <v>35237</v>
      </c>
      <c r="D5110" s="63"/>
      <c r="E5110" t="s">
        <v>805</v>
      </c>
      <c r="AS5110" s="51" t="s">
        <v>831</v>
      </c>
      <c r="AT5110" s="51"/>
      <c r="AU5110" s="51"/>
      <c r="AW5110">
        <v>84</v>
      </c>
    </row>
    <row r="5111" spans="1:49" x14ac:dyDescent="0.35">
      <c r="A5111" s="3" t="s">
        <v>1022</v>
      </c>
      <c r="C5111" s="63">
        <v>35237</v>
      </c>
      <c r="D5111" s="63"/>
      <c r="E5111" t="s">
        <v>956</v>
      </c>
      <c r="AS5111" s="51" t="s">
        <v>831</v>
      </c>
      <c r="AT5111" s="51"/>
      <c r="AU5111" s="51"/>
      <c r="AW5111">
        <v>92</v>
      </c>
    </row>
    <row r="5112" spans="1:49" x14ac:dyDescent="0.35">
      <c r="A5112" s="3" t="s">
        <v>1023</v>
      </c>
      <c r="C5112" s="63">
        <v>35237</v>
      </c>
      <c r="D5112" s="63"/>
      <c r="E5112" t="s">
        <v>957</v>
      </c>
      <c r="AS5112" s="51" t="s">
        <v>831</v>
      </c>
      <c r="AT5112" s="51"/>
      <c r="AU5112" s="51"/>
      <c r="AW5112">
        <v>99</v>
      </c>
    </row>
    <row r="5113" spans="1:49" x14ac:dyDescent="0.35">
      <c r="A5113" s="3" t="s">
        <v>1024</v>
      </c>
      <c r="C5113" s="63">
        <v>35237</v>
      </c>
      <c r="D5113" s="63"/>
      <c r="E5113" t="s">
        <v>958</v>
      </c>
      <c r="AS5113" s="51" t="s">
        <v>831</v>
      </c>
      <c r="AT5113" s="51"/>
      <c r="AU5113" s="51"/>
      <c r="AW5113">
        <v>97</v>
      </c>
    </row>
    <row r="5114" spans="1:49" x14ac:dyDescent="0.35">
      <c r="A5114" s="3" t="s">
        <v>1025</v>
      </c>
      <c r="C5114" s="63">
        <v>35237</v>
      </c>
      <c r="D5114" s="63"/>
      <c r="E5114" t="s">
        <v>959</v>
      </c>
      <c r="AS5114" s="51" t="s">
        <v>831</v>
      </c>
      <c r="AT5114" s="51"/>
      <c r="AU5114" s="51"/>
      <c r="AW5114">
        <v>90</v>
      </c>
    </row>
    <row r="5115" spans="1:49" x14ac:dyDescent="0.35">
      <c r="A5115" s="3" t="s">
        <v>1026</v>
      </c>
      <c r="C5115" s="63">
        <v>35237</v>
      </c>
      <c r="D5115" s="63"/>
      <c r="E5115" t="s">
        <v>757</v>
      </c>
      <c r="AS5115" s="51" t="s">
        <v>831</v>
      </c>
      <c r="AT5115" s="51"/>
      <c r="AU5115" s="51"/>
      <c r="AW5115">
        <v>85</v>
      </c>
    </row>
    <row r="5116" spans="1:49" x14ac:dyDescent="0.35">
      <c r="A5116" s="3" t="s">
        <v>1027</v>
      </c>
      <c r="C5116" s="63">
        <v>35262</v>
      </c>
      <c r="D5116" s="63"/>
      <c r="E5116" t="s">
        <v>805</v>
      </c>
      <c r="AS5116" s="51" t="s">
        <v>831</v>
      </c>
      <c r="AT5116" s="51"/>
      <c r="AU5116" s="51"/>
      <c r="AW5116">
        <v>73</v>
      </c>
    </row>
    <row r="5117" spans="1:49" x14ac:dyDescent="0.35">
      <c r="A5117" s="3" t="s">
        <v>1028</v>
      </c>
      <c r="C5117" s="63">
        <v>35262</v>
      </c>
      <c r="D5117" s="63"/>
      <c r="E5117" t="s">
        <v>956</v>
      </c>
      <c r="AS5117" s="51" t="s">
        <v>831</v>
      </c>
      <c r="AT5117" s="51"/>
      <c r="AU5117" s="51"/>
      <c r="AW5117">
        <v>81</v>
      </c>
    </row>
    <row r="5118" spans="1:49" x14ac:dyDescent="0.35">
      <c r="A5118" s="3" t="s">
        <v>1029</v>
      </c>
      <c r="C5118" s="63">
        <v>35262</v>
      </c>
      <c r="D5118" s="63"/>
      <c r="E5118" t="s">
        <v>957</v>
      </c>
      <c r="AS5118" s="51" t="s">
        <v>831</v>
      </c>
      <c r="AT5118" s="51"/>
      <c r="AU5118" s="51"/>
      <c r="AW5118">
        <v>91</v>
      </c>
    </row>
    <row r="5119" spans="1:49" x14ac:dyDescent="0.35">
      <c r="A5119" s="3" t="s">
        <v>1030</v>
      </c>
      <c r="C5119" s="63">
        <v>35262</v>
      </c>
      <c r="D5119" s="63"/>
      <c r="E5119" t="s">
        <v>958</v>
      </c>
      <c r="AS5119" s="51" t="s">
        <v>831</v>
      </c>
      <c r="AT5119" s="51"/>
      <c r="AU5119" s="51"/>
      <c r="AW5119">
        <v>81</v>
      </c>
    </row>
    <row r="5120" spans="1:49" x14ac:dyDescent="0.35">
      <c r="A5120" s="3" t="s">
        <v>1031</v>
      </c>
      <c r="C5120" s="63">
        <v>35262</v>
      </c>
      <c r="D5120" s="63"/>
      <c r="E5120" t="s">
        <v>959</v>
      </c>
      <c r="AS5120" s="51" t="s">
        <v>831</v>
      </c>
      <c r="AT5120" s="51"/>
      <c r="AU5120" s="51"/>
      <c r="AW5120">
        <v>78</v>
      </c>
    </row>
    <row r="5121" spans="1:49" x14ac:dyDescent="0.35">
      <c r="A5121" s="3" t="s">
        <v>1032</v>
      </c>
      <c r="C5121" s="63">
        <v>35262</v>
      </c>
      <c r="D5121" s="63"/>
      <c r="E5121" t="s">
        <v>757</v>
      </c>
      <c r="AS5121" s="51" t="s">
        <v>831</v>
      </c>
      <c r="AT5121" s="51"/>
      <c r="AU5121" s="51"/>
      <c r="AW5121">
        <v>76</v>
      </c>
    </row>
    <row r="5122" spans="1:49" x14ac:dyDescent="0.35">
      <c r="A5122" s="3" t="s">
        <v>1033</v>
      </c>
      <c r="C5122" s="63">
        <v>35166</v>
      </c>
      <c r="D5122" s="63"/>
      <c r="E5122" t="s">
        <v>805</v>
      </c>
      <c r="AS5122" s="51" t="s">
        <v>831</v>
      </c>
      <c r="AT5122" s="51"/>
      <c r="AU5122" s="51"/>
      <c r="AW5122">
        <v>56</v>
      </c>
    </row>
    <row r="5123" spans="1:49" x14ac:dyDescent="0.35">
      <c r="A5123" s="3" t="s">
        <v>1034</v>
      </c>
      <c r="C5123" s="63">
        <v>35166</v>
      </c>
      <c r="D5123" s="63"/>
      <c r="E5123" t="s">
        <v>956</v>
      </c>
      <c r="AS5123" s="51" t="s">
        <v>831</v>
      </c>
      <c r="AT5123" s="51"/>
      <c r="AU5123" s="51"/>
      <c r="AW5123">
        <v>95</v>
      </c>
    </row>
    <row r="5124" spans="1:49" x14ac:dyDescent="0.35">
      <c r="A5124" s="3" t="s">
        <v>1035</v>
      </c>
      <c r="C5124" s="63">
        <v>35166</v>
      </c>
      <c r="D5124" s="63"/>
      <c r="E5124" t="s">
        <v>957</v>
      </c>
      <c r="AS5124" s="51" t="s">
        <v>831</v>
      </c>
      <c r="AT5124" s="51"/>
      <c r="AU5124" s="51"/>
      <c r="AW5124">
        <v>107</v>
      </c>
    </row>
    <row r="5125" spans="1:49" x14ac:dyDescent="0.35">
      <c r="A5125" s="3" t="s">
        <v>1036</v>
      </c>
      <c r="C5125" s="63">
        <v>35166</v>
      </c>
      <c r="D5125" s="63"/>
      <c r="E5125" t="s">
        <v>958</v>
      </c>
      <c r="AS5125" s="51" t="s">
        <v>831</v>
      </c>
      <c r="AT5125" s="51"/>
      <c r="AU5125" s="51"/>
      <c r="AW5125">
        <v>109</v>
      </c>
    </row>
    <row r="5126" spans="1:49" x14ac:dyDescent="0.35">
      <c r="A5126" s="3" t="s">
        <v>1037</v>
      </c>
      <c r="C5126" s="63">
        <v>35166</v>
      </c>
      <c r="D5126" s="63"/>
      <c r="E5126" t="s">
        <v>959</v>
      </c>
      <c r="AS5126" s="51" t="s">
        <v>831</v>
      </c>
      <c r="AT5126" s="51"/>
      <c r="AU5126" s="51"/>
      <c r="AW5126">
        <v>83</v>
      </c>
    </row>
    <row r="5127" spans="1:49" x14ac:dyDescent="0.35">
      <c r="A5127" s="3" t="s">
        <v>1038</v>
      </c>
      <c r="C5127" s="63">
        <v>35166</v>
      </c>
      <c r="D5127" s="63"/>
      <c r="E5127" t="s">
        <v>757</v>
      </c>
      <c r="AS5127" s="51" t="s">
        <v>831</v>
      </c>
      <c r="AT5127" s="51"/>
      <c r="AU5127" s="51"/>
      <c r="AW5127">
        <v>64</v>
      </c>
    </row>
    <row r="5128" spans="1:49" x14ac:dyDescent="0.35">
      <c r="A5128" s="3" t="s">
        <v>1039</v>
      </c>
      <c r="C5128" s="63">
        <v>35184</v>
      </c>
      <c r="D5128" s="63"/>
      <c r="E5128" t="s">
        <v>805</v>
      </c>
      <c r="AS5128" s="51" t="s">
        <v>831</v>
      </c>
      <c r="AT5128" s="51"/>
      <c r="AU5128" s="51"/>
      <c r="AW5128">
        <v>66</v>
      </c>
    </row>
    <row r="5129" spans="1:49" x14ac:dyDescent="0.35">
      <c r="A5129" s="3" t="s">
        <v>1040</v>
      </c>
      <c r="C5129" s="63">
        <v>35184</v>
      </c>
      <c r="D5129" s="63"/>
      <c r="E5129" t="s">
        <v>956</v>
      </c>
      <c r="AS5129" s="51" t="s">
        <v>831</v>
      </c>
      <c r="AT5129" s="51"/>
      <c r="AU5129" s="51"/>
      <c r="AW5129">
        <v>99</v>
      </c>
    </row>
    <row r="5130" spans="1:49" x14ac:dyDescent="0.35">
      <c r="A5130" s="3" t="s">
        <v>1041</v>
      </c>
      <c r="C5130" s="63">
        <v>35184</v>
      </c>
      <c r="D5130" s="63"/>
      <c r="E5130" t="s">
        <v>957</v>
      </c>
      <c r="AS5130" s="51" t="s">
        <v>831</v>
      </c>
      <c r="AT5130" s="51"/>
      <c r="AU5130" s="51"/>
      <c r="AW5130">
        <v>100</v>
      </c>
    </row>
    <row r="5131" spans="1:49" x14ac:dyDescent="0.35">
      <c r="A5131" s="3" t="s">
        <v>1042</v>
      </c>
      <c r="C5131" s="63">
        <v>35184</v>
      </c>
      <c r="D5131" s="63"/>
      <c r="E5131" t="s">
        <v>958</v>
      </c>
      <c r="AS5131" s="51" t="s">
        <v>831</v>
      </c>
      <c r="AT5131" s="51"/>
      <c r="AU5131" s="51"/>
      <c r="AW5131">
        <v>101</v>
      </c>
    </row>
    <row r="5132" spans="1:49" x14ac:dyDescent="0.35">
      <c r="A5132" s="3" t="s">
        <v>1043</v>
      </c>
      <c r="C5132" s="63">
        <v>35184</v>
      </c>
      <c r="D5132" s="63"/>
      <c r="E5132" t="s">
        <v>959</v>
      </c>
      <c r="AS5132" s="51" t="s">
        <v>831</v>
      </c>
      <c r="AT5132" s="51"/>
      <c r="AU5132" s="51"/>
    </row>
    <row r="5133" spans="1:49" x14ac:dyDescent="0.35">
      <c r="A5133" s="3" t="s">
        <v>1044</v>
      </c>
      <c r="C5133" s="63">
        <v>35184</v>
      </c>
      <c r="D5133" s="63"/>
      <c r="E5133" t="s">
        <v>757</v>
      </c>
      <c r="AS5133" s="51" t="s">
        <v>831</v>
      </c>
      <c r="AT5133" s="51"/>
      <c r="AU5133" s="51"/>
    </row>
    <row r="5134" spans="1:49" x14ac:dyDescent="0.35">
      <c r="A5134" s="3" t="s">
        <v>1045</v>
      </c>
      <c r="C5134" s="63">
        <v>35200</v>
      </c>
      <c r="D5134" s="63"/>
      <c r="E5134" t="s">
        <v>805</v>
      </c>
      <c r="AS5134" s="51" t="s">
        <v>831</v>
      </c>
      <c r="AT5134" s="51"/>
      <c r="AU5134" s="51"/>
      <c r="AW5134">
        <v>68</v>
      </c>
    </row>
    <row r="5135" spans="1:49" x14ac:dyDescent="0.35">
      <c r="A5135" s="3" t="s">
        <v>1046</v>
      </c>
      <c r="C5135" s="63">
        <v>35200</v>
      </c>
      <c r="D5135" s="63"/>
      <c r="E5135" t="s">
        <v>956</v>
      </c>
      <c r="AS5135" s="51" t="s">
        <v>831</v>
      </c>
      <c r="AT5135" s="51"/>
      <c r="AU5135" s="51"/>
      <c r="AW5135">
        <v>97</v>
      </c>
    </row>
    <row r="5136" spans="1:49" x14ac:dyDescent="0.35">
      <c r="A5136" s="3" t="s">
        <v>1047</v>
      </c>
      <c r="C5136" s="63">
        <v>35200</v>
      </c>
      <c r="D5136" s="63"/>
      <c r="E5136" t="s">
        <v>957</v>
      </c>
      <c r="AS5136" s="51" t="s">
        <v>831</v>
      </c>
      <c r="AT5136" s="51"/>
      <c r="AU5136" s="51"/>
      <c r="AW5136">
        <v>95</v>
      </c>
    </row>
    <row r="5137" spans="1:49" x14ac:dyDescent="0.35">
      <c r="A5137" s="3" t="s">
        <v>1048</v>
      </c>
      <c r="C5137" s="63">
        <v>35200</v>
      </c>
      <c r="D5137" s="63"/>
      <c r="E5137" t="s">
        <v>958</v>
      </c>
      <c r="AS5137" s="51" t="s">
        <v>831</v>
      </c>
      <c r="AT5137" s="51"/>
      <c r="AU5137" s="51"/>
      <c r="AW5137">
        <v>96</v>
      </c>
    </row>
    <row r="5138" spans="1:49" x14ac:dyDescent="0.35">
      <c r="A5138" s="3" t="s">
        <v>1049</v>
      </c>
      <c r="C5138" s="63">
        <v>35200</v>
      </c>
      <c r="D5138" s="63"/>
      <c r="E5138" t="s">
        <v>959</v>
      </c>
      <c r="AS5138" s="51" t="s">
        <v>831</v>
      </c>
      <c r="AT5138" s="51"/>
      <c r="AU5138" s="51"/>
      <c r="AW5138">
        <v>83</v>
      </c>
    </row>
    <row r="5139" spans="1:49" x14ac:dyDescent="0.35">
      <c r="A5139" s="3" t="s">
        <v>1050</v>
      </c>
      <c r="C5139" s="63">
        <v>35200</v>
      </c>
      <c r="D5139" s="63"/>
      <c r="E5139" t="s">
        <v>757</v>
      </c>
      <c r="AS5139" s="51" t="s">
        <v>831</v>
      </c>
      <c r="AT5139" s="51"/>
      <c r="AU5139" s="51"/>
      <c r="AW5139">
        <v>70</v>
      </c>
    </row>
    <row r="5140" spans="1:49" x14ac:dyDescent="0.35">
      <c r="A5140" s="3" t="s">
        <v>1051</v>
      </c>
      <c r="C5140" s="63">
        <v>35229</v>
      </c>
      <c r="D5140" s="63"/>
      <c r="E5140" t="s">
        <v>805</v>
      </c>
      <c r="AS5140" s="51" t="s">
        <v>831</v>
      </c>
      <c r="AT5140" s="51"/>
      <c r="AU5140" s="51"/>
      <c r="AW5140">
        <v>74</v>
      </c>
    </row>
    <row r="5141" spans="1:49" x14ac:dyDescent="0.35">
      <c r="A5141" s="3" t="s">
        <v>1052</v>
      </c>
      <c r="C5141" s="63">
        <v>35229</v>
      </c>
      <c r="D5141" s="63"/>
      <c r="E5141" t="s">
        <v>956</v>
      </c>
      <c r="AS5141" s="51" t="s">
        <v>831</v>
      </c>
      <c r="AT5141" s="51"/>
      <c r="AU5141" s="51"/>
      <c r="AW5141">
        <v>88</v>
      </c>
    </row>
    <row r="5142" spans="1:49" x14ac:dyDescent="0.35">
      <c r="A5142" s="3" t="s">
        <v>1053</v>
      </c>
      <c r="C5142" s="63">
        <v>35229</v>
      </c>
      <c r="D5142" s="63"/>
      <c r="E5142" t="s">
        <v>957</v>
      </c>
      <c r="AS5142" s="51" t="s">
        <v>831</v>
      </c>
      <c r="AT5142" s="51"/>
      <c r="AU5142" s="51"/>
      <c r="AW5142">
        <v>88</v>
      </c>
    </row>
    <row r="5143" spans="1:49" x14ac:dyDescent="0.35">
      <c r="A5143" s="3" t="s">
        <v>1054</v>
      </c>
      <c r="C5143" s="63">
        <v>35229</v>
      </c>
      <c r="D5143" s="63"/>
      <c r="E5143" t="s">
        <v>958</v>
      </c>
      <c r="AS5143" s="51" t="s">
        <v>831</v>
      </c>
      <c r="AT5143" s="51"/>
      <c r="AU5143" s="51"/>
      <c r="AW5143">
        <v>88</v>
      </c>
    </row>
    <row r="5144" spans="1:49" x14ac:dyDescent="0.35">
      <c r="A5144" s="3" t="s">
        <v>1055</v>
      </c>
      <c r="C5144" s="63">
        <v>35229</v>
      </c>
      <c r="D5144" s="63"/>
      <c r="E5144" t="s">
        <v>959</v>
      </c>
      <c r="AS5144" s="51" t="s">
        <v>831</v>
      </c>
      <c r="AT5144" s="51"/>
      <c r="AU5144" s="51"/>
      <c r="AW5144">
        <v>83</v>
      </c>
    </row>
    <row r="5145" spans="1:49" x14ac:dyDescent="0.35">
      <c r="A5145" s="3" t="s">
        <v>1056</v>
      </c>
      <c r="C5145" s="63">
        <v>35229</v>
      </c>
      <c r="D5145" s="63"/>
      <c r="E5145" t="s">
        <v>757</v>
      </c>
      <c r="AS5145" s="51" t="s">
        <v>831</v>
      </c>
      <c r="AT5145" s="51"/>
      <c r="AU5145" s="51"/>
      <c r="AW5145">
        <v>76</v>
      </c>
    </row>
    <row r="5146" spans="1:49" x14ac:dyDescent="0.35">
      <c r="A5146" s="3" t="s">
        <v>1057</v>
      </c>
      <c r="C5146" s="63">
        <v>35262</v>
      </c>
      <c r="D5146" s="63"/>
      <c r="E5146" t="s">
        <v>805</v>
      </c>
      <c r="AS5146" s="51" t="s">
        <v>831</v>
      </c>
      <c r="AT5146" s="51"/>
      <c r="AU5146" s="51"/>
      <c r="AW5146">
        <v>63</v>
      </c>
    </row>
    <row r="5147" spans="1:49" x14ac:dyDescent="0.35">
      <c r="A5147" s="3" t="s">
        <v>1058</v>
      </c>
      <c r="C5147" s="63">
        <v>35262</v>
      </c>
      <c r="D5147" s="63"/>
      <c r="E5147" t="s">
        <v>956</v>
      </c>
      <c r="AS5147" s="51" t="s">
        <v>831</v>
      </c>
      <c r="AT5147" s="51"/>
      <c r="AU5147" s="51"/>
      <c r="AW5147">
        <v>76</v>
      </c>
    </row>
    <row r="5148" spans="1:49" x14ac:dyDescent="0.35">
      <c r="A5148" s="3" t="s">
        <v>1059</v>
      </c>
      <c r="C5148" s="63">
        <v>35262</v>
      </c>
      <c r="D5148" s="63"/>
      <c r="E5148" t="s">
        <v>957</v>
      </c>
      <c r="AS5148" s="51" t="s">
        <v>831</v>
      </c>
      <c r="AT5148" s="51"/>
      <c r="AU5148" s="51"/>
      <c r="AW5148">
        <v>76</v>
      </c>
    </row>
    <row r="5149" spans="1:49" x14ac:dyDescent="0.35">
      <c r="A5149" s="3" t="s">
        <v>1060</v>
      </c>
      <c r="C5149" s="63">
        <v>35262</v>
      </c>
      <c r="D5149" s="63"/>
      <c r="E5149" t="s">
        <v>958</v>
      </c>
      <c r="AS5149" s="51" t="s">
        <v>831</v>
      </c>
      <c r="AT5149" s="51"/>
      <c r="AU5149" s="51"/>
      <c r="AW5149">
        <v>76</v>
      </c>
    </row>
    <row r="5150" spans="1:49" x14ac:dyDescent="0.35">
      <c r="A5150" s="3" t="s">
        <v>1061</v>
      </c>
      <c r="C5150" s="63">
        <v>35262</v>
      </c>
      <c r="D5150" s="63"/>
      <c r="E5150" t="s">
        <v>959</v>
      </c>
      <c r="AS5150" s="51" t="s">
        <v>831</v>
      </c>
      <c r="AT5150" s="51"/>
      <c r="AU5150" s="51"/>
      <c r="AW5150">
        <v>71</v>
      </c>
    </row>
    <row r="5151" spans="1:49" x14ac:dyDescent="0.35">
      <c r="A5151" s="3" t="s">
        <v>1062</v>
      </c>
      <c r="C5151" s="63">
        <v>35262</v>
      </c>
      <c r="D5151" s="63"/>
      <c r="E5151" t="s">
        <v>757</v>
      </c>
      <c r="AS5151" s="51" t="s">
        <v>831</v>
      </c>
      <c r="AT5151" s="51"/>
      <c r="AU5151" s="51"/>
      <c r="AW5151">
        <v>66</v>
      </c>
    </row>
    <row r="5152" spans="1:49" x14ac:dyDescent="0.35">
      <c r="A5152" s="3" t="s">
        <v>1063</v>
      </c>
      <c r="C5152" s="63">
        <v>35192</v>
      </c>
      <c r="D5152" s="63"/>
      <c r="E5152" t="s">
        <v>805</v>
      </c>
      <c r="AS5152" s="51" t="s">
        <v>831</v>
      </c>
      <c r="AT5152" s="51"/>
      <c r="AU5152" s="51"/>
      <c r="AW5152">
        <v>118</v>
      </c>
    </row>
    <row r="5153" spans="1:49" x14ac:dyDescent="0.35">
      <c r="A5153" s="3" t="s">
        <v>1064</v>
      </c>
      <c r="C5153" s="63">
        <v>35192</v>
      </c>
      <c r="D5153" s="63"/>
      <c r="E5153" t="s">
        <v>956</v>
      </c>
      <c r="AS5153" s="51" t="s">
        <v>831</v>
      </c>
      <c r="AT5153" s="51"/>
      <c r="AU5153" s="51"/>
      <c r="AW5153">
        <v>124</v>
      </c>
    </row>
    <row r="5154" spans="1:49" x14ac:dyDescent="0.35">
      <c r="A5154" s="3" t="s">
        <v>1065</v>
      </c>
      <c r="C5154" s="63">
        <v>35192</v>
      </c>
      <c r="D5154" s="63"/>
      <c r="E5154" t="s">
        <v>957</v>
      </c>
      <c r="AS5154" s="51" t="s">
        <v>831</v>
      </c>
      <c r="AT5154" s="51"/>
      <c r="AU5154" s="51"/>
      <c r="AW5154">
        <v>138</v>
      </c>
    </row>
    <row r="5155" spans="1:49" x14ac:dyDescent="0.35">
      <c r="A5155" s="3" t="s">
        <v>1066</v>
      </c>
      <c r="C5155" s="63">
        <v>35192</v>
      </c>
      <c r="D5155" s="63"/>
      <c r="E5155" t="s">
        <v>958</v>
      </c>
      <c r="AS5155" s="51" t="s">
        <v>831</v>
      </c>
      <c r="AT5155" s="51"/>
      <c r="AU5155" s="51"/>
      <c r="AW5155">
        <v>133</v>
      </c>
    </row>
    <row r="5156" spans="1:49" x14ac:dyDescent="0.35">
      <c r="A5156" s="3" t="s">
        <v>1067</v>
      </c>
      <c r="C5156" s="63">
        <v>35192</v>
      </c>
      <c r="D5156" s="63"/>
      <c r="E5156" t="s">
        <v>959</v>
      </c>
      <c r="AS5156" s="51" t="s">
        <v>831</v>
      </c>
      <c r="AT5156" s="51"/>
      <c r="AU5156" s="51"/>
      <c r="AW5156">
        <v>127</v>
      </c>
    </row>
    <row r="5157" spans="1:49" x14ac:dyDescent="0.35">
      <c r="A5157" s="3" t="s">
        <v>1068</v>
      </c>
      <c r="C5157" s="63">
        <v>35192</v>
      </c>
      <c r="D5157" s="63"/>
      <c r="E5157" t="s">
        <v>757</v>
      </c>
      <c r="AS5157" s="51" t="s">
        <v>831</v>
      </c>
      <c r="AT5157" s="51"/>
      <c r="AU5157" s="51"/>
      <c r="AW5157">
        <v>124</v>
      </c>
    </row>
    <row r="5158" spans="1:49" x14ac:dyDescent="0.35">
      <c r="A5158" s="3" t="s">
        <v>1069</v>
      </c>
      <c r="C5158" s="63">
        <v>35201</v>
      </c>
      <c r="D5158" s="63"/>
      <c r="E5158" t="s">
        <v>805</v>
      </c>
      <c r="AS5158" s="51" t="s">
        <v>831</v>
      </c>
      <c r="AT5158" s="51"/>
      <c r="AU5158" s="51"/>
      <c r="AW5158">
        <v>112</v>
      </c>
    </row>
    <row r="5159" spans="1:49" x14ac:dyDescent="0.35">
      <c r="A5159" s="3" t="s">
        <v>1070</v>
      </c>
      <c r="C5159" s="63">
        <v>35201</v>
      </c>
      <c r="D5159" s="63"/>
      <c r="E5159" t="s">
        <v>956</v>
      </c>
      <c r="AS5159" s="51" t="s">
        <v>831</v>
      </c>
      <c r="AT5159" s="51"/>
      <c r="AU5159" s="51"/>
      <c r="AW5159">
        <v>122</v>
      </c>
    </row>
    <row r="5160" spans="1:49" x14ac:dyDescent="0.35">
      <c r="A5160" s="3" t="s">
        <v>1071</v>
      </c>
      <c r="C5160" s="63">
        <v>35201</v>
      </c>
      <c r="D5160" s="63"/>
      <c r="E5160" t="s">
        <v>957</v>
      </c>
      <c r="AS5160" s="51" t="s">
        <v>831</v>
      </c>
      <c r="AT5160" s="51"/>
      <c r="AU5160" s="51"/>
      <c r="AW5160">
        <v>131</v>
      </c>
    </row>
    <row r="5161" spans="1:49" x14ac:dyDescent="0.35">
      <c r="A5161" s="3" t="s">
        <v>1072</v>
      </c>
      <c r="C5161" s="63">
        <v>35201</v>
      </c>
      <c r="D5161" s="63"/>
      <c r="E5161" t="s">
        <v>958</v>
      </c>
      <c r="AS5161" s="51" t="s">
        <v>831</v>
      </c>
      <c r="AT5161" s="51"/>
      <c r="AU5161" s="51"/>
      <c r="AW5161">
        <v>126</v>
      </c>
    </row>
    <row r="5162" spans="1:49" x14ac:dyDescent="0.35">
      <c r="A5162" s="3" t="s">
        <v>1073</v>
      </c>
      <c r="C5162" s="63">
        <v>35201</v>
      </c>
      <c r="D5162" s="63"/>
      <c r="E5162" t="s">
        <v>959</v>
      </c>
      <c r="AS5162" s="51" t="s">
        <v>831</v>
      </c>
      <c r="AT5162" s="51"/>
      <c r="AU5162" s="51"/>
      <c r="AW5162">
        <v>122</v>
      </c>
    </row>
    <row r="5163" spans="1:49" x14ac:dyDescent="0.35">
      <c r="A5163" s="3" t="s">
        <v>1074</v>
      </c>
      <c r="C5163" s="63">
        <v>35201</v>
      </c>
      <c r="D5163" s="63"/>
      <c r="E5163" t="s">
        <v>757</v>
      </c>
      <c r="AS5163" s="51" t="s">
        <v>831</v>
      </c>
      <c r="AT5163" s="51"/>
      <c r="AU5163" s="51"/>
      <c r="AW5163">
        <v>115</v>
      </c>
    </row>
    <row r="5164" spans="1:49" x14ac:dyDescent="0.35">
      <c r="A5164" s="3" t="s">
        <v>1075</v>
      </c>
      <c r="C5164" s="63">
        <v>35264</v>
      </c>
      <c r="D5164" s="63"/>
      <c r="E5164" t="s">
        <v>805</v>
      </c>
      <c r="AS5164" s="51" t="s">
        <v>831</v>
      </c>
      <c r="AT5164" s="51"/>
      <c r="AU5164" s="51"/>
      <c r="AW5164">
        <v>84</v>
      </c>
    </row>
    <row r="5165" spans="1:49" x14ac:dyDescent="0.35">
      <c r="A5165" s="3" t="s">
        <v>1076</v>
      </c>
      <c r="C5165" s="63">
        <v>35264</v>
      </c>
      <c r="D5165" s="63"/>
      <c r="E5165" t="s">
        <v>956</v>
      </c>
      <c r="AS5165" s="51" t="s">
        <v>831</v>
      </c>
      <c r="AT5165" s="51"/>
      <c r="AU5165" s="51"/>
      <c r="AW5165">
        <v>88</v>
      </c>
    </row>
    <row r="5166" spans="1:49" x14ac:dyDescent="0.35">
      <c r="A5166" s="3" t="s">
        <v>1077</v>
      </c>
      <c r="C5166" s="63">
        <v>35264</v>
      </c>
      <c r="D5166" s="63"/>
      <c r="E5166" t="s">
        <v>957</v>
      </c>
      <c r="AS5166" s="51" t="s">
        <v>831</v>
      </c>
      <c r="AT5166" s="51"/>
      <c r="AU5166" s="51"/>
      <c r="AW5166">
        <v>98</v>
      </c>
    </row>
    <row r="5167" spans="1:49" x14ac:dyDescent="0.35">
      <c r="A5167" s="3" t="s">
        <v>1078</v>
      </c>
      <c r="C5167" s="63">
        <v>35264</v>
      </c>
      <c r="D5167" s="63"/>
      <c r="E5167" t="s">
        <v>958</v>
      </c>
      <c r="AS5167" s="51" t="s">
        <v>831</v>
      </c>
      <c r="AT5167" s="51"/>
      <c r="AU5167" s="51"/>
      <c r="AW5167">
        <v>88</v>
      </c>
    </row>
    <row r="5168" spans="1:49" x14ac:dyDescent="0.35">
      <c r="A5168" s="3" t="s">
        <v>1079</v>
      </c>
      <c r="C5168" s="63">
        <v>35264</v>
      </c>
      <c r="D5168" s="63"/>
      <c r="E5168" t="s">
        <v>959</v>
      </c>
      <c r="AS5168" s="51" t="s">
        <v>831</v>
      </c>
      <c r="AT5168" s="51"/>
      <c r="AU5168" s="51"/>
      <c r="AW5168">
        <v>88</v>
      </c>
    </row>
    <row r="5169" spans="1:57" x14ac:dyDescent="0.35">
      <c r="A5169" s="3" t="s">
        <v>1080</v>
      </c>
      <c r="C5169" s="63">
        <v>35264</v>
      </c>
      <c r="D5169" s="63"/>
      <c r="E5169" t="s">
        <v>757</v>
      </c>
      <c r="AS5169" s="51" t="s">
        <v>831</v>
      </c>
      <c r="AT5169" s="51"/>
      <c r="AU5169" s="51"/>
      <c r="AW5169">
        <v>88</v>
      </c>
    </row>
    <row r="5170" spans="1:57" x14ac:dyDescent="0.35">
      <c r="A5170" s="3" t="s">
        <v>1081</v>
      </c>
      <c r="B5170" s="54"/>
      <c r="C5170" s="63">
        <v>33713</v>
      </c>
      <c r="D5170" s="63"/>
      <c r="E5170" t="s">
        <v>805</v>
      </c>
      <c r="AS5170" s="51" t="s">
        <v>831</v>
      </c>
      <c r="AT5170" s="51"/>
      <c r="AU5170" s="51"/>
      <c r="AX5170" s="55">
        <v>122</v>
      </c>
    </row>
    <row r="5171" spans="1:57" x14ac:dyDescent="0.35">
      <c r="A5171" s="3" t="s">
        <v>1082</v>
      </c>
      <c r="B5171" s="54"/>
      <c r="C5171" s="63">
        <v>33720</v>
      </c>
      <c r="D5171" s="63"/>
      <c r="E5171" t="s">
        <v>805</v>
      </c>
      <c r="AS5171" s="51" t="s">
        <v>831</v>
      </c>
      <c r="AT5171" s="51"/>
      <c r="AU5171" s="51"/>
      <c r="AX5171" s="55">
        <v>125</v>
      </c>
    </row>
    <row r="5172" spans="1:57" x14ac:dyDescent="0.35">
      <c r="A5172" s="3" t="s">
        <v>1083</v>
      </c>
      <c r="B5172" s="54"/>
      <c r="C5172" s="63">
        <v>33727</v>
      </c>
      <c r="D5172" s="63"/>
      <c r="E5172" t="s">
        <v>805</v>
      </c>
      <c r="AS5172" s="51" t="s">
        <v>831</v>
      </c>
      <c r="AT5172" s="51"/>
      <c r="AU5172" s="51"/>
      <c r="AX5172" s="55">
        <v>127</v>
      </c>
    </row>
    <row r="5173" spans="1:57" x14ac:dyDescent="0.35">
      <c r="A5173" s="3" t="s">
        <v>1084</v>
      </c>
      <c r="B5173" s="54"/>
      <c r="C5173" s="63">
        <v>33734</v>
      </c>
      <c r="D5173" s="63"/>
      <c r="E5173" t="s">
        <v>805</v>
      </c>
      <c r="AS5173" s="51" t="s">
        <v>831</v>
      </c>
      <c r="AT5173" s="51"/>
      <c r="AU5173" s="51"/>
      <c r="AX5173" s="55">
        <v>129</v>
      </c>
    </row>
    <row r="5174" spans="1:57" x14ac:dyDescent="0.35">
      <c r="A5174" s="3" t="s">
        <v>1085</v>
      </c>
      <c r="B5174" s="54"/>
      <c r="C5174" s="63">
        <v>33741</v>
      </c>
      <c r="D5174" s="63"/>
      <c r="E5174" t="s">
        <v>805</v>
      </c>
      <c r="AO5174" s="54"/>
      <c r="AP5174" s="54"/>
      <c r="AQ5174" s="54"/>
      <c r="AR5174" s="54"/>
      <c r="AS5174" s="51" t="s">
        <v>831</v>
      </c>
      <c r="AT5174" s="51"/>
      <c r="AU5174" s="51"/>
      <c r="AV5174" s="69"/>
      <c r="AW5174" s="54"/>
      <c r="AX5174" s="55">
        <v>131</v>
      </c>
      <c r="AY5174" s="54"/>
      <c r="AZ5174" s="54"/>
      <c r="BA5174" s="54"/>
      <c r="BB5174" s="54"/>
      <c r="BC5174" s="54"/>
      <c r="BD5174" s="54"/>
      <c r="BE5174" s="54"/>
    </row>
    <row r="5175" spans="1:57" x14ac:dyDescent="0.35">
      <c r="A5175" s="3" t="s">
        <v>1086</v>
      </c>
      <c r="B5175" s="54"/>
      <c r="C5175" s="63">
        <v>33748</v>
      </c>
      <c r="D5175" s="63"/>
      <c r="E5175" t="s">
        <v>805</v>
      </c>
      <c r="AS5175" s="51" t="s">
        <v>831</v>
      </c>
      <c r="AT5175" s="51"/>
      <c r="AU5175" s="51"/>
      <c r="AX5175" s="55">
        <v>130</v>
      </c>
    </row>
    <row r="5176" spans="1:57" x14ac:dyDescent="0.35">
      <c r="A5176" s="3" t="s">
        <v>1087</v>
      </c>
      <c r="B5176" s="54"/>
      <c r="C5176" s="63">
        <v>33755</v>
      </c>
      <c r="D5176" s="63"/>
      <c r="E5176" t="s">
        <v>805</v>
      </c>
      <c r="AS5176" s="51" t="s">
        <v>831</v>
      </c>
      <c r="AT5176" s="51"/>
      <c r="AU5176" s="51"/>
      <c r="AX5176" s="55">
        <v>128</v>
      </c>
    </row>
    <row r="5177" spans="1:57" x14ac:dyDescent="0.35">
      <c r="A5177" s="3" t="s">
        <v>1088</v>
      </c>
      <c r="B5177" s="54"/>
      <c r="C5177" s="63">
        <v>33762</v>
      </c>
      <c r="D5177" s="63"/>
      <c r="E5177" t="s">
        <v>805</v>
      </c>
      <c r="AS5177" s="51" t="s">
        <v>831</v>
      </c>
      <c r="AT5177" s="51"/>
      <c r="AU5177" s="51"/>
      <c r="AX5177" s="55">
        <v>123</v>
      </c>
    </row>
    <row r="5178" spans="1:57" x14ac:dyDescent="0.35">
      <c r="A5178" s="3" t="s">
        <v>1089</v>
      </c>
      <c r="B5178" s="54"/>
      <c r="C5178" s="63">
        <v>33769</v>
      </c>
      <c r="D5178" s="63"/>
      <c r="E5178" t="s">
        <v>805</v>
      </c>
      <c r="AS5178" s="51" t="s">
        <v>831</v>
      </c>
      <c r="AT5178" s="51"/>
      <c r="AU5178" s="51"/>
      <c r="AX5178" s="55">
        <v>120</v>
      </c>
    </row>
    <row r="5179" spans="1:57" x14ac:dyDescent="0.35">
      <c r="A5179" s="3" t="s">
        <v>1090</v>
      </c>
      <c r="B5179" s="54"/>
      <c r="C5179" s="63">
        <v>33776</v>
      </c>
      <c r="D5179" s="63"/>
      <c r="E5179" t="s">
        <v>805</v>
      </c>
      <c r="AS5179" s="51" t="s">
        <v>831</v>
      </c>
      <c r="AT5179" s="51"/>
      <c r="AU5179" s="51"/>
      <c r="AX5179" s="55">
        <v>112</v>
      </c>
    </row>
    <row r="5180" spans="1:57" x14ac:dyDescent="0.35">
      <c r="A5180" s="3" t="s">
        <v>1091</v>
      </c>
      <c r="B5180" s="54"/>
      <c r="C5180" s="63">
        <v>33783</v>
      </c>
      <c r="D5180" s="63"/>
      <c r="E5180" t="s">
        <v>805</v>
      </c>
      <c r="AS5180" s="51" t="s">
        <v>831</v>
      </c>
      <c r="AT5180" s="51"/>
      <c r="AU5180" s="51"/>
      <c r="AX5180" s="55">
        <v>109</v>
      </c>
    </row>
    <row r="5181" spans="1:57" x14ac:dyDescent="0.35">
      <c r="A5181" s="3" t="s">
        <v>1092</v>
      </c>
      <c r="B5181" s="54"/>
      <c r="C5181" s="63">
        <v>33790</v>
      </c>
      <c r="D5181" s="63"/>
      <c r="E5181" t="s">
        <v>805</v>
      </c>
      <c r="AS5181" s="51" t="s">
        <v>831</v>
      </c>
      <c r="AT5181" s="51"/>
      <c r="AU5181" s="51"/>
      <c r="AX5181" s="55">
        <v>105</v>
      </c>
    </row>
    <row r="5182" spans="1:57" x14ac:dyDescent="0.35">
      <c r="A5182" s="3" t="s">
        <v>1093</v>
      </c>
      <c r="B5182" s="54"/>
      <c r="C5182" s="63">
        <v>33797</v>
      </c>
      <c r="D5182" s="63"/>
      <c r="E5182" t="s">
        <v>805</v>
      </c>
      <c r="AS5182" s="51" t="s">
        <v>831</v>
      </c>
      <c r="AT5182" s="51"/>
      <c r="AU5182" s="51"/>
      <c r="AX5182" s="55">
        <v>98</v>
      </c>
    </row>
    <row r="5183" spans="1:57" x14ac:dyDescent="0.35">
      <c r="A5183" s="3" t="s">
        <v>1094</v>
      </c>
      <c r="B5183" s="54"/>
      <c r="C5183" s="63">
        <v>33804</v>
      </c>
      <c r="D5183" s="63"/>
      <c r="E5183" t="s">
        <v>805</v>
      </c>
      <c r="AS5183" s="51" t="s">
        <v>831</v>
      </c>
      <c r="AT5183" s="51"/>
      <c r="AU5183" s="51"/>
      <c r="AX5183" s="55">
        <v>92</v>
      </c>
    </row>
    <row r="5184" spans="1:57" x14ac:dyDescent="0.35">
      <c r="A5184" s="3" t="s">
        <v>1095</v>
      </c>
      <c r="B5184" s="54"/>
      <c r="C5184" s="63">
        <v>33811</v>
      </c>
      <c r="D5184" s="63"/>
      <c r="E5184" t="s">
        <v>805</v>
      </c>
      <c r="AS5184" s="51" t="s">
        <v>831</v>
      </c>
      <c r="AT5184" s="51"/>
      <c r="AU5184" s="51"/>
      <c r="AX5184" s="55">
        <v>87</v>
      </c>
    </row>
    <row r="5185" spans="1:50" x14ac:dyDescent="0.35">
      <c r="A5185" s="3" t="s">
        <v>1096</v>
      </c>
      <c r="C5185" s="63">
        <v>33713</v>
      </c>
      <c r="D5185" s="63"/>
      <c r="E5185" t="s">
        <v>956</v>
      </c>
      <c r="AS5185" s="51" t="s">
        <v>831</v>
      </c>
      <c r="AT5185" s="51"/>
      <c r="AU5185" s="51"/>
      <c r="AX5185" s="56">
        <v>146</v>
      </c>
    </row>
    <row r="5186" spans="1:50" x14ac:dyDescent="0.35">
      <c r="A5186" s="3" t="s">
        <v>1097</v>
      </c>
      <c r="C5186" s="63">
        <v>33720</v>
      </c>
      <c r="D5186" s="63"/>
      <c r="E5186" t="s">
        <v>956</v>
      </c>
      <c r="AS5186" s="51" t="s">
        <v>831</v>
      </c>
      <c r="AT5186" s="51"/>
      <c r="AU5186" s="51"/>
      <c r="AX5186" s="56">
        <v>145</v>
      </c>
    </row>
    <row r="5187" spans="1:50" x14ac:dyDescent="0.35">
      <c r="A5187" s="3" t="s">
        <v>1098</v>
      </c>
      <c r="C5187" s="63">
        <v>33727</v>
      </c>
      <c r="D5187" s="63"/>
      <c r="E5187" t="s">
        <v>956</v>
      </c>
      <c r="AS5187" s="51" t="s">
        <v>831</v>
      </c>
      <c r="AT5187" s="51"/>
      <c r="AU5187" s="51"/>
      <c r="AX5187" s="56">
        <v>144</v>
      </c>
    </row>
    <row r="5188" spans="1:50" x14ac:dyDescent="0.35">
      <c r="A5188" s="3" t="s">
        <v>1099</v>
      </c>
      <c r="C5188" s="63">
        <v>33734</v>
      </c>
      <c r="D5188" s="63"/>
      <c r="E5188" t="s">
        <v>956</v>
      </c>
      <c r="AS5188" s="51" t="s">
        <v>831</v>
      </c>
      <c r="AT5188" s="51"/>
      <c r="AU5188" s="51"/>
      <c r="AX5188" s="56">
        <v>144</v>
      </c>
    </row>
    <row r="5189" spans="1:50" x14ac:dyDescent="0.35">
      <c r="A5189" s="3" t="s">
        <v>1100</v>
      </c>
      <c r="C5189" s="63">
        <v>33741</v>
      </c>
      <c r="D5189" s="63"/>
      <c r="E5189" t="s">
        <v>956</v>
      </c>
      <c r="AS5189" s="51" t="s">
        <v>831</v>
      </c>
      <c r="AT5189" s="51"/>
      <c r="AU5189" s="51"/>
      <c r="AX5189" s="56">
        <v>146</v>
      </c>
    </row>
    <row r="5190" spans="1:50" x14ac:dyDescent="0.35">
      <c r="A5190" s="3" t="s">
        <v>1101</v>
      </c>
      <c r="C5190" s="63">
        <v>33748</v>
      </c>
      <c r="D5190" s="63"/>
      <c r="E5190" t="s">
        <v>956</v>
      </c>
      <c r="AS5190" s="51" t="s">
        <v>831</v>
      </c>
      <c r="AT5190" s="51"/>
      <c r="AU5190" s="51"/>
      <c r="AX5190" s="56">
        <v>135</v>
      </c>
    </row>
    <row r="5191" spans="1:50" x14ac:dyDescent="0.35">
      <c r="A5191" s="3" t="s">
        <v>1102</v>
      </c>
      <c r="C5191" s="63">
        <v>33755</v>
      </c>
      <c r="D5191" s="63"/>
      <c r="E5191" t="s">
        <v>956</v>
      </c>
      <c r="AS5191" s="51" t="s">
        <v>831</v>
      </c>
      <c r="AT5191" s="51"/>
      <c r="AU5191" s="51"/>
      <c r="AX5191" s="56">
        <v>132</v>
      </c>
    </row>
    <row r="5192" spans="1:50" x14ac:dyDescent="0.35">
      <c r="A5192" s="3" t="s">
        <v>1103</v>
      </c>
      <c r="C5192" s="63">
        <v>33762</v>
      </c>
      <c r="D5192" s="63"/>
      <c r="E5192" t="s">
        <v>956</v>
      </c>
      <c r="AS5192" s="51" t="s">
        <v>831</v>
      </c>
      <c r="AT5192" s="51"/>
      <c r="AU5192" s="51"/>
      <c r="AX5192" s="56">
        <v>128</v>
      </c>
    </row>
    <row r="5193" spans="1:50" x14ac:dyDescent="0.35">
      <c r="A5193" s="3" t="s">
        <v>1104</v>
      </c>
      <c r="C5193" s="63">
        <v>33769</v>
      </c>
      <c r="D5193" s="63"/>
      <c r="E5193" t="s">
        <v>956</v>
      </c>
      <c r="AS5193" s="51" t="s">
        <v>831</v>
      </c>
      <c r="AT5193" s="51"/>
      <c r="AU5193" s="51"/>
      <c r="AX5193" s="56">
        <v>122</v>
      </c>
    </row>
    <row r="5194" spans="1:50" x14ac:dyDescent="0.35">
      <c r="A5194" s="3" t="s">
        <v>1105</v>
      </c>
      <c r="C5194" s="63">
        <v>33776</v>
      </c>
      <c r="D5194" s="63"/>
      <c r="E5194" t="s">
        <v>956</v>
      </c>
      <c r="AS5194" s="51" t="s">
        <v>831</v>
      </c>
      <c r="AT5194" s="51"/>
      <c r="AU5194" s="51"/>
      <c r="AX5194" s="56">
        <v>119</v>
      </c>
    </row>
    <row r="5195" spans="1:50" x14ac:dyDescent="0.35">
      <c r="A5195" s="3" t="s">
        <v>1106</v>
      </c>
      <c r="C5195" s="63">
        <v>33783</v>
      </c>
      <c r="D5195" s="63"/>
      <c r="E5195" t="s">
        <v>956</v>
      </c>
      <c r="AS5195" s="51" t="s">
        <v>831</v>
      </c>
      <c r="AT5195" s="51"/>
      <c r="AU5195" s="51"/>
      <c r="AX5195" s="56">
        <v>114</v>
      </c>
    </row>
    <row r="5196" spans="1:50" x14ac:dyDescent="0.35">
      <c r="A5196" s="3" t="s">
        <v>1107</v>
      </c>
      <c r="C5196" s="63">
        <v>33790</v>
      </c>
      <c r="D5196" s="63"/>
      <c r="E5196" t="s">
        <v>956</v>
      </c>
      <c r="AS5196" s="51" t="s">
        <v>831</v>
      </c>
      <c r="AT5196" s="51"/>
      <c r="AU5196" s="51"/>
      <c r="AX5196" s="56">
        <v>110</v>
      </c>
    </row>
    <row r="5197" spans="1:50" x14ac:dyDescent="0.35">
      <c r="A5197" s="3" t="s">
        <v>1108</v>
      </c>
      <c r="C5197" s="63">
        <v>33797</v>
      </c>
      <c r="D5197" s="63"/>
      <c r="E5197" t="s">
        <v>956</v>
      </c>
      <c r="AS5197" s="51" t="s">
        <v>831</v>
      </c>
      <c r="AT5197" s="51"/>
      <c r="AU5197" s="51"/>
      <c r="AX5197" s="56">
        <v>115</v>
      </c>
    </row>
    <row r="5198" spans="1:50" x14ac:dyDescent="0.35">
      <c r="A5198" s="3" t="s">
        <v>1109</v>
      </c>
      <c r="C5198" s="63">
        <v>33804</v>
      </c>
      <c r="D5198" s="63"/>
      <c r="E5198" t="s">
        <v>956</v>
      </c>
      <c r="AS5198" s="51" t="s">
        <v>831</v>
      </c>
      <c r="AT5198" s="51"/>
      <c r="AU5198" s="51"/>
      <c r="AX5198" s="56">
        <v>111</v>
      </c>
    </row>
    <row r="5199" spans="1:50" x14ac:dyDescent="0.35">
      <c r="A5199" s="3" t="s">
        <v>1110</v>
      </c>
      <c r="C5199" s="63">
        <v>33811</v>
      </c>
      <c r="D5199" s="63"/>
      <c r="E5199" t="s">
        <v>956</v>
      </c>
      <c r="AS5199" s="51" t="s">
        <v>831</v>
      </c>
      <c r="AT5199" s="51"/>
      <c r="AU5199" s="51"/>
      <c r="AX5199" s="56">
        <v>98</v>
      </c>
    </row>
    <row r="5200" spans="1:50" x14ac:dyDescent="0.35">
      <c r="A5200" s="3" t="s">
        <v>1111</v>
      </c>
      <c r="C5200" s="63">
        <v>33713</v>
      </c>
      <c r="D5200" s="63"/>
      <c r="E5200" t="s">
        <v>957</v>
      </c>
      <c r="AS5200" s="51" t="s">
        <v>831</v>
      </c>
      <c r="AT5200" s="51"/>
      <c r="AU5200" s="51"/>
      <c r="AX5200" s="57">
        <v>155</v>
      </c>
    </row>
    <row r="5201" spans="1:50" x14ac:dyDescent="0.35">
      <c r="A5201" s="3" t="s">
        <v>1112</v>
      </c>
      <c r="C5201" s="63">
        <v>33720</v>
      </c>
      <c r="D5201" s="63"/>
      <c r="E5201" t="s">
        <v>957</v>
      </c>
      <c r="AS5201" s="51" t="s">
        <v>831</v>
      </c>
      <c r="AT5201" s="51"/>
      <c r="AU5201" s="51"/>
      <c r="AX5201" s="57">
        <v>155</v>
      </c>
    </row>
    <row r="5202" spans="1:50" x14ac:dyDescent="0.35">
      <c r="A5202" s="3" t="s">
        <v>1113</v>
      </c>
      <c r="C5202" s="63">
        <v>33727</v>
      </c>
      <c r="D5202" s="63"/>
      <c r="E5202" t="s">
        <v>957</v>
      </c>
      <c r="AS5202" s="51" t="s">
        <v>831</v>
      </c>
      <c r="AT5202" s="51"/>
      <c r="AU5202" s="51"/>
      <c r="AX5202" s="57">
        <v>155</v>
      </c>
    </row>
    <row r="5203" spans="1:50" x14ac:dyDescent="0.35">
      <c r="A5203" s="3" t="s">
        <v>1114</v>
      </c>
      <c r="C5203" s="63">
        <v>33734</v>
      </c>
      <c r="D5203" s="63"/>
      <c r="E5203" t="s">
        <v>957</v>
      </c>
      <c r="AS5203" s="51" t="s">
        <v>831</v>
      </c>
      <c r="AT5203" s="51"/>
      <c r="AU5203" s="51"/>
      <c r="AX5203" s="57">
        <v>155</v>
      </c>
    </row>
    <row r="5204" spans="1:50" x14ac:dyDescent="0.35">
      <c r="A5204" s="3" t="s">
        <v>1115</v>
      </c>
      <c r="C5204" s="63">
        <v>33741</v>
      </c>
      <c r="D5204" s="63"/>
      <c r="E5204" t="s">
        <v>957</v>
      </c>
      <c r="AS5204" s="51" t="s">
        <v>831</v>
      </c>
      <c r="AT5204" s="51"/>
      <c r="AU5204" s="51"/>
      <c r="AX5204" s="57">
        <v>146</v>
      </c>
    </row>
    <row r="5205" spans="1:50" x14ac:dyDescent="0.35">
      <c r="A5205" s="3" t="s">
        <v>1116</v>
      </c>
      <c r="C5205" s="63">
        <v>33748</v>
      </c>
      <c r="D5205" s="63"/>
      <c r="E5205" t="s">
        <v>957</v>
      </c>
      <c r="AS5205" s="51" t="s">
        <v>831</v>
      </c>
      <c r="AT5205" s="51"/>
      <c r="AU5205" s="51"/>
      <c r="AX5205" s="57">
        <v>145</v>
      </c>
    </row>
    <row r="5206" spans="1:50" x14ac:dyDescent="0.35">
      <c r="A5206" s="3" t="s">
        <v>1117</v>
      </c>
      <c r="C5206" s="63">
        <v>33755</v>
      </c>
      <c r="D5206" s="63"/>
      <c r="E5206" t="s">
        <v>957</v>
      </c>
      <c r="AS5206" s="51" t="s">
        <v>831</v>
      </c>
      <c r="AT5206" s="51"/>
      <c r="AU5206" s="51"/>
      <c r="AX5206" s="57">
        <v>140</v>
      </c>
    </row>
    <row r="5207" spans="1:50" x14ac:dyDescent="0.35">
      <c r="A5207" s="3" t="s">
        <v>1118</v>
      </c>
      <c r="C5207" s="63">
        <v>33762</v>
      </c>
      <c r="D5207" s="63"/>
      <c r="E5207" t="s">
        <v>957</v>
      </c>
      <c r="AS5207" s="51" t="s">
        <v>831</v>
      </c>
      <c r="AT5207" s="51"/>
      <c r="AU5207" s="51"/>
      <c r="AX5207" s="57">
        <v>135</v>
      </c>
    </row>
    <row r="5208" spans="1:50" x14ac:dyDescent="0.35">
      <c r="A5208" s="3" t="s">
        <v>1119</v>
      </c>
      <c r="C5208" s="63">
        <v>33769</v>
      </c>
      <c r="D5208" s="63"/>
      <c r="E5208" t="s">
        <v>957</v>
      </c>
      <c r="AS5208" s="51" t="s">
        <v>831</v>
      </c>
      <c r="AT5208" s="51"/>
      <c r="AU5208" s="51"/>
      <c r="AX5208" s="57">
        <v>125</v>
      </c>
    </row>
    <row r="5209" spans="1:50" x14ac:dyDescent="0.35">
      <c r="A5209" s="3" t="s">
        <v>1120</v>
      </c>
      <c r="C5209" s="63">
        <v>33776</v>
      </c>
      <c r="D5209" s="63"/>
      <c r="E5209" t="s">
        <v>957</v>
      </c>
      <c r="AS5209" s="51" t="s">
        <v>831</v>
      </c>
      <c r="AT5209" s="51"/>
      <c r="AU5209" s="51"/>
      <c r="AX5209" s="57">
        <v>123</v>
      </c>
    </row>
    <row r="5210" spans="1:50" x14ac:dyDescent="0.35">
      <c r="A5210" s="3" t="s">
        <v>1121</v>
      </c>
      <c r="C5210" s="63">
        <v>33783</v>
      </c>
      <c r="D5210" s="63"/>
      <c r="E5210" t="s">
        <v>957</v>
      </c>
      <c r="AS5210" s="51" t="s">
        <v>831</v>
      </c>
      <c r="AT5210" s="51"/>
      <c r="AU5210" s="51"/>
      <c r="AX5210" s="57">
        <v>121</v>
      </c>
    </row>
    <row r="5211" spans="1:50" x14ac:dyDescent="0.35">
      <c r="A5211" s="3" t="s">
        <v>1122</v>
      </c>
      <c r="C5211" s="63">
        <v>33790</v>
      </c>
      <c r="D5211" s="63"/>
      <c r="E5211" t="s">
        <v>957</v>
      </c>
      <c r="AS5211" s="51" t="s">
        <v>831</v>
      </c>
      <c r="AT5211" s="51"/>
      <c r="AU5211" s="51"/>
      <c r="AX5211" s="57">
        <v>118</v>
      </c>
    </row>
    <row r="5212" spans="1:50" x14ac:dyDescent="0.35">
      <c r="A5212" s="3" t="s">
        <v>1123</v>
      </c>
      <c r="C5212" s="63">
        <v>33797</v>
      </c>
      <c r="D5212" s="63"/>
      <c r="E5212" t="s">
        <v>957</v>
      </c>
      <c r="AS5212" s="51" t="s">
        <v>831</v>
      </c>
      <c r="AT5212" s="51"/>
      <c r="AU5212" s="51"/>
      <c r="AX5212" s="57">
        <v>115</v>
      </c>
    </row>
    <row r="5213" spans="1:50" x14ac:dyDescent="0.35">
      <c r="A5213" s="3" t="s">
        <v>1124</v>
      </c>
      <c r="C5213" s="63">
        <v>33804</v>
      </c>
      <c r="D5213" s="63"/>
      <c r="E5213" t="s">
        <v>957</v>
      </c>
      <c r="AS5213" s="51" t="s">
        <v>831</v>
      </c>
      <c r="AT5213" s="51"/>
      <c r="AU5213" s="51"/>
      <c r="AX5213" s="57">
        <v>110</v>
      </c>
    </row>
    <row r="5214" spans="1:50" x14ac:dyDescent="0.35">
      <c r="A5214" s="3" t="s">
        <v>1125</v>
      </c>
      <c r="C5214" s="63">
        <v>33811</v>
      </c>
      <c r="D5214" s="63"/>
      <c r="E5214" t="s">
        <v>957</v>
      </c>
      <c r="AS5214" s="51" t="s">
        <v>831</v>
      </c>
      <c r="AT5214" s="51"/>
      <c r="AU5214" s="51"/>
      <c r="AX5214" s="57">
        <v>99</v>
      </c>
    </row>
    <row r="5215" spans="1:50" x14ac:dyDescent="0.35">
      <c r="A5215" s="3" t="s">
        <v>1126</v>
      </c>
      <c r="C5215" s="63">
        <v>33713</v>
      </c>
      <c r="D5215" s="63"/>
      <c r="E5215" t="s">
        <v>773</v>
      </c>
      <c r="AS5215" s="51" t="s">
        <v>831</v>
      </c>
      <c r="AT5215" s="51"/>
      <c r="AU5215" s="51"/>
      <c r="AX5215" s="58">
        <v>135</v>
      </c>
    </row>
    <row r="5216" spans="1:50" x14ac:dyDescent="0.35">
      <c r="A5216" s="3" t="s">
        <v>1127</v>
      </c>
      <c r="C5216" s="63">
        <v>33720</v>
      </c>
      <c r="D5216" s="63"/>
      <c r="E5216" t="s">
        <v>773</v>
      </c>
      <c r="AS5216" s="51" t="s">
        <v>831</v>
      </c>
      <c r="AT5216" s="51"/>
      <c r="AU5216" s="51"/>
      <c r="AX5216" s="58">
        <v>132</v>
      </c>
    </row>
    <row r="5217" spans="1:50" x14ac:dyDescent="0.35">
      <c r="A5217" s="3" t="s">
        <v>1128</v>
      </c>
      <c r="C5217" s="63">
        <v>33727</v>
      </c>
      <c r="D5217" s="63"/>
      <c r="E5217" t="s">
        <v>773</v>
      </c>
      <c r="AS5217" s="51" t="s">
        <v>831</v>
      </c>
      <c r="AT5217" s="51"/>
      <c r="AU5217" s="51"/>
      <c r="AX5217" s="58">
        <v>135</v>
      </c>
    </row>
    <row r="5218" spans="1:50" x14ac:dyDescent="0.35">
      <c r="A5218" s="3" t="s">
        <v>1129</v>
      </c>
      <c r="C5218" s="63">
        <v>33734</v>
      </c>
      <c r="D5218" s="63"/>
      <c r="E5218" t="s">
        <v>773</v>
      </c>
      <c r="AS5218" s="51" t="s">
        <v>831</v>
      </c>
      <c r="AT5218" s="51"/>
      <c r="AU5218" s="51"/>
      <c r="AX5218" s="58">
        <v>140</v>
      </c>
    </row>
    <row r="5219" spans="1:50" x14ac:dyDescent="0.35">
      <c r="A5219" s="3" t="s">
        <v>1130</v>
      </c>
      <c r="C5219" s="63">
        <v>33741</v>
      </c>
      <c r="D5219" s="63"/>
      <c r="E5219" t="s">
        <v>773</v>
      </c>
      <c r="AS5219" s="51" t="s">
        <v>831</v>
      </c>
      <c r="AT5219" s="51"/>
      <c r="AU5219" s="51"/>
      <c r="AX5219" s="58">
        <v>140</v>
      </c>
    </row>
    <row r="5220" spans="1:50" x14ac:dyDescent="0.35">
      <c r="A5220" s="3" t="s">
        <v>1131</v>
      </c>
      <c r="C5220" s="63">
        <v>33748</v>
      </c>
      <c r="D5220" s="63"/>
      <c r="E5220" t="s">
        <v>773</v>
      </c>
      <c r="AS5220" s="51" t="s">
        <v>831</v>
      </c>
      <c r="AT5220" s="51"/>
      <c r="AU5220" s="51"/>
      <c r="AX5220" s="58">
        <v>138</v>
      </c>
    </row>
    <row r="5221" spans="1:50" x14ac:dyDescent="0.35">
      <c r="A5221" s="3" t="s">
        <v>1132</v>
      </c>
      <c r="C5221" s="63">
        <v>33755</v>
      </c>
      <c r="D5221" s="63"/>
      <c r="E5221" t="s">
        <v>773</v>
      </c>
      <c r="AS5221" s="51" t="s">
        <v>831</v>
      </c>
      <c r="AT5221" s="51"/>
      <c r="AU5221" s="51"/>
      <c r="AX5221" s="58">
        <v>132</v>
      </c>
    </row>
    <row r="5222" spans="1:50" x14ac:dyDescent="0.35">
      <c r="A5222" s="3" t="s">
        <v>1133</v>
      </c>
      <c r="C5222" s="63">
        <v>33762</v>
      </c>
      <c r="D5222" s="63"/>
      <c r="E5222" t="s">
        <v>773</v>
      </c>
      <c r="AS5222" s="51" t="s">
        <v>831</v>
      </c>
      <c r="AT5222" s="51"/>
      <c r="AU5222" s="51"/>
      <c r="AX5222" s="58">
        <v>128</v>
      </c>
    </row>
    <row r="5223" spans="1:50" x14ac:dyDescent="0.35">
      <c r="A5223" s="3" t="s">
        <v>1134</v>
      </c>
      <c r="C5223" s="63">
        <v>33769</v>
      </c>
      <c r="D5223" s="63"/>
      <c r="E5223" t="s">
        <v>773</v>
      </c>
      <c r="AS5223" s="51" t="s">
        <v>831</v>
      </c>
      <c r="AT5223" s="51"/>
      <c r="AU5223" s="51"/>
      <c r="AX5223" s="58">
        <v>125</v>
      </c>
    </row>
    <row r="5224" spans="1:50" x14ac:dyDescent="0.35">
      <c r="A5224" s="3" t="s">
        <v>1135</v>
      </c>
      <c r="C5224" s="63">
        <v>33776</v>
      </c>
      <c r="D5224" s="63"/>
      <c r="E5224" t="s">
        <v>773</v>
      </c>
      <c r="AS5224" s="51" t="s">
        <v>831</v>
      </c>
      <c r="AT5224" s="51"/>
      <c r="AU5224" s="51"/>
      <c r="AX5224" s="58">
        <v>119</v>
      </c>
    </row>
    <row r="5225" spans="1:50" x14ac:dyDescent="0.35">
      <c r="A5225" s="3" t="s">
        <v>1136</v>
      </c>
      <c r="C5225" s="63">
        <v>33783</v>
      </c>
      <c r="D5225" s="63"/>
      <c r="E5225" t="s">
        <v>773</v>
      </c>
      <c r="AS5225" s="51" t="s">
        <v>831</v>
      </c>
      <c r="AT5225" s="51"/>
      <c r="AU5225" s="51"/>
      <c r="AX5225" s="58">
        <v>115</v>
      </c>
    </row>
    <row r="5226" spans="1:50" x14ac:dyDescent="0.35">
      <c r="A5226" s="3" t="s">
        <v>1137</v>
      </c>
      <c r="C5226" s="63">
        <v>33790</v>
      </c>
      <c r="D5226" s="63"/>
      <c r="E5226" t="s">
        <v>773</v>
      </c>
      <c r="AS5226" s="51" t="s">
        <v>831</v>
      </c>
      <c r="AT5226" s="51"/>
      <c r="AU5226" s="51"/>
      <c r="AX5226" s="58">
        <v>108</v>
      </c>
    </row>
    <row r="5227" spans="1:50" x14ac:dyDescent="0.35">
      <c r="A5227" s="3" t="s">
        <v>1138</v>
      </c>
      <c r="C5227" s="63">
        <v>33797</v>
      </c>
      <c r="D5227" s="63"/>
      <c r="E5227" t="s">
        <v>773</v>
      </c>
      <c r="AS5227" s="51" t="s">
        <v>831</v>
      </c>
      <c r="AT5227" s="51"/>
      <c r="AU5227" s="51"/>
      <c r="AX5227" s="58">
        <v>104</v>
      </c>
    </row>
    <row r="5228" spans="1:50" x14ac:dyDescent="0.35">
      <c r="A5228" s="3" t="s">
        <v>1139</v>
      </c>
      <c r="C5228" s="63">
        <v>33804</v>
      </c>
      <c r="D5228" s="63"/>
      <c r="E5228" t="s">
        <v>773</v>
      </c>
      <c r="AS5228" s="51" t="s">
        <v>831</v>
      </c>
      <c r="AT5228" s="51"/>
      <c r="AU5228" s="51"/>
      <c r="AX5228" s="58">
        <v>97</v>
      </c>
    </row>
    <row r="5229" spans="1:50" x14ac:dyDescent="0.35">
      <c r="A5229" s="3" t="s">
        <v>1140</v>
      </c>
      <c r="C5229" s="63">
        <v>33811</v>
      </c>
      <c r="D5229" s="63"/>
      <c r="E5229" t="s">
        <v>773</v>
      </c>
      <c r="AS5229" s="51" t="s">
        <v>831</v>
      </c>
      <c r="AT5229" s="51"/>
      <c r="AU5229" s="51"/>
      <c r="AX5229" s="58">
        <v>93</v>
      </c>
    </row>
    <row r="5230" spans="1:50" x14ac:dyDescent="0.35">
      <c r="A5230" s="3" t="s">
        <v>1141</v>
      </c>
      <c r="C5230" s="63">
        <v>33713</v>
      </c>
      <c r="D5230" s="63"/>
      <c r="E5230" t="s">
        <v>958</v>
      </c>
      <c r="AS5230" s="51" t="s">
        <v>831</v>
      </c>
      <c r="AT5230" s="51"/>
      <c r="AU5230" s="51"/>
      <c r="AX5230" s="59">
        <v>147</v>
      </c>
    </row>
    <row r="5231" spans="1:50" x14ac:dyDescent="0.35">
      <c r="A5231" s="3" t="s">
        <v>1142</v>
      </c>
      <c r="C5231" s="63">
        <v>33720</v>
      </c>
      <c r="D5231" s="63"/>
      <c r="E5231" t="s">
        <v>958</v>
      </c>
      <c r="AS5231" s="51" t="s">
        <v>831</v>
      </c>
      <c r="AT5231" s="51"/>
      <c r="AU5231" s="51"/>
      <c r="AX5231" s="59">
        <v>146</v>
      </c>
    </row>
    <row r="5232" spans="1:50" x14ac:dyDescent="0.35">
      <c r="A5232" s="3" t="s">
        <v>1143</v>
      </c>
      <c r="C5232" s="63">
        <v>33727</v>
      </c>
      <c r="D5232" s="63"/>
      <c r="E5232" t="s">
        <v>958</v>
      </c>
      <c r="AS5232" s="51" t="s">
        <v>831</v>
      </c>
      <c r="AT5232" s="51"/>
      <c r="AU5232" s="51"/>
      <c r="AX5232" s="59">
        <v>144</v>
      </c>
    </row>
    <row r="5233" spans="1:83" x14ac:dyDescent="0.35">
      <c r="A5233" s="3" t="s">
        <v>1144</v>
      </c>
      <c r="C5233" s="63">
        <v>33734</v>
      </c>
      <c r="D5233" s="63"/>
      <c r="E5233" t="s">
        <v>958</v>
      </c>
      <c r="AS5233" s="51" t="s">
        <v>831</v>
      </c>
      <c r="AT5233" s="51"/>
      <c r="AU5233" s="51"/>
      <c r="AX5233" s="59">
        <v>143</v>
      </c>
    </row>
    <row r="5234" spans="1:83" x14ac:dyDescent="0.35">
      <c r="A5234" s="3" t="s">
        <v>1145</v>
      </c>
      <c r="C5234" s="63">
        <v>33741</v>
      </c>
      <c r="D5234" s="63"/>
      <c r="E5234" t="s">
        <v>958</v>
      </c>
      <c r="AS5234" s="51" t="s">
        <v>831</v>
      </c>
      <c r="AT5234" s="51"/>
      <c r="AU5234" s="51"/>
      <c r="AX5234" s="59">
        <v>140</v>
      </c>
    </row>
    <row r="5235" spans="1:83" x14ac:dyDescent="0.35">
      <c r="A5235" s="3" t="s">
        <v>1146</v>
      </c>
      <c r="C5235" s="63">
        <v>33748</v>
      </c>
      <c r="D5235" s="63"/>
      <c r="E5235" t="s">
        <v>958</v>
      </c>
      <c r="AS5235" s="51" t="s">
        <v>831</v>
      </c>
      <c r="AT5235" s="51"/>
      <c r="AU5235" s="51"/>
      <c r="AX5235" s="59">
        <v>137</v>
      </c>
    </row>
    <row r="5236" spans="1:83" x14ac:dyDescent="0.35">
      <c r="A5236" s="3" t="s">
        <v>1147</v>
      </c>
      <c r="C5236" s="63">
        <v>33755</v>
      </c>
      <c r="D5236" s="63"/>
      <c r="E5236" t="s">
        <v>958</v>
      </c>
      <c r="AS5236" s="51" t="s">
        <v>831</v>
      </c>
      <c r="AT5236" s="51"/>
      <c r="AU5236" s="51"/>
      <c r="AX5236" s="59">
        <v>132</v>
      </c>
    </row>
    <row r="5237" spans="1:83" x14ac:dyDescent="0.35">
      <c r="A5237" s="3" t="s">
        <v>1148</v>
      </c>
      <c r="C5237" s="63">
        <v>33762</v>
      </c>
      <c r="D5237" s="63"/>
      <c r="E5237" t="s">
        <v>958</v>
      </c>
      <c r="AS5237" s="51" t="s">
        <v>831</v>
      </c>
      <c r="AT5237" s="51"/>
      <c r="AU5237" s="51"/>
      <c r="AX5237" s="59">
        <v>128</v>
      </c>
    </row>
    <row r="5238" spans="1:83" x14ac:dyDescent="0.35">
      <c r="A5238" s="3" t="s">
        <v>1149</v>
      </c>
      <c r="C5238" s="63">
        <v>33769</v>
      </c>
      <c r="D5238" s="63"/>
      <c r="E5238" t="s">
        <v>958</v>
      </c>
      <c r="AS5238" s="51" t="s">
        <v>831</v>
      </c>
      <c r="AT5238" s="51"/>
      <c r="AU5238" s="51"/>
      <c r="AX5238" s="59">
        <v>123</v>
      </c>
    </row>
    <row r="5239" spans="1:83" x14ac:dyDescent="0.35">
      <c r="A5239" s="3" t="s">
        <v>1150</v>
      </c>
      <c r="C5239" s="63">
        <v>33776</v>
      </c>
      <c r="D5239" s="63"/>
      <c r="E5239" t="s">
        <v>958</v>
      </c>
      <c r="AS5239" s="51" t="s">
        <v>831</v>
      </c>
      <c r="AT5239" s="51"/>
      <c r="AU5239" s="51"/>
      <c r="AX5239" s="59">
        <v>118</v>
      </c>
    </row>
    <row r="5240" spans="1:83" x14ac:dyDescent="0.35">
      <c r="A5240" s="3" t="s">
        <v>1151</v>
      </c>
      <c r="C5240" s="63">
        <v>33783</v>
      </c>
      <c r="D5240" s="63"/>
      <c r="E5240" t="s">
        <v>958</v>
      </c>
      <c r="AS5240" s="51" t="s">
        <v>831</v>
      </c>
      <c r="AT5240" s="51"/>
      <c r="AU5240" s="51"/>
      <c r="AX5240" s="59">
        <v>114</v>
      </c>
    </row>
    <row r="5241" spans="1:83" x14ac:dyDescent="0.35">
      <c r="A5241" s="3" t="s">
        <v>1152</v>
      </c>
      <c r="C5241" s="63">
        <v>33790</v>
      </c>
      <c r="D5241" s="63"/>
      <c r="E5241" t="s">
        <v>958</v>
      </c>
      <c r="AS5241" s="51" t="s">
        <v>831</v>
      </c>
      <c r="AT5241" s="51"/>
      <c r="AU5241" s="51"/>
      <c r="AX5241" s="59">
        <v>109</v>
      </c>
    </row>
    <row r="5242" spans="1:83" x14ac:dyDescent="0.35">
      <c r="A5242" s="3" t="s">
        <v>1153</v>
      </c>
      <c r="C5242" s="63">
        <v>33797</v>
      </c>
      <c r="D5242" s="63"/>
      <c r="E5242" t="s">
        <v>958</v>
      </c>
      <c r="AS5242" s="51" t="s">
        <v>831</v>
      </c>
      <c r="AT5242" s="51"/>
      <c r="AU5242" s="51"/>
      <c r="AX5242" s="59">
        <v>105</v>
      </c>
    </row>
    <row r="5243" spans="1:83" x14ac:dyDescent="0.35">
      <c r="A5243" s="3" t="s">
        <v>1154</v>
      </c>
      <c r="C5243" s="63">
        <v>33804</v>
      </c>
      <c r="D5243" s="63"/>
      <c r="E5243" t="s">
        <v>958</v>
      </c>
      <c r="AS5243" s="51" t="s">
        <v>831</v>
      </c>
      <c r="AT5243" s="51"/>
      <c r="AU5243" s="51"/>
      <c r="AX5243" s="59">
        <v>100</v>
      </c>
    </row>
    <row r="5244" spans="1:83" x14ac:dyDescent="0.35">
      <c r="A5244" s="3" t="s">
        <v>1155</v>
      </c>
      <c r="C5244" s="63">
        <v>33811</v>
      </c>
      <c r="D5244" s="63"/>
      <c r="E5244" t="s">
        <v>958</v>
      </c>
      <c r="AS5244" s="51" t="s">
        <v>831</v>
      </c>
      <c r="AT5244" s="51"/>
      <c r="AU5244" s="51"/>
      <c r="AX5244" s="59">
        <v>105</v>
      </c>
    </row>
    <row r="5245" spans="1:83" x14ac:dyDescent="0.35">
      <c r="A5245" s="3" t="s">
        <v>1171</v>
      </c>
      <c r="C5245" s="63">
        <v>30421</v>
      </c>
      <c r="D5245" s="63"/>
      <c r="E5245" t="s">
        <v>1169</v>
      </c>
      <c r="AS5245" s="51" t="s">
        <v>831</v>
      </c>
      <c r="AT5245" s="51">
        <v>37</v>
      </c>
      <c r="AU5245" s="51">
        <v>46</v>
      </c>
      <c r="AV5245" s="68">
        <v>84</v>
      </c>
      <c r="AW5245">
        <v>101</v>
      </c>
      <c r="AX5245" s="59">
        <v>136</v>
      </c>
      <c r="AY5245">
        <v>192</v>
      </c>
      <c r="CE5245" s="68">
        <v>8.5930761870343293</v>
      </c>
    </row>
    <row r="5246" spans="1:83" x14ac:dyDescent="0.35">
      <c r="A5246" s="3" t="s">
        <v>1172</v>
      </c>
      <c r="C5246" s="63">
        <v>30421</v>
      </c>
      <c r="D5246" s="63"/>
      <c r="E5246" t="s">
        <v>1170</v>
      </c>
      <c r="AS5246" s="51" t="s">
        <v>831</v>
      </c>
      <c r="AT5246" s="51">
        <v>67</v>
      </c>
      <c r="AU5246" s="51">
        <v>73</v>
      </c>
      <c r="AV5246" s="68">
        <v>126</v>
      </c>
      <c r="AW5246">
        <v>136</v>
      </c>
      <c r="AX5246">
        <v>152</v>
      </c>
      <c r="AY5246">
        <v>198</v>
      </c>
      <c r="CE5246" s="68">
        <v>12.0855608464518</v>
      </c>
    </row>
    <row r="5247" spans="1:83" x14ac:dyDescent="0.35">
      <c r="A5247" s="3" t="s">
        <v>1173</v>
      </c>
      <c r="C5247" s="63">
        <v>30448</v>
      </c>
      <c r="D5247" s="63"/>
      <c r="E5247" t="s">
        <v>1169</v>
      </c>
      <c r="AS5247" s="51" t="s">
        <v>831</v>
      </c>
      <c r="AT5247" s="51">
        <v>63</v>
      </c>
      <c r="AU5247" s="51">
        <v>76</v>
      </c>
      <c r="AV5247" s="70">
        <v>110</v>
      </c>
      <c r="AW5247">
        <v>112</v>
      </c>
      <c r="AX5247">
        <v>129</v>
      </c>
      <c r="AY5247">
        <v>175</v>
      </c>
      <c r="CE5247" s="68">
        <v>9.2179018090371301</v>
      </c>
    </row>
    <row r="5248" spans="1:83" x14ac:dyDescent="0.35">
      <c r="A5248" s="3" t="s">
        <v>1174</v>
      </c>
      <c r="C5248" s="63">
        <v>30448</v>
      </c>
      <c r="D5248" s="63"/>
      <c r="E5248" t="s">
        <v>1170</v>
      </c>
      <c r="AS5248" s="51" t="s">
        <v>831</v>
      </c>
      <c r="AT5248" s="51">
        <v>84</v>
      </c>
      <c r="AU5248" s="51">
        <v>96</v>
      </c>
      <c r="AV5248" s="68">
        <v>119</v>
      </c>
      <c r="AW5248">
        <v>127</v>
      </c>
      <c r="AX5248">
        <v>138</v>
      </c>
      <c r="AY5248">
        <v>184</v>
      </c>
      <c r="CE5248" s="68">
        <v>11.8805765849438</v>
      </c>
    </row>
    <row r="5249" spans="1:83" x14ac:dyDescent="0.35">
      <c r="A5249" s="3" t="s">
        <v>1175</v>
      </c>
      <c r="C5249" s="63">
        <v>30484</v>
      </c>
      <c r="D5249" s="63"/>
      <c r="E5249" t="s">
        <v>1169</v>
      </c>
      <c r="AS5249" s="51" t="s">
        <v>831</v>
      </c>
      <c r="AT5249" s="51">
        <v>58</v>
      </c>
      <c r="AU5249" s="51">
        <v>76</v>
      </c>
      <c r="AV5249" s="68">
        <v>92</v>
      </c>
      <c r="AW5249">
        <v>98</v>
      </c>
      <c r="AX5249">
        <v>108</v>
      </c>
      <c r="AY5249">
        <v>151</v>
      </c>
      <c r="CE5249" s="68">
        <v>8.0143284878876297</v>
      </c>
    </row>
    <row r="5250" spans="1:83" x14ac:dyDescent="0.35">
      <c r="A5250" s="3" t="s">
        <v>1176</v>
      </c>
      <c r="C5250" s="63">
        <v>30484</v>
      </c>
      <c r="D5250" s="63"/>
      <c r="E5250" t="s">
        <v>1170</v>
      </c>
      <c r="AS5250" s="51" t="s">
        <v>831</v>
      </c>
      <c r="AT5250" s="51">
        <v>74</v>
      </c>
      <c r="AU5250" s="51">
        <v>87</v>
      </c>
      <c r="AV5250" s="68">
        <v>102</v>
      </c>
      <c r="AW5250">
        <v>108</v>
      </c>
      <c r="AX5250">
        <v>116</v>
      </c>
      <c r="AY5250">
        <v>158</v>
      </c>
      <c r="CE5250" s="68">
        <v>10.307003582121901</v>
      </c>
    </row>
    <row r="5251" spans="1:83" x14ac:dyDescent="0.35">
      <c r="A5251" s="3" t="s">
        <v>1177</v>
      </c>
      <c r="C5251" s="63">
        <v>30539</v>
      </c>
      <c r="D5251" s="63"/>
      <c r="E5251" t="s">
        <v>1169</v>
      </c>
      <c r="AS5251" s="51" t="s">
        <v>831</v>
      </c>
      <c r="AT5251" s="51">
        <v>45</v>
      </c>
      <c r="AU5251" s="51">
        <v>56</v>
      </c>
      <c r="AV5251" s="70">
        <v>65</v>
      </c>
      <c r="AW5251">
        <v>69</v>
      </c>
      <c r="AX5251">
        <v>79</v>
      </c>
      <c r="AY5251">
        <v>113</v>
      </c>
      <c r="CE5251" s="68">
        <v>8.4006050097277107</v>
      </c>
    </row>
    <row r="5252" spans="1:83" x14ac:dyDescent="0.35">
      <c r="A5252" s="3" t="s">
        <v>1178</v>
      </c>
      <c r="C5252" s="63">
        <v>30539</v>
      </c>
      <c r="D5252" s="63"/>
      <c r="E5252" t="s">
        <v>1170</v>
      </c>
      <c r="AS5252" s="51" t="s">
        <v>831</v>
      </c>
      <c r="AT5252" s="51">
        <v>52</v>
      </c>
      <c r="AU5252" s="51">
        <v>60</v>
      </c>
      <c r="AV5252" s="68">
        <v>72</v>
      </c>
      <c r="AW5252">
        <v>78</v>
      </c>
      <c r="AX5252">
        <v>84</v>
      </c>
      <c r="AY5252">
        <v>118</v>
      </c>
      <c r="CE5252" s="68">
        <v>10.564062497074101</v>
      </c>
    </row>
    <row r="5253" spans="1:83" x14ac:dyDescent="0.35">
      <c r="A5253" s="3" t="s">
        <v>1179</v>
      </c>
      <c r="C5253" s="63">
        <v>30581</v>
      </c>
      <c r="D5253" s="63"/>
      <c r="E5253" t="s">
        <v>1169</v>
      </c>
      <c r="AS5253" s="51" t="s">
        <v>831</v>
      </c>
      <c r="AT5253" s="51">
        <v>32</v>
      </c>
      <c r="AU5253" s="51">
        <v>40</v>
      </c>
      <c r="AV5253" s="70"/>
      <c r="AW5253">
        <v>55</v>
      </c>
      <c r="AX5253">
        <v>65</v>
      </c>
      <c r="AY5253">
        <v>92</v>
      </c>
      <c r="CE5253" s="68">
        <v>10.8018672723629</v>
      </c>
    </row>
    <row r="5254" spans="1:83" x14ac:dyDescent="0.35">
      <c r="A5254" s="3" t="s">
        <v>1180</v>
      </c>
      <c r="C5254" s="63">
        <v>30582</v>
      </c>
      <c r="D5254" s="63"/>
      <c r="E5254" t="s">
        <v>1170</v>
      </c>
      <c r="AS5254" s="51" t="s">
        <v>831</v>
      </c>
      <c r="AT5254" s="51">
        <v>59</v>
      </c>
      <c r="AU5254" s="51">
        <v>62</v>
      </c>
      <c r="AV5254" s="70"/>
      <c r="AW5254">
        <v>71</v>
      </c>
      <c r="AX5254">
        <v>78</v>
      </c>
      <c r="AY5254">
        <v>109</v>
      </c>
      <c r="CE5254" s="68">
        <v>7.9545577961242602</v>
      </c>
    </row>
    <row r="5255" spans="1:83" x14ac:dyDescent="0.35">
      <c r="A5255" s="3" t="s">
        <v>1464</v>
      </c>
      <c r="C5255" s="63"/>
      <c r="D5255" s="63"/>
      <c r="AS5255" s="51" t="s">
        <v>831</v>
      </c>
      <c r="AT5255" s="51">
        <v>89</v>
      </c>
      <c r="AU5255" s="51">
        <v>108</v>
      </c>
      <c r="AW5255">
        <v>152</v>
      </c>
      <c r="AX5255">
        <v>165</v>
      </c>
      <c r="AY5255">
        <v>210</v>
      </c>
    </row>
    <row r="5256" spans="1:83" x14ac:dyDescent="0.35">
      <c r="A5256" s="3" t="s">
        <v>1469</v>
      </c>
      <c r="C5256" s="63"/>
      <c r="D5256" s="63"/>
      <c r="AS5256" s="51" t="s">
        <v>831</v>
      </c>
      <c r="AT5256" s="51">
        <v>70</v>
      </c>
      <c r="AU5256" s="51">
        <v>88</v>
      </c>
      <c r="AW5256">
        <v>159</v>
      </c>
      <c r="AX5256">
        <v>172</v>
      </c>
      <c r="AY5256">
        <v>215</v>
      </c>
    </row>
    <row r="5257" spans="1:83" x14ac:dyDescent="0.35">
      <c r="A5257" s="3" t="s">
        <v>1465</v>
      </c>
      <c r="C5257" s="63"/>
      <c r="D5257" s="63"/>
      <c r="AS5257" s="51" t="s">
        <v>831</v>
      </c>
      <c r="AT5257" s="51">
        <v>93</v>
      </c>
      <c r="AU5257" s="51">
        <v>104</v>
      </c>
      <c r="AW5257">
        <v>136</v>
      </c>
      <c r="AX5257">
        <v>144</v>
      </c>
      <c r="AY5257">
        <v>187</v>
      </c>
    </row>
    <row r="5258" spans="1:83" x14ac:dyDescent="0.35">
      <c r="A5258" s="3" t="s">
        <v>1470</v>
      </c>
      <c r="C5258" s="63"/>
      <c r="D5258" s="63"/>
      <c r="AS5258" s="51" t="s">
        <v>831</v>
      </c>
      <c r="AT5258" s="51">
        <v>86</v>
      </c>
      <c r="AU5258" s="51">
        <v>106</v>
      </c>
      <c r="AW5258">
        <v>147</v>
      </c>
      <c r="AX5258">
        <v>155</v>
      </c>
      <c r="AY5258">
        <v>193</v>
      </c>
    </row>
    <row r="5259" spans="1:83" x14ac:dyDescent="0.35">
      <c r="A5259" s="3" t="s">
        <v>1466</v>
      </c>
      <c r="C5259" s="63"/>
      <c r="D5259" s="63"/>
      <c r="AS5259" s="51" t="s">
        <v>831</v>
      </c>
      <c r="AT5259" s="51">
        <v>76</v>
      </c>
      <c r="AU5259" s="51">
        <v>93</v>
      </c>
      <c r="AW5259">
        <v>111</v>
      </c>
      <c r="AX5259">
        <v>119</v>
      </c>
      <c r="AY5259">
        <v>161</v>
      </c>
    </row>
    <row r="5260" spans="1:83" x14ac:dyDescent="0.35">
      <c r="A5260" s="3" t="s">
        <v>1471</v>
      </c>
      <c r="C5260" s="63"/>
      <c r="D5260" s="63"/>
      <c r="AS5260" s="51" t="s">
        <v>831</v>
      </c>
      <c r="AT5260" s="51">
        <v>77</v>
      </c>
      <c r="AU5260" s="51">
        <v>98</v>
      </c>
      <c r="AW5260">
        <v>120</v>
      </c>
      <c r="AX5260">
        <v>131</v>
      </c>
      <c r="AY5260">
        <v>166</v>
      </c>
    </row>
    <row r="5261" spans="1:83" x14ac:dyDescent="0.35">
      <c r="A5261" s="3" t="s">
        <v>1467</v>
      </c>
      <c r="C5261" s="63"/>
      <c r="D5261" s="63"/>
      <c r="AS5261" s="51" t="s">
        <v>831</v>
      </c>
      <c r="AT5261" s="51">
        <v>65</v>
      </c>
      <c r="AU5261" s="51">
        <v>72</v>
      </c>
      <c r="AW5261">
        <v>88</v>
      </c>
      <c r="AX5261">
        <v>95</v>
      </c>
      <c r="AY5261">
        <v>129</v>
      </c>
    </row>
    <row r="5262" spans="1:83" x14ac:dyDescent="0.35">
      <c r="A5262" s="3" t="s">
        <v>1472</v>
      </c>
      <c r="C5262" s="63"/>
      <c r="D5262" s="63"/>
      <c r="AS5262" s="51" t="s">
        <v>831</v>
      </c>
      <c r="AT5262" s="51">
        <v>54</v>
      </c>
      <c r="AU5262" s="51">
        <v>67</v>
      </c>
      <c r="AW5262">
        <v>84</v>
      </c>
      <c r="AX5262">
        <v>91</v>
      </c>
      <c r="AY5262">
        <v>124</v>
      </c>
    </row>
    <row r="5263" spans="1:83" x14ac:dyDescent="0.35">
      <c r="A5263" s="3" t="s">
        <v>1468</v>
      </c>
      <c r="C5263" s="63"/>
      <c r="D5263" s="63"/>
      <c r="AS5263" s="51" t="s">
        <v>831</v>
      </c>
      <c r="AT5263" s="51"/>
      <c r="AU5263" s="51"/>
    </row>
    <row r="5264" spans="1:83" x14ac:dyDescent="0.35">
      <c r="A5264" s="3" t="s">
        <v>1473</v>
      </c>
      <c r="C5264" s="63"/>
      <c r="D5264" s="63"/>
      <c r="AS5264" s="51" t="s">
        <v>831</v>
      </c>
      <c r="AT5264" s="51">
        <v>43</v>
      </c>
      <c r="AU5264" s="51">
        <v>56</v>
      </c>
      <c r="AW5264">
        <v>69</v>
      </c>
      <c r="AX5264">
        <v>75</v>
      </c>
      <c r="AY5264">
        <v>101</v>
      </c>
    </row>
    <row r="5265" spans="1:63" x14ac:dyDescent="0.35">
      <c r="A5265" s="3" t="s">
        <v>1171</v>
      </c>
      <c r="B5265" s="32">
        <v>30428.031991925713</v>
      </c>
      <c r="BK5265">
        <v>0</v>
      </c>
    </row>
    <row r="5266" spans="1:63" x14ac:dyDescent="0.35">
      <c r="A5266" s="3" t="s">
        <v>1171</v>
      </c>
      <c r="B5266" s="32">
        <v>30434.597038429634</v>
      </c>
      <c r="BK5266">
        <v>1.2740875700554799</v>
      </c>
    </row>
    <row r="5267" spans="1:63" x14ac:dyDescent="0.35">
      <c r="A5267" s="3" t="s">
        <v>1171</v>
      </c>
      <c r="B5267" s="32">
        <v>30441.695142320532</v>
      </c>
      <c r="BK5267">
        <v>2.86417615875934</v>
      </c>
    </row>
    <row r="5268" spans="1:63" x14ac:dyDescent="0.35">
      <c r="A5268" s="3" t="s">
        <v>1171</v>
      </c>
      <c r="B5268" s="32">
        <v>30448.805759295636</v>
      </c>
      <c r="BK5268">
        <v>4.2508112672997003</v>
      </c>
    </row>
    <row r="5269" spans="1:63" x14ac:dyDescent="0.35">
      <c r="A5269" s="3" t="s">
        <v>1171</v>
      </c>
      <c r="B5269" s="32">
        <v>30455.367393140226</v>
      </c>
      <c r="BK5269">
        <v>5.5635054237408701</v>
      </c>
    </row>
    <row r="5270" spans="1:63" x14ac:dyDescent="0.35">
      <c r="A5270" s="3" t="s">
        <v>1171</v>
      </c>
      <c r="B5270" s="32">
        <v>30462.87547117169</v>
      </c>
      <c r="BK5270">
        <v>6.4877181714512497</v>
      </c>
    </row>
    <row r="5271" spans="1:63" x14ac:dyDescent="0.35">
      <c r="A5271" s="3" t="s">
        <v>1171</v>
      </c>
      <c r="B5271" s="32">
        <v>30468.947274647453</v>
      </c>
      <c r="BK5271">
        <v>6.7646912877475698</v>
      </c>
    </row>
    <row r="5272" spans="1:63" x14ac:dyDescent="0.35">
      <c r="A5272" s="3" t="s">
        <v>1171</v>
      </c>
      <c r="B5272" s="32">
        <v>30476.47355352866</v>
      </c>
      <c r="BK5272">
        <v>7.3929717006746598</v>
      </c>
    </row>
    <row r="5273" spans="1:63" x14ac:dyDescent="0.35">
      <c r="A5273" s="3" t="s">
        <v>1171</v>
      </c>
      <c r="B5273" s="32">
        <v>30490.265247424824</v>
      </c>
      <c r="BK5273">
        <v>8.1502450186408897</v>
      </c>
    </row>
    <row r="5274" spans="1:63" x14ac:dyDescent="0.35">
      <c r="A5274" s="3" t="s">
        <v>1171</v>
      </c>
      <c r="B5274" s="32">
        <v>30504.260790838154</v>
      </c>
      <c r="BK5274">
        <v>8.5930761870343293</v>
      </c>
    </row>
    <row r="5275" spans="1:63" x14ac:dyDescent="0.35">
      <c r="A5275" s="3" t="s">
        <v>1173</v>
      </c>
      <c r="B5275" s="32">
        <v>30457.923929997884</v>
      </c>
      <c r="BK5275">
        <v>0</v>
      </c>
    </row>
    <row r="5276" spans="1:63" x14ac:dyDescent="0.35">
      <c r="A5276" s="3" t="s">
        <v>1173</v>
      </c>
      <c r="B5276" s="32">
        <v>30469.41731159218</v>
      </c>
      <c r="BK5276">
        <v>2.1222387419692499</v>
      </c>
    </row>
    <row r="5277" spans="1:63" x14ac:dyDescent="0.35">
      <c r="A5277" s="3" t="s">
        <v>1173</v>
      </c>
      <c r="B5277" s="32">
        <v>30476.755666699748</v>
      </c>
      <c r="BK5277">
        <v>2.8060205115337502</v>
      </c>
    </row>
    <row r="5278" spans="1:63" x14ac:dyDescent="0.35">
      <c r="A5278" s="3" t="s">
        <v>1173</v>
      </c>
      <c r="B5278" s="32">
        <v>30483.906098033673</v>
      </c>
      <c r="BK5278">
        <v>3.5453036377356799</v>
      </c>
    </row>
    <row r="5279" spans="1:63" x14ac:dyDescent="0.35">
      <c r="A5279" s="3" t="s">
        <v>1173</v>
      </c>
      <c r="B5279" s="32">
        <v>30497.475741562914</v>
      </c>
      <c r="BK5279">
        <v>4.9129514400579701</v>
      </c>
    </row>
    <row r="5280" spans="1:63" x14ac:dyDescent="0.35">
      <c r="A5280" s="3" t="s">
        <v>1173</v>
      </c>
      <c r="B5280" s="32">
        <v>30518.584177057564</v>
      </c>
      <c r="BK5280">
        <v>6.7054261751438498</v>
      </c>
    </row>
    <row r="5281" spans="1:63" x14ac:dyDescent="0.35">
      <c r="A5281" s="3" t="s">
        <v>1173</v>
      </c>
      <c r="B5281" s="32">
        <v>30531.988647875351</v>
      </c>
      <c r="BK5281">
        <v>7.7586599156244498</v>
      </c>
    </row>
    <row r="5282" spans="1:63" x14ac:dyDescent="0.35">
      <c r="A5282" s="3" t="s">
        <v>1173</v>
      </c>
      <c r="B5282" s="32">
        <v>30545.763278474871</v>
      </c>
      <c r="BK5282">
        <v>8.7933697974499996</v>
      </c>
    </row>
    <row r="5283" spans="1:63" x14ac:dyDescent="0.35">
      <c r="A5283" s="3" t="s">
        <v>1173</v>
      </c>
      <c r="B5283" s="32">
        <v>30557.176803840903</v>
      </c>
      <c r="BK5283">
        <v>9.2179018090371301</v>
      </c>
    </row>
    <row r="5284" spans="1:63" x14ac:dyDescent="0.35">
      <c r="A5284" s="3" t="s">
        <v>1175</v>
      </c>
      <c r="B5284" s="32">
        <v>30499.067633383955</v>
      </c>
      <c r="BK5284">
        <v>0</v>
      </c>
    </row>
    <row r="5285" spans="1:63" x14ac:dyDescent="0.35">
      <c r="A5285" s="3" t="s">
        <v>1175</v>
      </c>
      <c r="B5285" s="32">
        <v>30518.861740016215</v>
      </c>
      <c r="BK5285">
        <v>2.1924580696987599</v>
      </c>
    </row>
    <row r="5286" spans="1:63" x14ac:dyDescent="0.35">
      <c r="A5286" s="3" t="s">
        <v>1175</v>
      </c>
      <c r="B5286" s="32">
        <v>30531.679688450888</v>
      </c>
      <c r="BK5286">
        <v>3.7821112985707099</v>
      </c>
    </row>
    <row r="5287" spans="1:63" x14ac:dyDescent="0.35">
      <c r="A5287" s="3" t="s">
        <v>1175</v>
      </c>
      <c r="B5287" s="32">
        <v>30545.961212715876</v>
      </c>
      <c r="BK5287">
        <v>5.5751056566817896</v>
      </c>
    </row>
    <row r="5288" spans="1:63" x14ac:dyDescent="0.35">
      <c r="A5288" s="3" t="s">
        <v>1175</v>
      </c>
      <c r="B5288" s="32">
        <v>30556.783665486357</v>
      </c>
      <c r="BK5288">
        <v>6.6100402403560699</v>
      </c>
    </row>
    <row r="5289" spans="1:63" x14ac:dyDescent="0.35">
      <c r="A5289" s="3" t="s">
        <v>1175</v>
      </c>
      <c r="B5289" s="32">
        <v>30566.505876889601</v>
      </c>
      <c r="BK5289">
        <v>7.5340844616798996</v>
      </c>
    </row>
    <row r="5290" spans="1:63" x14ac:dyDescent="0.35">
      <c r="A5290" s="3" t="s">
        <v>1175</v>
      </c>
      <c r="B5290" s="32">
        <v>30574.963811767262</v>
      </c>
      <c r="BK5290">
        <v>8.0143284878876297</v>
      </c>
    </row>
    <row r="5291" spans="1:63" x14ac:dyDescent="0.35">
      <c r="A5291" s="3" t="s">
        <v>1177</v>
      </c>
      <c r="B5291" s="32">
        <v>30551.652163410676</v>
      </c>
      <c r="BK5291">
        <v>0</v>
      </c>
    </row>
    <row r="5292" spans="1:63" x14ac:dyDescent="0.35">
      <c r="A5292" s="3" t="s">
        <v>1177</v>
      </c>
      <c r="B5292" s="32">
        <v>30557.479165457335</v>
      </c>
      <c r="BK5292">
        <v>1.30172589744982</v>
      </c>
    </row>
    <row r="5293" spans="1:63" x14ac:dyDescent="0.35">
      <c r="A5293" s="3" t="s">
        <v>1177</v>
      </c>
      <c r="B5293" s="32">
        <v>30575.206110579526</v>
      </c>
      <c r="BK5293">
        <v>4.0747292810851601</v>
      </c>
    </row>
    <row r="5294" spans="1:63" x14ac:dyDescent="0.35">
      <c r="A5294" s="3" t="s">
        <v>1177</v>
      </c>
      <c r="B5294" s="32">
        <v>30586.166434786843</v>
      </c>
      <c r="BK5294">
        <v>5.8679764287760596</v>
      </c>
    </row>
    <row r="5295" spans="1:63" x14ac:dyDescent="0.35">
      <c r="A5295" s="3" t="s">
        <v>1177</v>
      </c>
      <c r="B5295" s="32">
        <v>30594.738352486045</v>
      </c>
      <c r="BK5295">
        <v>7.4949442084034699</v>
      </c>
    </row>
    <row r="5296" spans="1:63" x14ac:dyDescent="0.35">
      <c r="A5296" s="3" t="s">
        <v>1177</v>
      </c>
      <c r="B5296" s="32">
        <v>30602.985612527878</v>
      </c>
      <c r="BK5296">
        <v>8.4006050097277107</v>
      </c>
    </row>
    <row r="5297" spans="1:63" x14ac:dyDescent="0.35">
      <c r="A5297" s="3" t="s">
        <v>1179</v>
      </c>
      <c r="B5297" s="32">
        <v>30592.430257227443</v>
      </c>
      <c r="BK5297">
        <v>0</v>
      </c>
    </row>
    <row r="5298" spans="1:63" x14ac:dyDescent="0.35">
      <c r="A5298" s="3" t="s">
        <v>1179</v>
      </c>
      <c r="B5298" s="32">
        <v>30598.785766448644</v>
      </c>
      <c r="BK5298">
        <v>1.6869912609705999</v>
      </c>
    </row>
    <row r="5299" spans="1:63" x14ac:dyDescent="0.35">
      <c r="A5299" s="3" t="s">
        <v>1179</v>
      </c>
      <c r="B5299" s="32">
        <v>30606.975011281906</v>
      </c>
      <c r="BK5299">
        <v>3.5359363794165599</v>
      </c>
    </row>
    <row r="5300" spans="1:63" x14ac:dyDescent="0.35">
      <c r="A5300" s="3" t="s">
        <v>1179</v>
      </c>
      <c r="B5300" s="32">
        <v>30616.62441928616</v>
      </c>
      <c r="BK5300">
        <v>5.6437099398735198</v>
      </c>
    </row>
    <row r="5301" spans="1:63" x14ac:dyDescent="0.35">
      <c r="A5301" s="3" t="s">
        <v>1179</v>
      </c>
      <c r="B5301" s="32">
        <v>30623.919547375575</v>
      </c>
      <c r="BK5301">
        <v>7.0303310045483398</v>
      </c>
    </row>
    <row r="5302" spans="1:63" x14ac:dyDescent="0.35">
      <c r="A5302" s="3" t="s">
        <v>1179</v>
      </c>
      <c r="B5302" s="32">
        <v>30631.243114292723</v>
      </c>
      <c r="BK5302">
        <v>7.9545577961242602</v>
      </c>
    </row>
    <row r="5303" spans="1:63" x14ac:dyDescent="0.35">
      <c r="A5303" s="3" t="s">
        <v>1172</v>
      </c>
      <c r="B5303" s="32">
        <v>30428.030854372602</v>
      </c>
      <c r="BK5303">
        <v>0</v>
      </c>
    </row>
    <row r="5304" spans="1:63" x14ac:dyDescent="0.35">
      <c r="A5304" s="3" t="s">
        <v>1172</v>
      </c>
      <c r="B5304" s="32">
        <v>30434.225741094782</v>
      </c>
      <c r="BK5304">
        <v>1.3111071996344801</v>
      </c>
    </row>
    <row r="5305" spans="1:63" x14ac:dyDescent="0.35">
      <c r="A5305" s="3" t="s">
        <v>1172</v>
      </c>
      <c r="B5305" s="32">
        <v>30441.510631206216</v>
      </c>
      <c r="BK5305">
        <v>2.86419020262489</v>
      </c>
    </row>
    <row r="5306" spans="1:63" x14ac:dyDescent="0.35">
      <c r="A5306" s="3" t="s">
        <v>1172</v>
      </c>
      <c r="B5306" s="32">
        <v>30448.806896848742</v>
      </c>
      <c r="BK5306">
        <v>4.2323154963757403</v>
      </c>
    </row>
    <row r="5307" spans="1:63" x14ac:dyDescent="0.35">
      <c r="A5307" s="3" t="s">
        <v>1172</v>
      </c>
      <c r="B5307" s="32">
        <v>30455.377631118208</v>
      </c>
      <c r="BK5307">
        <v>5.3970434854252698</v>
      </c>
    </row>
    <row r="5308" spans="1:63" x14ac:dyDescent="0.35">
      <c r="A5308" s="3" t="s">
        <v>1172</v>
      </c>
      <c r="B5308" s="32">
        <v>30462.884571596562</v>
      </c>
      <c r="BK5308">
        <v>6.3397520040596103</v>
      </c>
    </row>
    <row r="5309" spans="1:63" x14ac:dyDescent="0.35">
      <c r="A5309" s="3" t="s">
        <v>1172</v>
      </c>
      <c r="B5309" s="32">
        <v>30468.757075767589</v>
      </c>
      <c r="BK5309">
        <v>6.8571841862328897</v>
      </c>
    </row>
    <row r="5310" spans="1:63" x14ac:dyDescent="0.35">
      <c r="A5310" s="3" t="s">
        <v>1172</v>
      </c>
      <c r="B5310" s="32">
        <v>30476.094293322047</v>
      </c>
      <c r="BK5310">
        <v>7.5594617267213504</v>
      </c>
    </row>
    <row r="5311" spans="1:63" x14ac:dyDescent="0.35">
      <c r="A5311" s="3" t="s">
        <v>1172</v>
      </c>
      <c r="B5311" s="32">
        <v>30490.233395937765</v>
      </c>
      <c r="BK5311">
        <v>8.6681266045116399</v>
      </c>
    </row>
    <row r="5312" spans="1:63" x14ac:dyDescent="0.35">
      <c r="A5312" s="3" t="s">
        <v>1172</v>
      </c>
      <c r="B5312" s="32">
        <v>30504.738108122783</v>
      </c>
      <c r="BK5312">
        <v>9.8322507073426895</v>
      </c>
    </row>
    <row r="5313" spans="1:63" x14ac:dyDescent="0.35">
      <c r="A5313" s="3" t="s">
        <v>1172</v>
      </c>
      <c r="B5313" s="32">
        <v>30517.970580910453</v>
      </c>
      <c r="BK5313">
        <v>10.6820450115253</v>
      </c>
    </row>
    <row r="5314" spans="1:63" x14ac:dyDescent="0.35">
      <c r="A5314" s="3" t="s">
        <v>1172</v>
      </c>
      <c r="B5314" s="32">
        <v>30532.31580814956</v>
      </c>
      <c r="BK5314">
        <v>11.4392761978949</v>
      </c>
    </row>
    <row r="5315" spans="1:63" x14ac:dyDescent="0.35">
      <c r="A5315" s="3" t="s">
        <v>1172</v>
      </c>
      <c r="B5315" s="32">
        <v>30546.298838478691</v>
      </c>
      <c r="BK5315">
        <v>12.0855608464518</v>
      </c>
    </row>
    <row r="5316" spans="1:63" x14ac:dyDescent="0.35">
      <c r="A5316" s="3" t="s">
        <v>1174</v>
      </c>
      <c r="B5316" s="32">
        <v>30458.290677120294</v>
      </c>
      <c r="BK5316">
        <v>0</v>
      </c>
    </row>
    <row r="5317" spans="1:63" x14ac:dyDescent="0.35">
      <c r="A5317" s="3" t="s">
        <v>1174</v>
      </c>
      <c r="B5317" s="32">
        <v>30470.527790937398</v>
      </c>
      <c r="BK5317">
        <v>2.0666671660041001</v>
      </c>
    </row>
    <row r="5318" spans="1:63" x14ac:dyDescent="0.35">
      <c r="A5318" s="3" t="s">
        <v>1174</v>
      </c>
      <c r="B5318" s="32">
        <v>30477.495986263228</v>
      </c>
      <c r="BK5318">
        <v>2.7689727942236599</v>
      </c>
    </row>
    <row r="5319" spans="1:63" x14ac:dyDescent="0.35">
      <c r="A5319" s="3" t="s">
        <v>1174</v>
      </c>
      <c r="B5319" s="32">
        <v>30484.2751202623</v>
      </c>
      <c r="BK5319">
        <v>3.5452755500045798</v>
      </c>
    </row>
    <row r="5320" spans="1:63" x14ac:dyDescent="0.35">
      <c r="A5320" s="3" t="s">
        <v>1174</v>
      </c>
      <c r="B5320" s="32">
        <v>30497.648877146137</v>
      </c>
      <c r="BK5320">
        <v>5.0978951054319799</v>
      </c>
    </row>
    <row r="5321" spans="1:63" x14ac:dyDescent="0.35">
      <c r="A5321" s="3" t="s">
        <v>1174</v>
      </c>
      <c r="B5321" s="32">
        <v>30518.57735173891</v>
      </c>
      <c r="BK5321">
        <v>6.81640080068758</v>
      </c>
    </row>
    <row r="5322" spans="1:63" x14ac:dyDescent="0.35">
      <c r="A5322" s="3" t="s">
        <v>1174</v>
      </c>
      <c r="B5322" s="32">
        <v>30531.974997238038</v>
      </c>
      <c r="BK5322">
        <v>7.9806091667119201</v>
      </c>
    </row>
    <row r="5323" spans="1:63" x14ac:dyDescent="0.35">
      <c r="A5323" s="3" t="s">
        <v>1174</v>
      </c>
      <c r="B5323" s="32">
        <v>30546.434207298691</v>
      </c>
      <c r="BK5323">
        <v>9.8845641065011804</v>
      </c>
    </row>
    <row r="5324" spans="1:63" x14ac:dyDescent="0.35">
      <c r="A5324" s="3" t="s">
        <v>1174</v>
      </c>
      <c r="B5324" s="32">
        <v>30557.075561614183</v>
      </c>
      <c r="BK5324">
        <v>10.864025421269099</v>
      </c>
    </row>
    <row r="5325" spans="1:63" x14ac:dyDescent="0.35">
      <c r="A5325" s="3" t="s">
        <v>1174</v>
      </c>
      <c r="B5325" s="32">
        <v>30566.423063023252</v>
      </c>
      <c r="BK5325">
        <v>11.8805765849438</v>
      </c>
    </row>
    <row r="5326" spans="1:63" x14ac:dyDescent="0.35">
      <c r="A5326" s="3" t="s">
        <v>1176</v>
      </c>
      <c r="B5326" s="32">
        <v>30499.068770937061</v>
      </c>
      <c r="BK5326">
        <v>0</v>
      </c>
    </row>
    <row r="5327" spans="1:63" x14ac:dyDescent="0.35">
      <c r="A5327" s="3" t="s">
        <v>1176</v>
      </c>
      <c r="B5327" s="32">
        <v>30518.497268000021</v>
      </c>
      <c r="BK5327">
        <v>2.1185030737340398</v>
      </c>
    </row>
    <row r="5328" spans="1:63" x14ac:dyDescent="0.35">
      <c r="A5328" s="3" t="s">
        <v>1176</v>
      </c>
      <c r="B5328" s="32">
        <v>30533.345976245269</v>
      </c>
      <c r="BK5328">
        <v>3.6895060491610199</v>
      </c>
    </row>
    <row r="5329" spans="1:63" x14ac:dyDescent="0.35">
      <c r="A5329" s="3" t="s">
        <v>1176</v>
      </c>
      <c r="B5329" s="32">
        <v>30546.873530309469</v>
      </c>
      <c r="BK5329">
        <v>5.7414973756696597</v>
      </c>
    </row>
    <row r="5330" spans="1:63" x14ac:dyDescent="0.35">
      <c r="A5330" s="3" t="s">
        <v>1176</v>
      </c>
      <c r="B5330" s="32">
        <v>30556.770014849048</v>
      </c>
      <c r="BK5330">
        <v>6.8319894914435402</v>
      </c>
    </row>
    <row r="5331" spans="1:63" x14ac:dyDescent="0.35">
      <c r="A5331" s="3" t="s">
        <v>1176</v>
      </c>
      <c r="B5331" s="32">
        <v>30566.477438061869</v>
      </c>
      <c r="BK5331">
        <v>7.9964787347787896</v>
      </c>
    </row>
    <row r="5332" spans="1:63" x14ac:dyDescent="0.35">
      <c r="A5332" s="3" t="s">
        <v>1176</v>
      </c>
      <c r="B5332" s="32">
        <v>30575.077794588804</v>
      </c>
      <c r="BK5332">
        <v>9.1610522413073099</v>
      </c>
    </row>
    <row r="5333" spans="1:63" x14ac:dyDescent="0.35">
      <c r="A5333" s="3" t="s">
        <v>1176</v>
      </c>
      <c r="B5333" s="32">
        <v>30585.339888697683</v>
      </c>
      <c r="BK5333">
        <v>10.307003582121901</v>
      </c>
    </row>
    <row r="5334" spans="1:63" x14ac:dyDescent="0.35">
      <c r="A5334" s="3" t="s">
        <v>1178</v>
      </c>
      <c r="B5334" s="32">
        <v>30551.836674524988</v>
      </c>
      <c r="BK5334">
        <v>0</v>
      </c>
    </row>
    <row r="5335" spans="1:63" x14ac:dyDescent="0.35">
      <c r="A5335" s="3" t="s">
        <v>1178</v>
      </c>
      <c r="B5335" s="32">
        <v>30557.855013004621</v>
      </c>
      <c r="BK5335">
        <v>1.1907231841749899</v>
      </c>
    </row>
    <row r="5336" spans="1:63" x14ac:dyDescent="0.35">
      <c r="A5336" s="3" t="s">
        <v>1178</v>
      </c>
      <c r="B5336" s="32">
        <v>30575.398584565603</v>
      </c>
      <c r="BK5336">
        <v>3.9452448407519198</v>
      </c>
    </row>
    <row r="5337" spans="1:63" x14ac:dyDescent="0.35">
      <c r="A5337" s="3" t="s">
        <v>1178</v>
      </c>
      <c r="B5337" s="32">
        <v>30586.155059255751</v>
      </c>
      <c r="BK5337">
        <v>6.0529341380156199</v>
      </c>
    </row>
    <row r="5338" spans="1:63" x14ac:dyDescent="0.35">
      <c r="A5338" s="3" t="s">
        <v>1178</v>
      </c>
      <c r="B5338" s="32">
        <v>30594.722426742515</v>
      </c>
      <c r="BK5338">
        <v>7.7538850013388396</v>
      </c>
    </row>
    <row r="5339" spans="1:63" x14ac:dyDescent="0.35">
      <c r="A5339" s="3" t="s">
        <v>1178</v>
      </c>
      <c r="B5339" s="32">
        <v>30602.724885355245</v>
      </c>
      <c r="BK5339">
        <v>9.6398357054982604</v>
      </c>
    </row>
    <row r="5340" spans="1:63" x14ac:dyDescent="0.35">
      <c r="A5340" s="3" t="s">
        <v>1178</v>
      </c>
      <c r="B5340" s="32">
        <v>30610.048452272393</v>
      </c>
      <c r="BK5340">
        <v>10.564062497074101</v>
      </c>
    </row>
    <row r="5341" spans="1:63" x14ac:dyDescent="0.35">
      <c r="A5341" s="3" t="s">
        <v>1180</v>
      </c>
      <c r="B5341" s="32">
        <v>30592.613630788648</v>
      </c>
      <c r="BK5341">
        <v>0</v>
      </c>
    </row>
    <row r="5342" spans="1:63" x14ac:dyDescent="0.35">
      <c r="A5342" s="3" t="s">
        <v>1180</v>
      </c>
      <c r="B5342" s="32">
        <v>30598.22995799948</v>
      </c>
      <c r="BK5342">
        <v>1.7240249344151399</v>
      </c>
    </row>
    <row r="5343" spans="1:63" x14ac:dyDescent="0.35">
      <c r="A5343" s="3" t="s">
        <v>1180</v>
      </c>
      <c r="B5343" s="32">
        <v>30606.609401712602</v>
      </c>
      <c r="BK5343">
        <v>3.4804771543757802</v>
      </c>
    </row>
    <row r="5344" spans="1:63" x14ac:dyDescent="0.35">
      <c r="A5344" s="3" t="s">
        <v>1180</v>
      </c>
      <c r="B5344" s="32">
        <v>30616.821443484678</v>
      </c>
      <c r="BK5344">
        <v>5.4402424158444704</v>
      </c>
    </row>
    <row r="5345" spans="1:63" x14ac:dyDescent="0.35">
      <c r="A5345" s="3" t="s">
        <v>1180</v>
      </c>
      <c r="B5345" s="32">
        <v>30624.121121786528</v>
      </c>
      <c r="BK5345">
        <v>6.7528803968234596</v>
      </c>
    </row>
    <row r="5346" spans="1:63" x14ac:dyDescent="0.35">
      <c r="A5346" s="3" t="s">
        <v>1180</v>
      </c>
      <c r="B5346" s="32">
        <v>30630.317146061818</v>
      </c>
      <c r="BK5346">
        <v>8.0101153282238595</v>
      </c>
    </row>
    <row r="5347" spans="1:63" x14ac:dyDescent="0.35">
      <c r="A5347" s="3" t="s">
        <v>1180</v>
      </c>
      <c r="B5347" s="32">
        <v>30637.624787235436</v>
      </c>
      <c r="BK5347">
        <v>9.1932829127351603</v>
      </c>
    </row>
    <row r="5348" spans="1:63" x14ac:dyDescent="0.35">
      <c r="A5348" s="3" t="s">
        <v>1180</v>
      </c>
      <c r="B5348" s="32">
        <v>30644.721753573227</v>
      </c>
      <c r="BK5348">
        <v>10.8018672723629</v>
      </c>
    </row>
    <row r="5349" spans="1:63" x14ac:dyDescent="0.35">
      <c r="A5349" s="3" t="s">
        <v>1182</v>
      </c>
      <c r="C5349" s="63">
        <v>30820</v>
      </c>
      <c r="D5349" s="63"/>
      <c r="E5349" t="s">
        <v>805</v>
      </c>
      <c r="AS5349" s="51" t="s">
        <v>831</v>
      </c>
      <c r="AX5349">
        <v>139</v>
      </c>
    </row>
    <row r="5350" spans="1:63" x14ac:dyDescent="0.35">
      <c r="A5350" s="3" t="s">
        <v>1183</v>
      </c>
      <c r="C5350" s="63">
        <v>30866</v>
      </c>
      <c r="D5350" s="63"/>
      <c r="E5350" t="s">
        <v>805</v>
      </c>
      <c r="AS5350" s="51" t="s">
        <v>831</v>
      </c>
      <c r="AX5350">
        <v>113</v>
      </c>
    </row>
    <row r="5351" spans="1:63" x14ac:dyDescent="0.35">
      <c r="A5351" s="3" t="s">
        <v>1184</v>
      </c>
      <c r="C5351" s="63">
        <v>30820</v>
      </c>
      <c r="D5351" s="63"/>
      <c r="E5351" t="s">
        <v>1169</v>
      </c>
      <c r="AS5351" s="51" t="s">
        <v>831</v>
      </c>
      <c r="AX5351">
        <v>130</v>
      </c>
    </row>
    <row r="5352" spans="1:63" x14ac:dyDescent="0.35">
      <c r="A5352" s="3" t="s">
        <v>1185</v>
      </c>
      <c r="C5352" s="63">
        <v>30866</v>
      </c>
      <c r="D5352" s="63"/>
      <c r="E5352" t="s">
        <v>1169</v>
      </c>
      <c r="AS5352" s="51" t="s">
        <v>831</v>
      </c>
      <c r="AX5352">
        <v>106</v>
      </c>
    </row>
    <row r="5353" spans="1:63" x14ac:dyDescent="0.35">
      <c r="A5353" s="3" t="s">
        <v>1186</v>
      </c>
      <c r="C5353" s="63">
        <v>30820</v>
      </c>
      <c r="D5353" s="63"/>
      <c r="E5353" t="s">
        <v>1170</v>
      </c>
      <c r="AS5353" s="51" t="s">
        <v>831</v>
      </c>
      <c r="AX5353">
        <v>140</v>
      </c>
    </row>
    <row r="5354" spans="1:63" x14ac:dyDescent="0.35">
      <c r="A5354" s="3" t="s">
        <v>1187</v>
      </c>
      <c r="C5354" s="63">
        <v>30866</v>
      </c>
      <c r="D5354" s="63"/>
      <c r="E5354" t="s">
        <v>1170</v>
      </c>
      <c r="AS5354" s="51" t="s">
        <v>831</v>
      </c>
      <c r="AX5354">
        <v>116</v>
      </c>
    </row>
    <row r="5355" spans="1:63" x14ac:dyDescent="0.35">
      <c r="A5355" t="s">
        <v>1260</v>
      </c>
      <c r="C5355" s="32">
        <v>41740</v>
      </c>
      <c r="D5355" s="30">
        <f>C5355-DATE(YEAR(C5355),1,1)+1</f>
        <v>101</v>
      </c>
      <c r="E5355" t="s">
        <v>861</v>
      </c>
      <c r="AS5355" s="51" t="s">
        <v>831</v>
      </c>
      <c r="AU5355">
        <v>38</v>
      </c>
      <c r="AV5355" s="68">
        <v>47</v>
      </c>
      <c r="AW5355">
        <v>51</v>
      </c>
      <c r="AX5355">
        <v>60</v>
      </c>
    </row>
    <row r="5356" spans="1:63" x14ac:dyDescent="0.35">
      <c r="A5356" t="s">
        <v>1261</v>
      </c>
      <c r="C5356" s="32">
        <v>41740</v>
      </c>
      <c r="D5356" s="30">
        <f t="shared" ref="D5356:D5419" si="6">C5356-DATE(YEAR(C5356),1,1)+1</f>
        <v>101</v>
      </c>
      <c r="E5356" t="s">
        <v>802</v>
      </c>
      <c r="AS5356" s="51" t="s">
        <v>831</v>
      </c>
      <c r="AU5356">
        <v>43</v>
      </c>
      <c r="AV5356" s="68">
        <v>63</v>
      </c>
      <c r="AW5356">
        <v>67</v>
      </c>
      <c r="AX5356">
        <v>74</v>
      </c>
    </row>
    <row r="5357" spans="1:63" x14ac:dyDescent="0.35">
      <c r="A5357" t="s">
        <v>1262</v>
      </c>
      <c r="C5357" s="32">
        <v>41740</v>
      </c>
      <c r="D5357" s="30">
        <f t="shared" si="6"/>
        <v>101</v>
      </c>
      <c r="E5357" t="s">
        <v>1237</v>
      </c>
      <c r="AS5357" s="51" t="s">
        <v>831</v>
      </c>
      <c r="AU5357">
        <v>48</v>
      </c>
      <c r="AV5357" s="68">
        <v>67</v>
      </c>
      <c r="AW5357">
        <v>77</v>
      </c>
      <c r="AX5357">
        <v>88</v>
      </c>
    </row>
    <row r="5358" spans="1:63" x14ac:dyDescent="0.35">
      <c r="A5358" t="s">
        <v>1263</v>
      </c>
      <c r="C5358" s="32">
        <v>41740</v>
      </c>
      <c r="D5358" s="30">
        <f t="shared" si="6"/>
        <v>101</v>
      </c>
      <c r="E5358" t="s">
        <v>1238</v>
      </c>
      <c r="AS5358" s="51" t="s">
        <v>831</v>
      </c>
      <c r="AU5358">
        <v>48</v>
      </c>
      <c r="AV5358" s="68">
        <v>75</v>
      </c>
      <c r="AW5358">
        <v>87</v>
      </c>
      <c r="AX5358">
        <v>108</v>
      </c>
    </row>
    <row r="5359" spans="1:63" x14ac:dyDescent="0.35">
      <c r="A5359" t="s">
        <v>1264</v>
      </c>
      <c r="C5359" s="32">
        <v>41740</v>
      </c>
      <c r="D5359" s="30">
        <f t="shared" si="6"/>
        <v>101</v>
      </c>
      <c r="E5359" t="s">
        <v>1239</v>
      </c>
      <c r="AS5359" s="51" t="s">
        <v>831</v>
      </c>
      <c r="AU5359">
        <v>40</v>
      </c>
      <c r="AV5359" s="68">
        <v>52</v>
      </c>
      <c r="AW5359">
        <v>55</v>
      </c>
      <c r="AX5359">
        <v>63</v>
      </c>
    </row>
    <row r="5360" spans="1:63" x14ac:dyDescent="0.35">
      <c r="A5360" t="s">
        <v>1265</v>
      </c>
      <c r="C5360" s="32">
        <v>41740</v>
      </c>
      <c r="D5360" s="30">
        <f t="shared" si="6"/>
        <v>101</v>
      </c>
      <c r="E5360" t="s">
        <v>1240</v>
      </c>
      <c r="AS5360" s="51" t="s">
        <v>831</v>
      </c>
      <c r="AU5360">
        <v>56</v>
      </c>
      <c r="AV5360" s="68">
        <v>70</v>
      </c>
      <c r="AW5360">
        <v>80</v>
      </c>
      <c r="AX5360">
        <v>91</v>
      </c>
      <c r="AY5360">
        <v>147</v>
      </c>
    </row>
    <row r="5361" spans="1:51" x14ac:dyDescent="0.35">
      <c r="A5361" t="s">
        <v>1266</v>
      </c>
      <c r="C5361" s="32">
        <v>41740</v>
      </c>
      <c r="D5361" s="30">
        <f t="shared" si="6"/>
        <v>101</v>
      </c>
      <c r="E5361" t="s">
        <v>803</v>
      </c>
      <c r="AS5361" s="51" t="s">
        <v>831</v>
      </c>
      <c r="AU5361">
        <v>40</v>
      </c>
      <c r="AV5361" s="68">
        <v>54</v>
      </c>
      <c r="AW5361">
        <v>56</v>
      </c>
      <c r="AX5361">
        <v>61</v>
      </c>
    </row>
    <row r="5362" spans="1:51" x14ac:dyDescent="0.35">
      <c r="A5362" t="s">
        <v>1267</v>
      </c>
      <c r="C5362" s="32">
        <v>41740</v>
      </c>
      <c r="D5362" s="30">
        <f t="shared" si="6"/>
        <v>101</v>
      </c>
      <c r="E5362" t="s">
        <v>862</v>
      </c>
      <c r="AS5362" s="51" t="s">
        <v>831</v>
      </c>
      <c r="AU5362">
        <v>56</v>
      </c>
      <c r="AV5362" s="68">
        <v>116</v>
      </c>
      <c r="AW5362">
        <v>124</v>
      </c>
      <c r="AX5362">
        <v>134</v>
      </c>
    </row>
    <row r="5363" spans="1:51" x14ac:dyDescent="0.35">
      <c r="A5363" t="s">
        <v>1268</v>
      </c>
      <c r="C5363" s="32">
        <v>41740</v>
      </c>
      <c r="D5363" s="30">
        <f t="shared" si="6"/>
        <v>101</v>
      </c>
      <c r="E5363" t="s">
        <v>1241</v>
      </c>
      <c r="AS5363" s="51" t="s">
        <v>831</v>
      </c>
      <c r="AU5363">
        <v>51</v>
      </c>
      <c r="AV5363" s="68">
        <v>97</v>
      </c>
      <c r="AW5363">
        <v>106</v>
      </c>
      <c r="AX5363">
        <v>119</v>
      </c>
    </row>
    <row r="5364" spans="1:51" x14ac:dyDescent="0.35">
      <c r="A5364" t="s">
        <v>1269</v>
      </c>
      <c r="C5364" s="32">
        <v>41740</v>
      </c>
      <c r="D5364" s="30">
        <f t="shared" si="6"/>
        <v>101</v>
      </c>
      <c r="E5364" t="s">
        <v>1242</v>
      </c>
      <c r="AS5364" s="51" t="s">
        <v>831</v>
      </c>
      <c r="AU5364">
        <v>49</v>
      </c>
      <c r="AV5364" s="68">
        <v>100</v>
      </c>
      <c r="AW5364">
        <v>108</v>
      </c>
      <c r="AX5364">
        <v>121</v>
      </c>
    </row>
    <row r="5365" spans="1:51" x14ac:dyDescent="0.35">
      <c r="A5365" t="s">
        <v>1270</v>
      </c>
      <c r="C5365" s="32">
        <v>41740</v>
      </c>
      <c r="D5365" s="30">
        <f t="shared" si="6"/>
        <v>101</v>
      </c>
      <c r="E5365" t="s">
        <v>1243</v>
      </c>
      <c r="AS5365" s="51" t="s">
        <v>831</v>
      </c>
      <c r="AU5365">
        <v>49</v>
      </c>
      <c r="AV5365" s="68">
        <v>64</v>
      </c>
      <c r="AW5365">
        <v>68</v>
      </c>
      <c r="AX5365">
        <v>74</v>
      </c>
      <c r="AY5365">
        <v>147</v>
      </c>
    </row>
    <row r="5366" spans="1:51" x14ac:dyDescent="0.35">
      <c r="A5366" t="s">
        <v>1271</v>
      </c>
      <c r="C5366" s="32">
        <v>41740</v>
      </c>
      <c r="D5366" s="30">
        <f t="shared" si="6"/>
        <v>101</v>
      </c>
      <c r="E5366" t="s">
        <v>863</v>
      </c>
      <c r="AS5366" s="51" t="s">
        <v>831</v>
      </c>
      <c r="AU5366">
        <v>48</v>
      </c>
      <c r="AV5366" s="68">
        <v>69</v>
      </c>
      <c r="AW5366">
        <v>73</v>
      </c>
      <c r="AX5366">
        <v>87</v>
      </c>
    </row>
    <row r="5367" spans="1:51" x14ac:dyDescent="0.35">
      <c r="A5367" t="s">
        <v>1272</v>
      </c>
      <c r="C5367" s="32">
        <v>41740</v>
      </c>
      <c r="D5367" s="30">
        <f t="shared" si="6"/>
        <v>101</v>
      </c>
      <c r="E5367" t="s">
        <v>756</v>
      </c>
      <c r="AS5367" s="51" t="s">
        <v>831</v>
      </c>
      <c r="AU5367">
        <v>39</v>
      </c>
      <c r="AV5367" s="68">
        <v>50</v>
      </c>
      <c r="AW5367">
        <v>54</v>
      </c>
      <c r="AX5367">
        <v>58</v>
      </c>
    </row>
    <row r="5368" spans="1:51" x14ac:dyDescent="0.35">
      <c r="A5368" t="s">
        <v>1273</v>
      </c>
      <c r="C5368" s="32">
        <v>41740</v>
      </c>
      <c r="D5368" s="30">
        <f t="shared" si="6"/>
        <v>101</v>
      </c>
      <c r="E5368" t="s">
        <v>1244</v>
      </c>
      <c r="AS5368" s="51" t="s">
        <v>831</v>
      </c>
      <c r="AU5368">
        <v>39</v>
      </c>
      <c r="AV5368" s="68">
        <v>53</v>
      </c>
      <c r="AW5368">
        <v>58</v>
      </c>
      <c r="AX5368">
        <v>67</v>
      </c>
    </row>
    <row r="5369" spans="1:51" x14ac:dyDescent="0.35">
      <c r="A5369" t="s">
        <v>1274</v>
      </c>
      <c r="C5369" s="32">
        <v>41740</v>
      </c>
      <c r="D5369" s="30">
        <f t="shared" si="6"/>
        <v>101</v>
      </c>
      <c r="E5369" t="s">
        <v>757</v>
      </c>
      <c r="AS5369" s="51" t="s">
        <v>831</v>
      </c>
      <c r="AU5369">
        <v>45</v>
      </c>
      <c r="AV5369" s="68">
        <v>55</v>
      </c>
      <c r="AW5369">
        <v>59</v>
      </c>
      <c r="AX5369">
        <v>67</v>
      </c>
    </row>
    <row r="5370" spans="1:51" x14ac:dyDescent="0.35">
      <c r="A5370" t="s">
        <v>1275</v>
      </c>
      <c r="C5370" s="32">
        <v>41740</v>
      </c>
      <c r="D5370" s="30">
        <f t="shared" si="6"/>
        <v>101</v>
      </c>
      <c r="E5370" t="s">
        <v>1245</v>
      </c>
      <c r="AS5370" s="51" t="s">
        <v>831</v>
      </c>
      <c r="AU5370">
        <v>50</v>
      </c>
      <c r="AV5370" s="68">
        <v>89</v>
      </c>
      <c r="AW5370">
        <v>106</v>
      </c>
      <c r="AX5370">
        <v>113</v>
      </c>
    </row>
    <row r="5371" spans="1:51" x14ac:dyDescent="0.35">
      <c r="A5371" t="s">
        <v>1276</v>
      </c>
      <c r="C5371" s="32">
        <v>41740</v>
      </c>
      <c r="D5371" s="30">
        <f t="shared" si="6"/>
        <v>101</v>
      </c>
      <c r="E5371" t="s">
        <v>1246</v>
      </c>
      <c r="AS5371" s="51" t="s">
        <v>831</v>
      </c>
      <c r="AU5371">
        <v>50</v>
      </c>
      <c r="AV5371" s="68">
        <v>68</v>
      </c>
      <c r="AW5371">
        <v>75</v>
      </c>
      <c r="AX5371">
        <v>87</v>
      </c>
    </row>
    <row r="5372" spans="1:51" x14ac:dyDescent="0.35">
      <c r="A5372" t="s">
        <v>1277</v>
      </c>
      <c r="C5372" s="32">
        <v>41740</v>
      </c>
      <c r="D5372" s="30">
        <f t="shared" si="6"/>
        <v>101</v>
      </c>
      <c r="E5372" t="s">
        <v>865</v>
      </c>
      <c r="AS5372" s="51" t="s">
        <v>831</v>
      </c>
      <c r="AU5372">
        <v>50</v>
      </c>
      <c r="AV5372" s="68">
        <v>65</v>
      </c>
      <c r="AW5372">
        <v>74</v>
      </c>
      <c r="AX5372">
        <v>82</v>
      </c>
      <c r="AY5372">
        <v>147</v>
      </c>
    </row>
    <row r="5373" spans="1:51" x14ac:dyDescent="0.35">
      <c r="A5373" t="s">
        <v>1278</v>
      </c>
      <c r="C5373" s="32">
        <v>41740</v>
      </c>
      <c r="D5373" s="30">
        <f t="shared" si="6"/>
        <v>101</v>
      </c>
      <c r="E5373" t="s">
        <v>1247</v>
      </c>
      <c r="AS5373" s="51" t="s">
        <v>831</v>
      </c>
      <c r="AU5373">
        <v>56</v>
      </c>
      <c r="AV5373" s="68">
        <v>76</v>
      </c>
      <c r="AW5373">
        <v>86</v>
      </c>
      <c r="AX5373">
        <v>93</v>
      </c>
    </row>
    <row r="5374" spans="1:51" x14ac:dyDescent="0.35">
      <c r="A5374" t="s">
        <v>1279</v>
      </c>
      <c r="C5374" s="32">
        <v>41740</v>
      </c>
      <c r="D5374" s="30">
        <f t="shared" si="6"/>
        <v>101</v>
      </c>
      <c r="E5374" t="s">
        <v>1248</v>
      </c>
      <c r="AS5374" s="51" t="s">
        <v>831</v>
      </c>
      <c r="AU5374">
        <v>39</v>
      </c>
      <c r="AV5374" s="68">
        <v>51</v>
      </c>
      <c r="AW5374">
        <v>55</v>
      </c>
      <c r="AX5374">
        <v>59</v>
      </c>
    </row>
    <row r="5375" spans="1:51" x14ac:dyDescent="0.35">
      <c r="A5375" t="s">
        <v>1280</v>
      </c>
      <c r="C5375" s="32">
        <v>41740</v>
      </c>
      <c r="D5375" s="30">
        <f t="shared" si="6"/>
        <v>101</v>
      </c>
      <c r="E5375" t="s">
        <v>1249</v>
      </c>
      <c r="AS5375" s="51" t="s">
        <v>831</v>
      </c>
      <c r="AU5375">
        <v>41</v>
      </c>
      <c r="AV5375" s="68">
        <v>59</v>
      </c>
      <c r="AW5375">
        <v>65</v>
      </c>
      <c r="AX5375">
        <v>76</v>
      </c>
    </row>
    <row r="5376" spans="1:51" x14ac:dyDescent="0.35">
      <c r="A5376" t="s">
        <v>1281</v>
      </c>
      <c r="C5376" s="32">
        <v>41740</v>
      </c>
      <c r="D5376" s="30">
        <f t="shared" si="6"/>
        <v>101</v>
      </c>
      <c r="E5376" t="s">
        <v>1250</v>
      </c>
      <c r="AS5376" s="51" t="s">
        <v>831</v>
      </c>
      <c r="AU5376">
        <v>38</v>
      </c>
      <c r="AV5376" s="68">
        <v>50</v>
      </c>
      <c r="AW5376">
        <v>55</v>
      </c>
      <c r="AX5376">
        <v>59</v>
      </c>
    </row>
    <row r="5377" spans="1:51" x14ac:dyDescent="0.35">
      <c r="A5377" t="s">
        <v>1282</v>
      </c>
      <c r="C5377" s="32">
        <v>41740</v>
      </c>
      <c r="D5377" s="30">
        <f t="shared" si="6"/>
        <v>101</v>
      </c>
      <c r="E5377" t="s">
        <v>1251</v>
      </c>
      <c r="AS5377" s="51" t="s">
        <v>831</v>
      </c>
      <c r="AU5377">
        <v>153</v>
      </c>
      <c r="AV5377" s="68">
        <v>175</v>
      </c>
      <c r="AW5377">
        <v>180</v>
      </c>
      <c r="AX5377">
        <v>189</v>
      </c>
    </row>
    <row r="5378" spans="1:51" x14ac:dyDescent="0.35">
      <c r="A5378" t="s">
        <v>1283</v>
      </c>
      <c r="C5378" s="32">
        <v>41740</v>
      </c>
      <c r="D5378" s="30">
        <f t="shared" si="6"/>
        <v>101</v>
      </c>
      <c r="E5378" t="s">
        <v>1252</v>
      </c>
      <c r="AS5378" s="51" t="s">
        <v>831</v>
      </c>
      <c r="AU5378">
        <v>90</v>
      </c>
      <c r="AV5378" s="68">
        <v>136</v>
      </c>
      <c r="AW5378">
        <v>140</v>
      </c>
      <c r="AX5378">
        <v>150</v>
      </c>
    </row>
    <row r="5379" spans="1:51" x14ac:dyDescent="0.35">
      <c r="A5379" t="s">
        <v>1284</v>
      </c>
      <c r="C5379" s="32">
        <v>41740</v>
      </c>
      <c r="D5379" s="30">
        <f t="shared" si="6"/>
        <v>101</v>
      </c>
      <c r="E5379" t="s">
        <v>866</v>
      </c>
      <c r="AS5379" s="51" t="s">
        <v>831</v>
      </c>
      <c r="AU5379">
        <v>49</v>
      </c>
      <c r="AV5379" s="68">
        <v>65</v>
      </c>
      <c r="AW5379">
        <v>74</v>
      </c>
      <c r="AX5379">
        <v>83</v>
      </c>
    </row>
    <row r="5380" spans="1:51" x14ac:dyDescent="0.35">
      <c r="A5380" t="s">
        <v>1285</v>
      </c>
      <c r="C5380" s="32">
        <v>41740</v>
      </c>
      <c r="D5380" s="30">
        <f t="shared" si="6"/>
        <v>101</v>
      </c>
      <c r="E5380" t="s">
        <v>1253</v>
      </c>
      <c r="AS5380" s="51" t="s">
        <v>831</v>
      </c>
      <c r="AU5380">
        <v>61</v>
      </c>
      <c r="AV5380" s="68">
        <v>81</v>
      </c>
      <c r="AW5380">
        <v>93</v>
      </c>
      <c r="AX5380">
        <v>109</v>
      </c>
    </row>
    <row r="5381" spans="1:51" x14ac:dyDescent="0.35">
      <c r="A5381" t="s">
        <v>1286</v>
      </c>
      <c r="C5381" s="32">
        <v>41740</v>
      </c>
      <c r="D5381" s="30">
        <f t="shared" si="6"/>
        <v>101</v>
      </c>
      <c r="E5381" t="s">
        <v>1254</v>
      </c>
      <c r="AS5381" s="51" t="s">
        <v>831</v>
      </c>
      <c r="AU5381">
        <v>39</v>
      </c>
      <c r="AV5381" s="68">
        <v>52</v>
      </c>
      <c r="AW5381">
        <v>55</v>
      </c>
      <c r="AX5381">
        <v>63</v>
      </c>
    </row>
    <row r="5382" spans="1:51" x14ac:dyDescent="0.35">
      <c r="A5382" t="s">
        <v>1287</v>
      </c>
      <c r="C5382" s="32">
        <v>41740</v>
      </c>
      <c r="D5382" s="30">
        <f t="shared" si="6"/>
        <v>101</v>
      </c>
      <c r="E5382" t="s">
        <v>1255</v>
      </c>
      <c r="AS5382" s="51" t="s">
        <v>831</v>
      </c>
      <c r="AU5382">
        <v>61</v>
      </c>
      <c r="AV5382" s="68">
        <v>84</v>
      </c>
      <c r="AW5382">
        <v>93</v>
      </c>
      <c r="AX5382">
        <v>103</v>
      </c>
    </row>
    <row r="5383" spans="1:51" x14ac:dyDescent="0.35">
      <c r="A5383" t="s">
        <v>1288</v>
      </c>
      <c r="C5383" s="32">
        <v>41740</v>
      </c>
      <c r="D5383" s="30">
        <f t="shared" si="6"/>
        <v>101</v>
      </c>
      <c r="E5383" t="s">
        <v>957</v>
      </c>
      <c r="AS5383" s="51" t="s">
        <v>831</v>
      </c>
      <c r="AU5383">
        <v>54</v>
      </c>
      <c r="AV5383" s="68">
        <v>78</v>
      </c>
      <c r="AW5383">
        <v>89</v>
      </c>
      <c r="AX5383">
        <v>104</v>
      </c>
      <c r="AY5383">
        <v>147</v>
      </c>
    </row>
    <row r="5384" spans="1:51" x14ac:dyDescent="0.35">
      <c r="A5384" t="s">
        <v>1289</v>
      </c>
      <c r="C5384" s="32">
        <v>41740</v>
      </c>
      <c r="D5384" s="30">
        <f t="shared" si="6"/>
        <v>101</v>
      </c>
      <c r="E5384" t="s">
        <v>1256</v>
      </c>
      <c r="AS5384" s="51" t="s">
        <v>831</v>
      </c>
      <c r="AU5384">
        <v>39</v>
      </c>
      <c r="AV5384" s="68">
        <v>51</v>
      </c>
      <c r="AW5384">
        <v>55</v>
      </c>
      <c r="AX5384">
        <v>62</v>
      </c>
    </row>
    <row r="5385" spans="1:51" x14ac:dyDescent="0.35">
      <c r="A5385" t="s">
        <v>1290</v>
      </c>
      <c r="C5385" s="32">
        <v>41740</v>
      </c>
      <c r="D5385" s="30">
        <f t="shared" si="6"/>
        <v>101</v>
      </c>
      <c r="E5385" t="s">
        <v>1257</v>
      </c>
      <c r="AS5385" s="51" t="s">
        <v>831</v>
      </c>
      <c r="AU5385">
        <v>39</v>
      </c>
      <c r="AV5385" s="68">
        <v>52</v>
      </c>
      <c r="AW5385">
        <v>55</v>
      </c>
      <c r="AX5385">
        <v>62</v>
      </c>
    </row>
    <row r="5386" spans="1:51" x14ac:dyDescent="0.35">
      <c r="A5386" t="s">
        <v>1291</v>
      </c>
      <c r="C5386" s="32">
        <v>41740</v>
      </c>
      <c r="D5386" s="30">
        <f t="shared" si="6"/>
        <v>101</v>
      </c>
      <c r="E5386" t="s">
        <v>810</v>
      </c>
      <c r="AS5386" s="51" t="s">
        <v>831</v>
      </c>
      <c r="AU5386">
        <v>123</v>
      </c>
      <c r="AV5386" s="68">
        <v>140</v>
      </c>
      <c r="AW5386">
        <v>146</v>
      </c>
      <c r="AX5386">
        <v>152</v>
      </c>
    </row>
    <row r="5387" spans="1:51" x14ac:dyDescent="0.35">
      <c r="A5387" t="s">
        <v>1292</v>
      </c>
      <c r="C5387" s="32">
        <v>41740</v>
      </c>
      <c r="D5387" s="30">
        <f t="shared" si="6"/>
        <v>101</v>
      </c>
      <c r="E5387" t="s">
        <v>1258</v>
      </c>
      <c r="AS5387" s="51" t="s">
        <v>831</v>
      </c>
      <c r="AU5387">
        <v>114</v>
      </c>
      <c r="AV5387" s="68">
        <v>136</v>
      </c>
      <c r="AW5387">
        <v>139</v>
      </c>
      <c r="AX5387">
        <v>145</v>
      </c>
      <c r="AY5387">
        <v>182</v>
      </c>
    </row>
    <row r="5388" spans="1:51" x14ac:dyDescent="0.35">
      <c r="A5388" t="s">
        <v>1293</v>
      </c>
      <c r="C5388" s="32">
        <v>41740</v>
      </c>
      <c r="D5388" s="30">
        <f t="shared" si="6"/>
        <v>101</v>
      </c>
      <c r="E5388" t="s">
        <v>1259</v>
      </c>
      <c r="AS5388" s="51" t="s">
        <v>831</v>
      </c>
      <c r="AU5388">
        <v>54</v>
      </c>
      <c r="AV5388" s="68">
        <v>74</v>
      </c>
      <c r="AW5388">
        <v>86</v>
      </c>
      <c r="AX5388">
        <v>97</v>
      </c>
      <c r="AY5388">
        <v>147</v>
      </c>
    </row>
    <row r="5389" spans="1:51" x14ac:dyDescent="0.35">
      <c r="A5389" t="s">
        <v>1294</v>
      </c>
      <c r="C5389" s="32">
        <v>41740</v>
      </c>
      <c r="D5389" s="30">
        <f t="shared" si="6"/>
        <v>101</v>
      </c>
      <c r="E5389" t="s">
        <v>811</v>
      </c>
      <c r="AS5389" s="51" t="s">
        <v>831</v>
      </c>
      <c r="AU5389">
        <v>42</v>
      </c>
      <c r="AV5389" s="68">
        <v>55</v>
      </c>
      <c r="AW5389">
        <v>59</v>
      </c>
      <c r="AX5389">
        <v>68</v>
      </c>
    </row>
    <row r="5390" spans="1:51" x14ac:dyDescent="0.35">
      <c r="A5390" t="s">
        <v>1295</v>
      </c>
      <c r="C5390" s="32">
        <v>41740</v>
      </c>
      <c r="D5390" s="30">
        <f t="shared" si="6"/>
        <v>101</v>
      </c>
      <c r="E5390" t="s">
        <v>777</v>
      </c>
      <c r="AS5390" s="51" t="s">
        <v>831</v>
      </c>
      <c r="AU5390">
        <v>51</v>
      </c>
      <c r="AV5390" s="68">
        <v>84</v>
      </c>
      <c r="AW5390">
        <v>89</v>
      </c>
      <c r="AX5390">
        <v>99</v>
      </c>
    </row>
    <row r="5391" spans="1:51" x14ac:dyDescent="0.35">
      <c r="A5391" t="s">
        <v>1296</v>
      </c>
      <c r="C5391" s="32">
        <v>41740</v>
      </c>
      <c r="D5391" s="30">
        <f t="shared" si="6"/>
        <v>101</v>
      </c>
      <c r="E5391" t="s">
        <v>812</v>
      </c>
      <c r="AS5391" s="51" t="s">
        <v>831</v>
      </c>
      <c r="AU5391">
        <v>41</v>
      </c>
      <c r="AV5391" s="68">
        <v>54</v>
      </c>
      <c r="AW5391">
        <v>55</v>
      </c>
      <c r="AX5391">
        <v>61</v>
      </c>
    </row>
    <row r="5392" spans="1:51" x14ac:dyDescent="0.35">
      <c r="A5392" t="s">
        <v>1297</v>
      </c>
      <c r="C5392" s="32">
        <v>41772</v>
      </c>
      <c r="D5392" s="30">
        <f t="shared" si="6"/>
        <v>133</v>
      </c>
      <c r="E5392" t="s">
        <v>861</v>
      </c>
      <c r="AS5392" s="51" t="s">
        <v>831</v>
      </c>
      <c r="AU5392">
        <v>44</v>
      </c>
      <c r="AV5392" s="68">
        <v>62</v>
      </c>
      <c r="AW5392">
        <v>68</v>
      </c>
      <c r="AX5392">
        <v>78</v>
      </c>
      <c r="AY5392">
        <v>133</v>
      </c>
    </row>
    <row r="5393" spans="1:51" x14ac:dyDescent="0.35">
      <c r="A5393" t="s">
        <v>1298</v>
      </c>
      <c r="C5393" s="32">
        <v>41772</v>
      </c>
      <c r="D5393" s="30">
        <f t="shared" si="6"/>
        <v>133</v>
      </c>
      <c r="E5393" t="s">
        <v>802</v>
      </c>
      <c r="AS5393" s="51" t="s">
        <v>831</v>
      </c>
      <c r="AU5393">
        <v>48</v>
      </c>
      <c r="AV5393" s="68">
        <v>85</v>
      </c>
      <c r="AW5393">
        <v>91</v>
      </c>
      <c r="AX5393">
        <v>102</v>
      </c>
      <c r="AY5393">
        <v>149</v>
      </c>
    </row>
    <row r="5394" spans="1:51" x14ac:dyDescent="0.35">
      <c r="A5394" t="s">
        <v>1299</v>
      </c>
      <c r="C5394" s="32">
        <v>41772</v>
      </c>
      <c r="D5394" s="30">
        <f t="shared" si="6"/>
        <v>133</v>
      </c>
      <c r="E5394" t="s">
        <v>1237</v>
      </c>
      <c r="AS5394" s="51" t="s">
        <v>831</v>
      </c>
      <c r="AU5394">
        <v>61</v>
      </c>
      <c r="AV5394" s="68">
        <v>88</v>
      </c>
      <c r="AW5394">
        <v>93</v>
      </c>
      <c r="AX5394">
        <v>102</v>
      </c>
      <c r="AY5394">
        <v>148</v>
      </c>
    </row>
    <row r="5395" spans="1:51" x14ac:dyDescent="0.35">
      <c r="A5395" t="s">
        <v>1300</v>
      </c>
      <c r="C5395" s="32">
        <v>41772</v>
      </c>
      <c r="D5395" s="30">
        <f t="shared" si="6"/>
        <v>133</v>
      </c>
      <c r="E5395" t="s">
        <v>1238</v>
      </c>
      <c r="AS5395" s="51" t="s">
        <v>831</v>
      </c>
      <c r="AU5395">
        <v>61</v>
      </c>
      <c r="AV5395" s="68">
        <v>87</v>
      </c>
      <c r="AW5395">
        <v>93</v>
      </c>
      <c r="AX5395">
        <v>103</v>
      </c>
      <c r="AY5395">
        <v>149</v>
      </c>
    </row>
    <row r="5396" spans="1:51" x14ac:dyDescent="0.35">
      <c r="A5396" t="s">
        <v>1301</v>
      </c>
      <c r="C5396" s="32">
        <v>41772</v>
      </c>
      <c r="D5396" s="30">
        <f t="shared" si="6"/>
        <v>133</v>
      </c>
      <c r="E5396" t="s">
        <v>1239</v>
      </c>
      <c r="AS5396" s="51" t="s">
        <v>831</v>
      </c>
      <c r="AU5396">
        <v>46</v>
      </c>
      <c r="AV5396" s="68">
        <v>71</v>
      </c>
      <c r="AW5396">
        <v>78</v>
      </c>
      <c r="AX5396">
        <v>84</v>
      </c>
      <c r="AY5396">
        <v>142</v>
      </c>
    </row>
    <row r="5397" spans="1:51" x14ac:dyDescent="0.35">
      <c r="A5397" t="s">
        <v>1302</v>
      </c>
      <c r="C5397" s="32">
        <v>41772</v>
      </c>
      <c r="D5397" s="30">
        <f t="shared" si="6"/>
        <v>133</v>
      </c>
      <c r="E5397" t="s">
        <v>1240</v>
      </c>
      <c r="AS5397" s="51" t="s">
        <v>831</v>
      </c>
      <c r="AU5397">
        <v>49</v>
      </c>
      <c r="AV5397" s="68">
        <v>74</v>
      </c>
      <c r="AW5397">
        <v>82</v>
      </c>
      <c r="AX5397">
        <v>88</v>
      </c>
      <c r="AY5397">
        <v>148</v>
      </c>
    </row>
    <row r="5398" spans="1:51" x14ac:dyDescent="0.35">
      <c r="A5398" t="s">
        <v>1303</v>
      </c>
      <c r="C5398" s="32">
        <v>41772</v>
      </c>
      <c r="D5398" s="30">
        <f t="shared" si="6"/>
        <v>133</v>
      </c>
      <c r="E5398" t="s">
        <v>803</v>
      </c>
      <c r="AS5398" s="51" t="s">
        <v>831</v>
      </c>
      <c r="AU5398">
        <v>49</v>
      </c>
      <c r="AV5398" s="68">
        <v>76</v>
      </c>
      <c r="AW5398">
        <v>84</v>
      </c>
      <c r="AX5398">
        <v>90</v>
      </c>
      <c r="AY5398">
        <v>143</v>
      </c>
    </row>
    <row r="5399" spans="1:51" x14ac:dyDescent="0.35">
      <c r="A5399" t="s">
        <v>1304</v>
      </c>
      <c r="C5399" s="32">
        <v>41772</v>
      </c>
      <c r="D5399" s="30">
        <f t="shared" si="6"/>
        <v>133</v>
      </c>
      <c r="E5399" t="s">
        <v>862</v>
      </c>
      <c r="AS5399" s="51" t="s">
        <v>831</v>
      </c>
      <c r="AU5399">
        <v>58</v>
      </c>
      <c r="AV5399" s="68">
        <v>102</v>
      </c>
      <c r="AW5399">
        <v>109</v>
      </c>
      <c r="AX5399">
        <v>120</v>
      </c>
      <c r="AY5399">
        <v>159</v>
      </c>
    </row>
    <row r="5400" spans="1:51" x14ac:dyDescent="0.35">
      <c r="A5400" t="s">
        <v>1305</v>
      </c>
      <c r="C5400" s="32">
        <v>41772</v>
      </c>
      <c r="D5400" s="30">
        <f t="shared" si="6"/>
        <v>133</v>
      </c>
      <c r="E5400" t="s">
        <v>1241</v>
      </c>
      <c r="AS5400" s="51" t="s">
        <v>831</v>
      </c>
      <c r="AU5400">
        <v>58</v>
      </c>
      <c r="AV5400" s="68">
        <v>89</v>
      </c>
      <c r="AW5400">
        <v>94</v>
      </c>
      <c r="AX5400">
        <v>103</v>
      </c>
      <c r="AY5400">
        <v>155</v>
      </c>
    </row>
    <row r="5401" spans="1:51" x14ac:dyDescent="0.35">
      <c r="A5401" t="s">
        <v>1306</v>
      </c>
      <c r="C5401" s="32">
        <v>41772</v>
      </c>
      <c r="D5401" s="30">
        <f t="shared" si="6"/>
        <v>133</v>
      </c>
      <c r="E5401" t="s">
        <v>1242</v>
      </c>
      <c r="AS5401" s="51" t="s">
        <v>831</v>
      </c>
      <c r="AU5401">
        <v>56</v>
      </c>
      <c r="AV5401" s="68">
        <v>101</v>
      </c>
      <c r="AW5401">
        <v>106</v>
      </c>
      <c r="AX5401">
        <v>117</v>
      </c>
      <c r="AY5401">
        <v>159</v>
      </c>
    </row>
    <row r="5402" spans="1:51" x14ac:dyDescent="0.35">
      <c r="A5402" t="s">
        <v>1307</v>
      </c>
      <c r="C5402" s="32">
        <v>41772</v>
      </c>
      <c r="D5402" s="30">
        <f t="shared" si="6"/>
        <v>133</v>
      </c>
      <c r="E5402" t="s">
        <v>1243</v>
      </c>
      <c r="AS5402" s="51" t="s">
        <v>831</v>
      </c>
      <c r="AU5402">
        <v>56</v>
      </c>
      <c r="AV5402" s="68">
        <v>80</v>
      </c>
      <c r="AW5402">
        <v>86</v>
      </c>
      <c r="AX5402">
        <v>94</v>
      </c>
      <c r="AY5402">
        <v>148</v>
      </c>
    </row>
    <row r="5403" spans="1:51" x14ac:dyDescent="0.35">
      <c r="A5403" t="s">
        <v>1308</v>
      </c>
      <c r="C5403" s="32">
        <v>41772</v>
      </c>
      <c r="D5403" s="30">
        <f t="shared" si="6"/>
        <v>133</v>
      </c>
      <c r="E5403" t="s">
        <v>863</v>
      </c>
      <c r="AS5403" s="51" t="s">
        <v>831</v>
      </c>
      <c r="AU5403">
        <v>51</v>
      </c>
      <c r="AV5403" s="68">
        <v>89</v>
      </c>
      <c r="AW5403">
        <v>95</v>
      </c>
      <c r="AX5403">
        <v>104</v>
      </c>
      <c r="AY5403">
        <v>151</v>
      </c>
    </row>
    <row r="5404" spans="1:51" x14ac:dyDescent="0.35">
      <c r="A5404" t="s">
        <v>1309</v>
      </c>
      <c r="C5404" s="32">
        <v>41772</v>
      </c>
      <c r="D5404" s="30">
        <f t="shared" si="6"/>
        <v>133</v>
      </c>
      <c r="E5404" t="s">
        <v>756</v>
      </c>
      <c r="AS5404" s="51" t="s">
        <v>831</v>
      </c>
      <c r="AU5404">
        <v>44</v>
      </c>
      <c r="AV5404" s="68">
        <v>62</v>
      </c>
      <c r="AW5404">
        <v>68</v>
      </c>
      <c r="AX5404">
        <v>77</v>
      </c>
      <c r="AY5404">
        <v>133</v>
      </c>
    </row>
    <row r="5405" spans="1:51" x14ac:dyDescent="0.35">
      <c r="A5405" t="s">
        <v>1310</v>
      </c>
      <c r="C5405" s="32">
        <v>41772</v>
      </c>
      <c r="D5405" s="30">
        <f t="shared" si="6"/>
        <v>133</v>
      </c>
      <c r="E5405" t="s">
        <v>1244</v>
      </c>
      <c r="AS5405" s="51" t="s">
        <v>831</v>
      </c>
      <c r="AU5405">
        <v>48</v>
      </c>
      <c r="AV5405" s="68">
        <v>78</v>
      </c>
      <c r="AW5405">
        <v>86</v>
      </c>
      <c r="AX5405">
        <v>91</v>
      </c>
      <c r="AY5405">
        <v>143</v>
      </c>
    </row>
    <row r="5406" spans="1:51" x14ac:dyDescent="0.35">
      <c r="A5406" t="s">
        <v>1311</v>
      </c>
      <c r="C5406" s="32">
        <v>41772</v>
      </c>
      <c r="D5406" s="30">
        <f t="shared" si="6"/>
        <v>133</v>
      </c>
      <c r="E5406" t="s">
        <v>757</v>
      </c>
      <c r="AS5406" s="51" t="s">
        <v>831</v>
      </c>
      <c r="AU5406">
        <v>49</v>
      </c>
      <c r="AV5406" s="68">
        <v>74</v>
      </c>
      <c r="AW5406">
        <v>81</v>
      </c>
      <c r="AX5406">
        <v>90</v>
      </c>
      <c r="AY5406">
        <v>142</v>
      </c>
    </row>
    <row r="5407" spans="1:51" x14ac:dyDescent="0.35">
      <c r="A5407" t="s">
        <v>1312</v>
      </c>
      <c r="C5407" s="32">
        <v>41772</v>
      </c>
      <c r="D5407" s="30">
        <f t="shared" si="6"/>
        <v>133</v>
      </c>
      <c r="E5407" t="s">
        <v>1245</v>
      </c>
      <c r="AS5407" s="51" t="s">
        <v>831</v>
      </c>
      <c r="AU5407">
        <v>53</v>
      </c>
      <c r="AV5407" s="68">
        <v>99</v>
      </c>
      <c r="AW5407">
        <v>105</v>
      </c>
      <c r="AX5407">
        <v>116</v>
      </c>
      <c r="AY5407">
        <v>160</v>
      </c>
    </row>
    <row r="5408" spans="1:51" x14ac:dyDescent="0.35">
      <c r="A5408" t="s">
        <v>1313</v>
      </c>
      <c r="C5408" s="32">
        <v>41772</v>
      </c>
      <c r="D5408" s="30">
        <f t="shared" si="6"/>
        <v>133</v>
      </c>
      <c r="E5408" t="s">
        <v>1246</v>
      </c>
      <c r="AS5408" s="51" t="s">
        <v>831</v>
      </c>
      <c r="AU5408">
        <v>56</v>
      </c>
      <c r="AV5408" s="68">
        <v>87</v>
      </c>
      <c r="AW5408">
        <v>92</v>
      </c>
      <c r="AX5408">
        <v>103</v>
      </c>
      <c r="AY5408">
        <v>150</v>
      </c>
    </row>
    <row r="5409" spans="1:51" x14ac:dyDescent="0.35">
      <c r="A5409" t="s">
        <v>1314</v>
      </c>
      <c r="C5409" s="32">
        <v>41772</v>
      </c>
      <c r="D5409" s="30">
        <f t="shared" si="6"/>
        <v>133</v>
      </c>
      <c r="E5409" t="s">
        <v>865</v>
      </c>
      <c r="AS5409" s="51" t="s">
        <v>831</v>
      </c>
      <c r="AU5409">
        <v>57</v>
      </c>
      <c r="AV5409" s="68">
        <v>84</v>
      </c>
      <c r="AW5409">
        <v>90</v>
      </c>
      <c r="AX5409">
        <v>97</v>
      </c>
      <c r="AY5409">
        <v>143</v>
      </c>
    </row>
    <row r="5410" spans="1:51" x14ac:dyDescent="0.35">
      <c r="A5410" t="s">
        <v>1315</v>
      </c>
      <c r="C5410" s="32">
        <v>41772</v>
      </c>
      <c r="D5410" s="30">
        <f t="shared" si="6"/>
        <v>133</v>
      </c>
      <c r="E5410" t="s">
        <v>1247</v>
      </c>
      <c r="AS5410" s="51" t="s">
        <v>831</v>
      </c>
      <c r="AU5410">
        <v>65</v>
      </c>
      <c r="AV5410" s="68">
        <v>94</v>
      </c>
      <c r="AW5410">
        <v>100</v>
      </c>
      <c r="AX5410">
        <v>106</v>
      </c>
      <c r="AY5410">
        <v>149</v>
      </c>
    </row>
    <row r="5411" spans="1:51" x14ac:dyDescent="0.35">
      <c r="A5411" t="s">
        <v>1316</v>
      </c>
      <c r="C5411" s="32">
        <v>41772</v>
      </c>
      <c r="D5411" s="30">
        <f t="shared" si="6"/>
        <v>133</v>
      </c>
      <c r="E5411" t="s">
        <v>1248</v>
      </c>
      <c r="AS5411" s="51" t="s">
        <v>831</v>
      </c>
      <c r="AU5411">
        <v>48</v>
      </c>
      <c r="AV5411" s="68">
        <v>70</v>
      </c>
      <c r="AW5411">
        <v>75</v>
      </c>
      <c r="AX5411">
        <v>82</v>
      </c>
      <c r="AY5411">
        <v>140</v>
      </c>
    </row>
    <row r="5412" spans="1:51" x14ac:dyDescent="0.35">
      <c r="A5412" t="s">
        <v>1317</v>
      </c>
      <c r="C5412" s="32">
        <v>41772</v>
      </c>
      <c r="D5412" s="30">
        <f t="shared" si="6"/>
        <v>133</v>
      </c>
      <c r="E5412" t="s">
        <v>1249</v>
      </c>
      <c r="AS5412" s="51" t="s">
        <v>831</v>
      </c>
      <c r="AU5412">
        <v>48</v>
      </c>
      <c r="AV5412" s="68">
        <v>83</v>
      </c>
      <c r="AW5412">
        <v>87</v>
      </c>
      <c r="AX5412">
        <v>96</v>
      </c>
      <c r="AY5412">
        <v>148</v>
      </c>
    </row>
    <row r="5413" spans="1:51" x14ac:dyDescent="0.35">
      <c r="A5413" t="s">
        <v>1318</v>
      </c>
      <c r="C5413" s="32">
        <v>41772</v>
      </c>
      <c r="D5413" s="30">
        <f t="shared" si="6"/>
        <v>133</v>
      </c>
      <c r="E5413" t="s">
        <v>1250</v>
      </c>
      <c r="AS5413" s="51" t="s">
        <v>831</v>
      </c>
      <c r="AU5413">
        <v>46</v>
      </c>
      <c r="AV5413" s="68">
        <v>67</v>
      </c>
      <c r="AW5413">
        <v>74</v>
      </c>
      <c r="AX5413">
        <v>81</v>
      </c>
      <c r="AY5413">
        <v>136</v>
      </c>
    </row>
    <row r="5414" spans="1:51" x14ac:dyDescent="0.35">
      <c r="A5414" t="s">
        <v>1319</v>
      </c>
      <c r="C5414" s="32">
        <v>41772</v>
      </c>
      <c r="D5414" s="30">
        <f t="shared" si="6"/>
        <v>133</v>
      </c>
      <c r="E5414" t="s">
        <v>1251</v>
      </c>
      <c r="AS5414" s="51" t="s">
        <v>831</v>
      </c>
      <c r="AU5414">
        <v>124</v>
      </c>
      <c r="AV5414" s="68">
        <v>152</v>
      </c>
      <c r="AW5414">
        <v>159</v>
      </c>
      <c r="AX5414">
        <v>163</v>
      </c>
    </row>
    <row r="5415" spans="1:51" x14ac:dyDescent="0.35">
      <c r="A5415" t="s">
        <v>1320</v>
      </c>
      <c r="C5415" s="32">
        <v>41772</v>
      </c>
      <c r="D5415" s="30">
        <f t="shared" si="6"/>
        <v>133</v>
      </c>
      <c r="E5415" t="s">
        <v>1252</v>
      </c>
      <c r="AS5415" s="51" t="s">
        <v>831</v>
      </c>
      <c r="AU5415">
        <v>96</v>
      </c>
      <c r="AV5415" s="68">
        <v>115</v>
      </c>
      <c r="AW5415">
        <v>121</v>
      </c>
      <c r="AX5415">
        <v>130</v>
      </c>
      <c r="AY5415">
        <v>163</v>
      </c>
    </row>
    <row r="5416" spans="1:51" x14ac:dyDescent="0.35">
      <c r="A5416" t="s">
        <v>1321</v>
      </c>
      <c r="C5416" s="32">
        <v>41772</v>
      </c>
      <c r="D5416" s="30">
        <f t="shared" si="6"/>
        <v>133</v>
      </c>
      <c r="E5416" t="s">
        <v>866</v>
      </c>
      <c r="AS5416" s="51" t="s">
        <v>831</v>
      </c>
      <c r="AU5416">
        <v>58</v>
      </c>
      <c r="AV5416" s="68">
        <v>88</v>
      </c>
      <c r="AW5416">
        <v>93</v>
      </c>
      <c r="AX5416">
        <v>102</v>
      </c>
      <c r="AY5416">
        <v>149</v>
      </c>
    </row>
    <row r="5417" spans="1:51" x14ac:dyDescent="0.35">
      <c r="A5417" t="s">
        <v>1322</v>
      </c>
      <c r="C5417" s="32">
        <v>41772</v>
      </c>
      <c r="D5417" s="30">
        <f t="shared" si="6"/>
        <v>133</v>
      </c>
      <c r="E5417" t="s">
        <v>1253</v>
      </c>
      <c r="AS5417" s="51" t="s">
        <v>831</v>
      </c>
      <c r="AU5417">
        <v>69</v>
      </c>
      <c r="AV5417" s="68">
        <v>88</v>
      </c>
      <c r="AW5417">
        <v>93</v>
      </c>
      <c r="AX5417">
        <v>103</v>
      </c>
      <c r="AY5417">
        <v>148</v>
      </c>
    </row>
    <row r="5418" spans="1:51" x14ac:dyDescent="0.35">
      <c r="A5418" t="s">
        <v>1323</v>
      </c>
      <c r="C5418" s="32">
        <v>41772</v>
      </c>
      <c r="D5418" s="30">
        <f t="shared" si="6"/>
        <v>133</v>
      </c>
      <c r="E5418" t="s">
        <v>1254</v>
      </c>
      <c r="AS5418" s="51" t="s">
        <v>831</v>
      </c>
      <c r="AU5418">
        <v>47</v>
      </c>
      <c r="AV5418" s="68">
        <v>67</v>
      </c>
      <c r="AW5418">
        <v>74</v>
      </c>
      <c r="AX5418">
        <v>82</v>
      </c>
      <c r="AY5418">
        <v>138</v>
      </c>
    </row>
    <row r="5419" spans="1:51" x14ac:dyDescent="0.35">
      <c r="A5419" t="s">
        <v>1324</v>
      </c>
      <c r="C5419" s="32">
        <v>41772</v>
      </c>
      <c r="D5419" s="30">
        <f t="shared" si="6"/>
        <v>133</v>
      </c>
      <c r="E5419" t="s">
        <v>1255</v>
      </c>
      <c r="AS5419" s="51" t="s">
        <v>831</v>
      </c>
      <c r="AU5419">
        <v>76</v>
      </c>
      <c r="AV5419" s="68">
        <v>98</v>
      </c>
      <c r="AW5419">
        <v>105</v>
      </c>
      <c r="AX5419">
        <v>111</v>
      </c>
    </row>
    <row r="5420" spans="1:51" x14ac:dyDescent="0.35">
      <c r="A5420" t="s">
        <v>1325</v>
      </c>
      <c r="C5420" s="32">
        <v>41772</v>
      </c>
      <c r="D5420" s="30">
        <f t="shared" ref="D5420:D5483" si="7">C5420-DATE(YEAR(C5420),1,1)+1</f>
        <v>133</v>
      </c>
      <c r="E5420" t="s">
        <v>957</v>
      </c>
      <c r="AS5420" s="51" t="s">
        <v>831</v>
      </c>
      <c r="AU5420">
        <v>76</v>
      </c>
      <c r="AV5420" s="68">
        <v>97</v>
      </c>
      <c r="AW5420">
        <v>105</v>
      </c>
      <c r="AX5420">
        <v>112</v>
      </c>
      <c r="AY5420">
        <v>149</v>
      </c>
    </row>
    <row r="5421" spans="1:51" x14ac:dyDescent="0.35">
      <c r="A5421" t="s">
        <v>1326</v>
      </c>
      <c r="C5421" s="32">
        <v>41772</v>
      </c>
      <c r="D5421" s="30">
        <f t="shared" si="7"/>
        <v>133</v>
      </c>
      <c r="E5421" t="s">
        <v>1256</v>
      </c>
      <c r="AS5421" s="51" t="s">
        <v>831</v>
      </c>
      <c r="AU5421">
        <v>46</v>
      </c>
      <c r="AV5421" s="68">
        <v>70</v>
      </c>
      <c r="AW5421">
        <v>77</v>
      </c>
      <c r="AX5421">
        <v>84</v>
      </c>
      <c r="AY5421">
        <v>140</v>
      </c>
    </row>
    <row r="5422" spans="1:51" x14ac:dyDescent="0.35">
      <c r="A5422" t="s">
        <v>1327</v>
      </c>
      <c r="C5422" s="32">
        <v>41772</v>
      </c>
      <c r="D5422" s="30">
        <f t="shared" si="7"/>
        <v>133</v>
      </c>
      <c r="E5422" t="s">
        <v>1257</v>
      </c>
      <c r="AS5422" s="51" t="s">
        <v>831</v>
      </c>
      <c r="AU5422">
        <v>46</v>
      </c>
      <c r="AV5422" s="68">
        <v>65</v>
      </c>
      <c r="AW5422">
        <v>76</v>
      </c>
      <c r="AX5422">
        <v>84</v>
      </c>
      <c r="AY5422">
        <v>142</v>
      </c>
    </row>
    <row r="5423" spans="1:51" x14ac:dyDescent="0.35">
      <c r="A5423" t="s">
        <v>1328</v>
      </c>
      <c r="C5423" s="32">
        <v>41772</v>
      </c>
      <c r="D5423" s="30">
        <f t="shared" si="7"/>
        <v>133</v>
      </c>
      <c r="E5423" t="s">
        <v>810</v>
      </c>
      <c r="AS5423" s="51" t="s">
        <v>831</v>
      </c>
      <c r="AU5423">
        <v>105</v>
      </c>
      <c r="AV5423" s="68">
        <v>125</v>
      </c>
      <c r="AW5423">
        <v>129</v>
      </c>
      <c r="AX5423">
        <v>136</v>
      </c>
      <c r="AY5423">
        <v>129</v>
      </c>
    </row>
    <row r="5424" spans="1:51" x14ac:dyDescent="0.35">
      <c r="A5424" t="s">
        <v>1329</v>
      </c>
      <c r="C5424" s="32">
        <v>41772</v>
      </c>
      <c r="D5424" s="30">
        <f t="shared" si="7"/>
        <v>133</v>
      </c>
      <c r="E5424" t="s">
        <v>1258</v>
      </c>
      <c r="AS5424" s="51" t="s">
        <v>831</v>
      </c>
      <c r="AU5424">
        <v>103</v>
      </c>
      <c r="AV5424" s="68">
        <v>119</v>
      </c>
      <c r="AW5424">
        <v>123</v>
      </c>
      <c r="AX5424">
        <v>130</v>
      </c>
      <c r="AY5424">
        <v>161</v>
      </c>
    </row>
    <row r="5425" spans="1:51" x14ac:dyDescent="0.35">
      <c r="A5425" t="s">
        <v>1330</v>
      </c>
      <c r="C5425" s="32">
        <v>41772</v>
      </c>
      <c r="D5425" s="30">
        <f t="shared" si="7"/>
        <v>133</v>
      </c>
      <c r="E5425" t="s">
        <v>1259</v>
      </c>
      <c r="AS5425" s="51" t="s">
        <v>831</v>
      </c>
      <c r="AU5425">
        <v>59</v>
      </c>
      <c r="AV5425" s="68">
        <v>95</v>
      </c>
      <c r="AW5425">
        <v>99</v>
      </c>
      <c r="AX5425">
        <v>108</v>
      </c>
      <c r="AY5425">
        <v>149</v>
      </c>
    </row>
    <row r="5426" spans="1:51" x14ac:dyDescent="0.35">
      <c r="A5426" t="s">
        <v>1331</v>
      </c>
      <c r="C5426" s="32">
        <v>41772</v>
      </c>
      <c r="D5426" s="30">
        <f t="shared" si="7"/>
        <v>133</v>
      </c>
      <c r="E5426" t="s">
        <v>811</v>
      </c>
      <c r="AS5426" s="51" t="s">
        <v>831</v>
      </c>
      <c r="AU5426">
        <v>58</v>
      </c>
      <c r="AV5426" s="68">
        <v>70</v>
      </c>
      <c r="AW5426">
        <v>76</v>
      </c>
      <c r="AX5426">
        <v>83</v>
      </c>
      <c r="AY5426">
        <v>142</v>
      </c>
    </row>
    <row r="5427" spans="1:51" x14ac:dyDescent="0.35">
      <c r="A5427" t="s">
        <v>1332</v>
      </c>
      <c r="C5427" s="32">
        <v>41772</v>
      </c>
      <c r="D5427" s="30">
        <f t="shared" si="7"/>
        <v>133</v>
      </c>
      <c r="E5427" t="s">
        <v>777</v>
      </c>
      <c r="AS5427" s="51" t="s">
        <v>831</v>
      </c>
      <c r="AU5427">
        <v>55</v>
      </c>
      <c r="AV5427" s="68">
        <v>87</v>
      </c>
      <c r="AW5427">
        <v>91</v>
      </c>
      <c r="AX5427">
        <v>102</v>
      </c>
      <c r="AY5427">
        <v>149</v>
      </c>
    </row>
    <row r="5428" spans="1:51" x14ac:dyDescent="0.35">
      <c r="A5428" t="s">
        <v>1333</v>
      </c>
      <c r="C5428" s="32">
        <v>41772</v>
      </c>
      <c r="D5428" s="30">
        <f t="shared" si="7"/>
        <v>133</v>
      </c>
      <c r="E5428" t="s">
        <v>812</v>
      </c>
      <c r="AS5428" s="51" t="s">
        <v>831</v>
      </c>
      <c r="AU5428">
        <v>46</v>
      </c>
      <c r="AV5428" s="68">
        <v>68</v>
      </c>
      <c r="AW5428">
        <v>73</v>
      </c>
      <c r="AX5428">
        <v>81</v>
      </c>
      <c r="AY5428">
        <v>142</v>
      </c>
    </row>
    <row r="5429" spans="1:51" x14ac:dyDescent="0.35">
      <c r="A5429" t="s">
        <v>1334</v>
      </c>
      <c r="C5429" s="32">
        <v>41836</v>
      </c>
      <c r="D5429" s="30">
        <f t="shared" si="7"/>
        <v>197</v>
      </c>
      <c r="E5429" t="s">
        <v>861</v>
      </c>
      <c r="AS5429" s="51" t="s">
        <v>831</v>
      </c>
      <c r="AU5429">
        <v>48</v>
      </c>
      <c r="AV5429" s="68">
        <v>63</v>
      </c>
      <c r="AW5429">
        <v>68</v>
      </c>
      <c r="AX5429">
        <v>74</v>
      </c>
      <c r="AY5429">
        <v>110</v>
      </c>
    </row>
    <row r="5430" spans="1:51" x14ac:dyDescent="0.35">
      <c r="A5430" t="s">
        <v>1335</v>
      </c>
      <c r="C5430" s="32">
        <v>41836</v>
      </c>
      <c r="D5430" s="30">
        <f t="shared" si="7"/>
        <v>197</v>
      </c>
      <c r="E5430" t="s">
        <v>802</v>
      </c>
      <c r="AS5430" s="51" t="s">
        <v>831</v>
      </c>
      <c r="AU5430">
        <v>53</v>
      </c>
      <c r="AV5430" s="68">
        <v>74</v>
      </c>
      <c r="AW5430">
        <v>77</v>
      </c>
      <c r="AX5430">
        <v>83</v>
      </c>
    </row>
    <row r="5431" spans="1:51" x14ac:dyDescent="0.35">
      <c r="A5431" t="s">
        <v>1336</v>
      </c>
      <c r="C5431" s="32">
        <v>41836</v>
      </c>
      <c r="D5431" s="30">
        <f t="shared" si="7"/>
        <v>197</v>
      </c>
      <c r="E5431" t="s">
        <v>1237</v>
      </c>
      <c r="AS5431" s="51" t="s">
        <v>831</v>
      </c>
      <c r="AU5431">
        <v>61</v>
      </c>
      <c r="AV5431" s="68">
        <v>76</v>
      </c>
      <c r="AW5431">
        <v>81</v>
      </c>
      <c r="AX5431">
        <v>87</v>
      </c>
    </row>
    <row r="5432" spans="1:51" x14ac:dyDescent="0.35">
      <c r="A5432" t="s">
        <v>1337</v>
      </c>
      <c r="C5432" s="32">
        <v>41836</v>
      </c>
      <c r="D5432" s="30">
        <f t="shared" si="7"/>
        <v>197</v>
      </c>
      <c r="E5432" t="s">
        <v>1238</v>
      </c>
      <c r="AS5432" s="51" t="s">
        <v>831</v>
      </c>
      <c r="AU5432">
        <v>48</v>
      </c>
      <c r="AV5432" s="68">
        <v>75</v>
      </c>
      <c r="AW5432">
        <v>79</v>
      </c>
      <c r="AX5432">
        <v>84</v>
      </c>
    </row>
    <row r="5433" spans="1:51" x14ac:dyDescent="0.35">
      <c r="A5433" t="s">
        <v>1338</v>
      </c>
      <c r="C5433" s="32">
        <v>41836</v>
      </c>
      <c r="D5433" s="30">
        <f t="shared" si="7"/>
        <v>197</v>
      </c>
      <c r="E5433" t="s">
        <v>1239</v>
      </c>
      <c r="AS5433" s="51" t="s">
        <v>831</v>
      </c>
      <c r="AU5433">
        <v>48</v>
      </c>
      <c r="AV5433" s="68">
        <v>69</v>
      </c>
      <c r="AW5433">
        <v>72</v>
      </c>
      <c r="AX5433">
        <v>78</v>
      </c>
      <c r="AY5433">
        <v>110</v>
      </c>
    </row>
    <row r="5434" spans="1:51" x14ac:dyDescent="0.35">
      <c r="A5434" t="s">
        <v>1339</v>
      </c>
      <c r="C5434" s="32">
        <v>41836</v>
      </c>
      <c r="D5434" s="30">
        <f t="shared" si="7"/>
        <v>197</v>
      </c>
      <c r="E5434" t="s">
        <v>1240</v>
      </c>
      <c r="AS5434" s="51" t="s">
        <v>831</v>
      </c>
      <c r="AU5434">
        <v>48</v>
      </c>
      <c r="AV5434" s="68">
        <v>65</v>
      </c>
      <c r="AW5434">
        <v>69</v>
      </c>
      <c r="AX5434">
        <v>74</v>
      </c>
      <c r="AY5434">
        <v>109</v>
      </c>
    </row>
    <row r="5435" spans="1:51" x14ac:dyDescent="0.35">
      <c r="A5435" t="s">
        <v>1340</v>
      </c>
      <c r="C5435" s="32">
        <v>41836</v>
      </c>
      <c r="D5435" s="30">
        <f t="shared" si="7"/>
        <v>197</v>
      </c>
      <c r="E5435" t="s">
        <v>803</v>
      </c>
      <c r="AS5435" s="51" t="s">
        <v>831</v>
      </c>
      <c r="AU5435">
        <v>51</v>
      </c>
      <c r="AV5435" s="68">
        <v>71</v>
      </c>
      <c r="AW5435">
        <v>75</v>
      </c>
      <c r="AX5435">
        <v>80</v>
      </c>
    </row>
    <row r="5436" spans="1:51" x14ac:dyDescent="0.35">
      <c r="A5436" t="s">
        <v>1341</v>
      </c>
      <c r="C5436" s="32">
        <v>41836</v>
      </c>
      <c r="D5436" s="30">
        <f t="shared" si="7"/>
        <v>197</v>
      </c>
      <c r="E5436" t="s">
        <v>862</v>
      </c>
      <c r="AS5436" s="51" t="s">
        <v>831</v>
      </c>
      <c r="AU5436">
        <v>55</v>
      </c>
      <c r="AV5436" s="68">
        <v>81</v>
      </c>
      <c r="AW5436">
        <v>85</v>
      </c>
      <c r="AX5436">
        <v>90</v>
      </c>
    </row>
    <row r="5437" spans="1:51" x14ac:dyDescent="0.35">
      <c r="A5437" t="s">
        <v>1342</v>
      </c>
      <c r="C5437" s="32">
        <v>41836</v>
      </c>
      <c r="D5437" s="30">
        <f t="shared" si="7"/>
        <v>197</v>
      </c>
      <c r="E5437" t="s">
        <v>1241</v>
      </c>
      <c r="AS5437" s="51" t="s">
        <v>831</v>
      </c>
      <c r="AU5437">
        <v>48</v>
      </c>
      <c r="AV5437" s="68">
        <v>76</v>
      </c>
      <c r="AW5437">
        <v>79</v>
      </c>
      <c r="AX5437">
        <v>84</v>
      </c>
    </row>
    <row r="5438" spans="1:51" x14ac:dyDescent="0.35">
      <c r="A5438" t="s">
        <v>1343</v>
      </c>
      <c r="C5438" s="32">
        <v>41836</v>
      </c>
      <c r="D5438" s="30">
        <f t="shared" si="7"/>
        <v>197</v>
      </c>
      <c r="E5438" t="s">
        <v>1242</v>
      </c>
      <c r="AS5438" s="51" t="s">
        <v>831</v>
      </c>
      <c r="AU5438">
        <v>48</v>
      </c>
      <c r="AV5438" s="68">
        <v>79</v>
      </c>
      <c r="AW5438">
        <v>82</v>
      </c>
      <c r="AX5438">
        <v>85</v>
      </c>
    </row>
    <row r="5439" spans="1:51" x14ac:dyDescent="0.35">
      <c r="A5439" t="s">
        <v>1344</v>
      </c>
      <c r="C5439" s="32">
        <v>41836</v>
      </c>
      <c r="D5439" s="30">
        <f t="shared" si="7"/>
        <v>197</v>
      </c>
      <c r="E5439" t="s">
        <v>1243</v>
      </c>
      <c r="AS5439" s="51" t="s">
        <v>831</v>
      </c>
      <c r="AU5439">
        <v>55</v>
      </c>
      <c r="AV5439" s="68">
        <v>71</v>
      </c>
      <c r="AW5439">
        <v>75</v>
      </c>
      <c r="AX5439">
        <v>81</v>
      </c>
    </row>
    <row r="5440" spans="1:51" x14ac:dyDescent="0.35">
      <c r="A5440" t="s">
        <v>1345</v>
      </c>
      <c r="C5440" s="32">
        <v>41836</v>
      </c>
      <c r="D5440" s="30">
        <f t="shared" si="7"/>
        <v>197</v>
      </c>
      <c r="E5440" t="s">
        <v>863</v>
      </c>
      <c r="AS5440" s="51" t="s">
        <v>831</v>
      </c>
      <c r="AU5440">
        <v>55</v>
      </c>
      <c r="AV5440" s="68">
        <v>74</v>
      </c>
      <c r="AW5440">
        <v>78</v>
      </c>
      <c r="AX5440">
        <v>81</v>
      </c>
    </row>
    <row r="5441" spans="1:51" x14ac:dyDescent="0.35">
      <c r="A5441" t="s">
        <v>1346</v>
      </c>
      <c r="C5441" s="32">
        <v>41836</v>
      </c>
      <c r="D5441" s="30">
        <f t="shared" si="7"/>
        <v>197</v>
      </c>
      <c r="E5441" t="s">
        <v>756</v>
      </c>
      <c r="AS5441" s="51" t="s">
        <v>831</v>
      </c>
      <c r="AU5441">
        <v>48</v>
      </c>
      <c r="AV5441" s="68">
        <v>65</v>
      </c>
      <c r="AW5441">
        <v>69</v>
      </c>
      <c r="AX5441">
        <v>73</v>
      </c>
      <c r="AY5441">
        <v>110</v>
      </c>
    </row>
    <row r="5442" spans="1:51" x14ac:dyDescent="0.35">
      <c r="A5442" t="s">
        <v>1347</v>
      </c>
      <c r="C5442" s="32">
        <v>41836</v>
      </c>
      <c r="D5442" s="30">
        <f t="shared" si="7"/>
        <v>197</v>
      </c>
      <c r="E5442" t="s">
        <v>1244</v>
      </c>
      <c r="AS5442" s="51" t="s">
        <v>831</v>
      </c>
      <c r="AU5442">
        <v>48</v>
      </c>
      <c r="AV5442" s="68">
        <v>69</v>
      </c>
      <c r="AW5442">
        <v>73</v>
      </c>
      <c r="AX5442">
        <v>80</v>
      </c>
      <c r="AY5442">
        <v>110</v>
      </c>
    </row>
    <row r="5443" spans="1:51" x14ac:dyDescent="0.35">
      <c r="A5443" t="s">
        <v>1348</v>
      </c>
      <c r="C5443" s="32">
        <v>41836</v>
      </c>
      <c r="D5443" s="30">
        <f t="shared" si="7"/>
        <v>197</v>
      </c>
      <c r="E5443" t="s">
        <v>757</v>
      </c>
      <c r="AS5443" s="51" t="s">
        <v>831</v>
      </c>
      <c r="AU5443">
        <v>48</v>
      </c>
      <c r="AV5443" s="68">
        <v>70</v>
      </c>
      <c r="AW5443">
        <v>73</v>
      </c>
      <c r="AX5443">
        <v>79</v>
      </c>
    </row>
    <row r="5444" spans="1:51" x14ac:dyDescent="0.35">
      <c r="A5444" t="s">
        <v>1349</v>
      </c>
      <c r="C5444" s="32">
        <v>41836</v>
      </c>
      <c r="D5444" s="30">
        <f t="shared" si="7"/>
        <v>197</v>
      </c>
      <c r="E5444" t="s">
        <v>1245</v>
      </c>
      <c r="AS5444" s="51" t="s">
        <v>831</v>
      </c>
      <c r="AU5444">
        <v>48</v>
      </c>
      <c r="AV5444" s="68">
        <v>78</v>
      </c>
      <c r="AW5444">
        <v>80</v>
      </c>
      <c r="AX5444">
        <v>84</v>
      </c>
    </row>
    <row r="5445" spans="1:51" x14ac:dyDescent="0.35">
      <c r="A5445" t="s">
        <v>1350</v>
      </c>
      <c r="C5445" s="32">
        <v>41836</v>
      </c>
      <c r="D5445" s="30">
        <f t="shared" si="7"/>
        <v>197</v>
      </c>
      <c r="E5445" t="s">
        <v>1246</v>
      </c>
      <c r="AS5445" s="51" t="s">
        <v>831</v>
      </c>
      <c r="AU5445">
        <v>48</v>
      </c>
      <c r="AV5445" s="68">
        <v>71</v>
      </c>
      <c r="AW5445">
        <v>74</v>
      </c>
      <c r="AX5445">
        <v>82</v>
      </c>
    </row>
    <row r="5446" spans="1:51" x14ac:dyDescent="0.35">
      <c r="A5446" t="s">
        <v>1351</v>
      </c>
      <c r="C5446" s="32">
        <v>41836</v>
      </c>
      <c r="D5446" s="30">
        <f t="shared" si="7"/>
        <v>197</v>
      </c>
      <c r="E5446" t="s">
        <v>865</v>
      </c>
      <c r="AS5446" s="51" t="s">
        <v>831</v>
      </c>
      <c r="AU5446">
        <v>53</v>
      </c>
      <c r="AV5446" s="68">
        <v>69</v>
      </c>
      <c r="AW5446">
        <v>72</v>
      </c>
      <c r="AX5446">
        <v>77</v>
      </c>
      <c r="AY5446">
        <v>110</v>
      </c>
    </row>
    <row r="5447" spans="1:51" x14ac:dyDescent="0.35">
      <c r="A5447" t="s">
        <v>1352</v>
      </c>
      <c r="C5447" s="32">
        <v>41836</v>
      </c>
      <c r="D5447" s="30">
        <f t="shared" si="7"/>
        <v>197</v>
      </c>
      <c r="E5447" t="s">
        <v>1247</v>
      </c>
      <c r="AS5447" s="51" t="s">
        <v>831</v>
      </c>
      <c r="AU5447">
        <v>55</v>
      </c>
      <c r="AV5447" s="68">
        <v>77</v>
      </c>
      <c r="AW5447">
        <v>79</v>
      </c>
      <c r="AX5447">
        <v>84</v>
      </c>
    </row>
    <row r="5448" spans="1:51" x14ac:dyDescent="0.35">
      <c r="A5448" t="s">
        <v>1353</v>
      </c>
      <c r="C5448" s="32">
        <v>41836</v>
      </c>
      <c r="D5448" s="30">
        <f t="shared" si="7"/>
        <v>197</v>
      </c>
      <c r="E5448" t="s">
        <v>1248</v>
      </c>
      <c r="AS5448" s="51" t="s">
        <v>831</v>
      </c>
      <c r="AU5448">
        <v>48</v>
      </c>
      <c r="AV5448" s="68">
        <v>68</v>
      </c>
      <c r="AW5448">
        <v>72</v>
      </c>
      <c r="AX5448">
        <v>79</v>
      </c>
      <c r="AY5448">
        <v>110</v>
      </c>
    </row>
    <row r="5449" spans="1:51" x14ac:dyDescent="0.35">
      <c r="A5449" t="s">
        <v>1354</v>
      </c>
      <c r="C5449" s="32">
        <v>41836</v>
      </c>
      <c r="D5449" s="30">
        <f t="shared" si="7"/>
        <v>197</v>
      </c>
      <c r="E5449" t="s">
        <v>1249</v>
      </c>
      <c r="AS5449" s="51" t="s">
        <v>831</v>
      </c>
      <c r="AU5449">
        <v>55</v>
      </c>
      <c r="AV5449" s="68">
        <v>72</v>
      </c>
      <c r="AW5449">
        <v>78</v>
      </c>
      <c r="AX5449">
        <v>83</v>
      </c>
    </row>
    <row r="5450" spans="1:51" x14ac:dyDescent="0.35">
      <c r="A5450" t="s">
        <v>1355</v>
      </c>
      <c r="C5450" s="32">
        <v>41836</v>
      </c>
      <c r="D5450" s="30">
        <f t="shared" si="7"/>
        <v>197</v>
      </c>
      <c r="E5450" t="s">
        <v>1250</v>
      </c>
      <c r="AS5450" s="51" t="s">
        <v>831</v>
      </c>
      <c r="AU5450">
        <v>48</v>
      </c>
      <c r="AV5450" s="68">
        <v>66</v>
      </c>
      <c r="AW5450">
        <v>70</v>
      </c>
      <c r="AX5450">
        <v>76</v>
      </c>
      <c r="AY5450">
        <v>110</v>
      </c>
    </row>
    <row r="5451" spans="1:51" x14ac:dyDescent="0.35">
      <c r="A5451" t="s">
        <v>1356</v>
      </c>
      <c r="C5451" s="32">
        <v>41836</v>
      </c>
      <c r="D5451" s="30">
        <f t="shared" si="7"/>
        <v>197</v>
      </c>
      <c r="E5451" t="s">
        <v>1252</v>
      </c>
      <c r="AS5451" s="51" t="s">
        <v>831</v>
      </c>
      <c r="AU5451">
        <v>79</v>
      </c>
      <c r="AV5451" s="68">
        <v>91</v>
      </c>
      <c r="AW5451">
        <v>94</v>
      </c>
      <c r="AX5451">
        <v>100</v>
      </c>
    </row>
    <row r="5452" spans="1:51" x14ac:dyDescent="0.35">
      <c r="A5452" t="s">
        <v>1357</v>
      </c>
      <c r="C5452" s="32">
        <v>41836</v>
      </c>
      <c r="D5452" s="30">
        <f t="shared" si="7"/>
        <v>197</v>
      </c>
      <c r="E5452" t="s">
        <v>866</v>
      </c>
      <c r="AS5452" s="51" t="s">
        <v>831</v>
      </c>
      <c r="AU5452">
        <v>52</v>
      </c>
      <c r="AV5452" s="68">
        <v>69</v>
      </c>
      <c r="AW5452">
        <v>72</v>
      </c>
      <c r="AX5452">
        <v>77</v>
      </c>
      <c r="AY5452">
        <v>111</v>
      </c>
    </row>
    <row r="5453" spans="1:51" x14ac:dyDescent="0.35">
      <c r="A5453" t="s">
        <v>1358</v>
      </c>
      <c r="C5453" s="32">
        <v>41836</v>
      </c>
      <c r="D5453" s="30">
        <f t="shared" si="7"/>
        <v>197</v>
      </c>
      <c r="E5453" t="s">
        <v>1253</v>
      </c>
      <c r="AS5453" s="51" t="s">
        <v>831</v>
      </c>
      <c r="AU5453">
        <v>57</v>
      </c>
      <c r="AV5453" s="68">
        <v>75</v>
      </c>
      <c r="AW5453">
        <v>78</v>
      </c>
      <c r="AX5453">
        <v>83</v>
      </c>
    </row>
    <row r="5454" spans="1:51" x14ac:dyDescent="0.35">
      <c r="A5454" t="s">
        <v>1359</v>
      </c>
      <c r="C5454" s="32">
        <v>41836</v>
      </c>
      <c r="D5454" s="30">
        <f t="shared" si="7"/>
        <v>197</v>
      </c>
      <c r="E5454" t="s">
        <v>1254</v>
      </c>
      <c r="AS5454" s="51" t="s">
        <v>831</v>
      </c>
      <c r="AU5454">
        <v>52</v>
      </c>
      <c r="AV5454" s="68">
        <v>66</v>
      </c>
      <c r="AW5454">
        <v>70</v>
      </c>
      <c r="AX5454">
        <v>76</v>
      </c>
      <c r="AY5454">
        <v>110</v>
      </c>
    </row>
    <row r="5455" spans="1:51" x14ac:dyDescent="0.35">
      <c r="A5455" t="s">
        <v>1360</v>
      </c>
      <c r="C5455" s="32">
        <v>41836</v>
      </c>
      <c r="D5455" s="30">
        <f t="shared" si="7"/>
        <v>197</v>
      </c>
      <c r="E5455" t="s">
        <v>1255</v>
      </c>
      <c r="AS5455" s="51" t="s">
        <v>831</v>
      </c>
      <c r="AU5455">
        <v>56</v>
      </c>
      <c r="AV5455" s="68">
        <v>78</v>
      </c>
      <c r="AW5455">
        <v>81</v>
      </c>
      <c r="AX5455">
        <v>87</v>
      </c>
    </row>
    <row r="5456" spans="1:51" x14ac:dyDescent="0.35">
      <c r="A5456" t="s">
        <v>1361</v>
      </c>
      <c r="C5456" s="32">
        <v>41836</v>
      </c>
      <c r="D5456" s="30">
        <f t="shared" si="7"/>
        <v>197</v>
      </c>
      <c r="E5456" t="s">
        <v>957</v>
      </c>
      <c r="AS5456" s="51" t="s">
        <v>831</v>
      </c>
      <c r="AU5456">
        <v>56</v>
      </c>
      <c r="AV5456" s="68">
        <v>79</v>
      </c>
      <c r="AW5456">
        <v>84</v>
      </c>
      <c r="AX5456">
        <v>90</v>
      </c>
    </row>
    <row r="5457" spans="1:51" x14ac:dyDescent="0.35">
      <c r="A5457" t="s">
        <v>1362</v>
      </c>
      <c r="C5457" s="32">
        <v>41836</v>
      </c>
      <c r="D5457" s="30">
        <f t="shared" si="7"/>
        <v>197</v>
      </c>
      <c r="E5457" t="s">
        <v>1256</v>
      </c>
      <c r="AS5457" s="51" t="s">
        <v>831</v>
      </c>
      <c r="AU5457">
        <v>51</v>
      </c>
      <c r="AV5457" s="68">
        <v>67</v>
      </c>
      <c r="AW5457">
        <v>71</v>
      </c>
      <c r="AX5457">
        <v>76</v>
      </c>
      <c r="AY5457">
        <v>108</v>
      </c>
    </row>
    <row r="5458" spans="1:51" x14ac:dyDescent="0.35">
      <c r="A5458" t="s">
        <v>1363</v>
      </c>
      <c r="C5458" s="32">
        <v>41836</v>
      </c>
      <c r="D5458" s="30">
        <f t="shared" si="7"/>
        <v>197</v>
      </c>
      <c r="E5458" t="s">
        <v>1257</v>
      </c>
      <c r="AS5458" s="51" t="s">
        <v>831</v>
      </c>
      <c r="AU5458">
        <v>48</v>
      </c>
      <c r="AV5458" s="68">
        <v>70</v>
      </c>
      <c r="AW5458">
        <v>71</v>
      </c>
      <c r="AX5458">
        <v>76</v>
      </c>
      <c r="AY5458">
        <v>110</v>
      </c>
    </row>
    <row r="5459" spans="1:51" x14ac:dyDescent="0.35">
      <c r="A5459" t="s">
        <v>1364</v>
      </c>
      <c r="C5459" s="32">
        <v>41836</v>
      </c>
      <c r="D5459" s="30">
        <f t="shared" si="7"/>
        <v>197</v>
      </c>
      <c r="E5459" t="s">
        <v>810</v>
      </c>
      <c r="AS5459" s="51" t="s">
        <v>831</v>
      </c>
      <c r="AU5459">
        <v>76</v>
      </c>
      <c r="AV5459" s="68">
        <v>95</v>
      </c>
      <c r="AW5459">
        <v>99</v>
      </c>
      <c r="AX5459">
        <v>105</v>
      </c>
    </row>
    <row r="5460" spans="1:51" x14ac:dyDescent="0.35">
      <c r="A5460" t="s">
        <v>1365</v>
      </c>
      <c r="C5460" s="32">
        <v>41836</v>
      </c>
      <c r="D5460" s="30">
        <f t="shared" si="7"/>
        <v>197</v>
      </c>
      <c r="E5460" t="s">
        <v>1258</v>
      </c>
      <c r="AS5460" s="51" t="s">
        <v>831</v>
      </c>
      <c r="AU5460">
        <v>79</v>
      </c>
      <c r="AV5460" s="68">
        <v>93</v>
      </c>
      <c r="AW5460">
        <v>97</v>
      </c>
      <c r="AX5460">
        <v>102</v>
      </c>
    </row>
    <row r="5461" spans="1:51" x14ac:dyDescent="0.35">
      <c r="A5461" t="s">
        <v>1366</v>
      </c>
      <c r="C5461" s="32">
        <v>41836</v>
      </c>
      <c r="D5461" s="30">
        <f t="shared" si="7"/>
        <v>197</v>
      </c>
      <c r="E5461" t="s">
        <v>1259</v>
      </c>
      <c r="AS5461" s="51" t="s">
        <v>831</v>
      </c>
      <c r="AU5461">
        <v>54</v>
      </c>
      <c r="AV5461" s="68">
        <v>74</v>
      </c>
      <c r="AW5461">
        <v>78</v>
      </c>
      <c r="AX5461">
        <v>83</v>
      </c>
    </row>
    <row r="5462" spans="1:51" x14ac:dyDescent="0.35">
      <c r="A5462" t="s">
        <v>1367</v>
      </c>
      <c r="C5462" s="32">
        <v>41836</v>
      </c>
      <c r="D5462" s="30">
        <f t="shared" si="7"/>
        <v>197</v>
      </c>
      <c r="E5462" t="s">
        <v>811</v>
      </c>
      <c r="AS5462" s="51" t="s">
        <v>831</v>
      </c>
      <c r="AU5462">
        <v>48</v>
      </c>
      <c r="AV5462" s="68">
        <v>67</v>
      </c>
      <c r="AW5462">
        <v>72</v>
      </c>
      <c r="AX5462">
        <v>77</v>
      </c>
      <c r="AY5462">
        <v>110</v>
      </c>
    </row>
    <row r="5463" spans="1:51" x14ac:dyDescent="0.35">
      <c r="A5463" t="s">
        <v>1368</v>
      </c>
      <c r="C5463" s="32">
        <v>41836</v>
      </c>
      <c r="D5463" s="30">
        <f t="shared" si="7"/>
        <v>197</v>
      </c>
      <c r="E5463" t="s">
        <v>777</v>
      </c>
      <c r="AS5463" s="51" t="s">
        <v>831</v>
      </c>
      <c r="AU5463">
        <v>54</v>
      </c>
      <c r="AV5463" s="68">
        <v>77</v>
      </c>
      <c r="AW5463">
        <v>81</v>
      </c>
      <c r="AX5463">
        <v>87</v>
      </c>
    </row>
    <row r="5464" spans="1:51" x14ac:dyDescent="0.35">
      <c r="A5464" t="s">
        <v>1369</v>
      </c>
      <c r="C5464" s="32">
        <v>41836</v>
      </c>
      <c r="D5464" s="30">
        <f t="shared" si="7"/>
        <v>197</v>
      </c>
      <c r="E5464" t="s">
        <v>812</v>
      </c>
      <c r="AS5464" s="51" t="s">
        <v>831</v>
      </c>
      <c r="AU5464">
        <v>48</v>
      </c>
      <c r="AV5464" s="68">
        <v>64</v>
      </c>
      <c r="AW5464">
        <v>68</v>
      </c>
      <c r="AX5464">
        <v>75</v>
      </c>
      <c r="AY5464">
        <v>110</v>
      </c>
    </row>
    <row r="5465" spans="1:51" x14ac:dyDescent="0.35">
      <c r="A5465" t="s">
        <v>1370</v>
      </c>
      <c r="C5465" s="32">
        <v>41863</v>
      </c>
      <c r="D5465" s="30">
        <f t="shared" si="7"/>
        <v>224</v>
      </c>
      <c r="E5465" t="s">
        <v>861</v>
      </c>
      <c r="AS5465" s="51" t="s">
        <v>831</v>
      </c>
      <c r="AU5465">
        <v>42</v>
      </c>
      <c r="AV5465" s="68">
        <v>51</v>
      </c>
      <c r="AW5465">
        <v>54</v>
      </c>
      <c r="AX5465">
        <v>60</v>
      </c>
    </row>
    <row r="5466" spans="1:51" x14ac:dyDescent="0.35">
      <c r="A5466" t="s">
        <v>1371</v>
      </c>
      <c r="C5466" s="32">
        <v>41863</v>
      </c>
      <c r="D5466" s="30">
        <f t="shared" si="7"/>
        <v>224</v>
      </c>
      <c r="E5466" t="s">
        <v>802</v>
      </c>
      <c r="AS5466" s="51" t="s">
        <v>831</v>
      </c>
      <c r="AU5466">
        <v>42</v>
      </c>
      <c r="AV5466" s="68">
        <v>60</v>
      </c>
      <c r="AW5466">
        <v>63</v>
      </c>
      <c r="AX5466">
        <v>70</v>
      </c>
      <c r="AY5466">
        <v>94</v>
      </c>
    </row>
    <row r="5467" spans="1:51" x14ac:dyDescent="0.35">
      <c r="A5467" t="s">
        <v>1372</v>
      </c>
      <c r="C5467" s="32">
        <v>41863</v>
      </c>
      <c r="D5467" s="30">
        <f t="shared" si="7"/>
        <v>224</v>
      </c>
      <c r="E5467" t="s">
        <v>1237</v>
      </c>
      <c r="AS5467" s="51" t="s">
        <v>831</v>
      </c>
      <c r="AU5467">
        <v>48</v>
      </c>
      <c r="AV5467" s="68">
        <v>61</v>
      </c>
      <c r="AW5467">
        <v>64</v>
      </c>
      <c r="AX5467">
        <v>70</v>
      </c>
    </row>
    <row r="5468" spans="1:51" x14ac:dyDescent="0.35">
      <c r="A5468" t="s">
        <v>1373</v>
      </c>
      <c r="C5468" s="32">
        <v>41863</v>
      </c>
      <c r="D5468" s="30">
        <f t="shared" si="7"/>
        <v>224</v>
      </c>
      <c r="E5468" t="s">
        <v>1238</v>
      </c>
      <c r="AS5468" s="51" t="s">
        <v>831</v>
      </c>
      <c r="AU5468">
        <v>42</v>
      </c>
      <c r="AV5468" s="68">
        <v>61</v>
      </c>
      <c r="AW5468">
        <v>65</v>
      </c>
      <c r="AX5468">
        <v>70</v>
      </c>
      <c r="AY5468">
        <v>94</v>
      </c>
    </row>
    <row r="5469" spans="1:51" x14ac:dyDescent="0.35">
      <c r="A5469" t="s">
        <v>1374</v>
      </c>
      <c r="C5469" s="32">
        <v>41863</v>
      </c>
      <c r="D5469" s="30">
        <f t="shared" si="7"/>
        <v>224</v>
      </c>
      <c r="E5469" t="s">
        <v>1239</v>
      </c>
      <c r="AS5469" s="51" t="s">
        <v>831</v>
      </c>
      <c r="AU5469">
        <v>42</v>
      </c>
      <c r="AV5469" s="68">
        <v>55</v>
      </c>
      <c r="AW5469">
        <v>58</v>
      </c>
      <c r="AX5469">
        <v>63</v>
      </c>
      <c r="AY5469">
        <v>93</v>
      </c>
    </row>
    <row r="5470" spans="1:51" x14ac:dyDescent="0.35">
      <c r="A5470" t="s">
        <v>1375</v>
      </c>
      <c r="C5470" s="32">
        <v>41863</v>
      </c>
      <c r="D5470" s="30">
        <f t="shared" si="7"/>
        <v>224</v>
      </c>
      <c r="E5470" t="s">
        <v>1240</v>
      </c>
      <c r="AS5470" s="51" t="s">
        <v>831</v>
      </c>
      <c r="AU5470">
        <v>42</v>
      </c>
      <c r="AV5470" s="68">
        <v>55</v>
      </c>
      <c r="AW5470">
        <v>58</v>
      </c>
      <c r="AX5470">
        <v>63</v>
      </c>
    </row>
    <row r="5471" spans="1:51" x14ac:dyDescent="0.35">
      <c r="A5471" t="s">
        <v>1376</v>
      </c>
      <c r="C5471" s="32">
        <v>41863</v>
      </c>
      <c r="D5471" s="30">
        <f t="shared" si="7"/>
        <v>224</v>
      </c>
      <c r="E5471" t="s">
        <v>803</v>
      </c>
      <c r="AS5471" s="51" t="s">
        <v>831</v>
      </c>
      <c r="AU5471">
        <v>44</v>
      </c>
      <c r="AV5471" s="68">
        <v>57</v>
      </c>
      <c r="AW5471">
        <v>61</v>
      </c>
      <c r="AX5471">
        <v>67</v>
      </c>
      <c r="AY5471">
        <v>94</v>
      </c>
    </row>
    <row r="5472" spans="1:51" x14ac:dyDescent="0.35">
      <c r="A5472" t="s">
        <v>1377</v>
      </c>
      <c r="C5472" s="32">
        <v>41863</v>
      </c>
      <c r="D5472" s="30">
        <f t="shared" si="7"/>
        <v>224</v>
      </c>
      <c r="E5472" t="s">
        <v>862</v>
      </c>
      <c r="AS5472" s="51" t="s">
        <v>831</v>
      </c>
      <c r="AU5472">
        <v>42</v>
      </c>
      <c r="AV5472" s="68">
        <v>67</v>
      </c>
      <c r="AW5472">
        <v>73</v>
      </c>
      <c r="AX5472">
        <v>79</v>
      </c>
    </row>
    <row r="5473" spans="1:51" x14ac:dyDescent="0.35">
      <c r="A5473" t="s">
        <v>1378</v>
      </c>
      <c r="C5473" s="32">
        <v>41863</v>
      </c>
      <c r="D5473" s="30">
        <f t="shared" si="7"/>
        <v>224</v>
      </c>
      <c r="E5473" t="s">
        <v>1241</v>
      </c>
      <c r="AS5473" s="51" t="s">
        <v>831</v>
      </c>
      <c r="AU5473">
        <v>47</v>
      </c>
      <c r="AV5473" s="68">
        <v>61</v>
      </c>
      <c r="AW5473">
        <v>63</v>
      </c>
      <c r="AX5473">
        <v>67</v>
      </c>
    </row>
    <row r="5474" spans="1:51" x14ac:dyDescent="0.35">
      <c r="A5474" t="s">
        <v>1379</v>
      </c>
      <c r="C5474" s="32">
        <v>41863</v>
      </c>
      <c r="D5474" s="30">
        <f t="shared" si="7"/>
        <v>224</v>
      </c>
      <c r="E5474" t="s">
        <v>1242</v>
      </c>
      <c r="AS5474" s="51" t="s">
        <v>831</v>
      </c>
      <c r="AU5474">
        <v>42</v>
      </c>
      <c r="AV5474" s="68">
        <v>65</v>
      </c>
      <c r="AW5474">
        <v>68</v>
      </c>
      <c r="AX5474">
        <v>73</v>
      </c>
    </row>
    <row r="5475" spans="1:51" x14ac:dyDescent="0.35">
      <c r="A5475" t="s">
        <v>1380</v>
      </c>
      <c r="C5475" s="32">
        <v>41863</v>
      </c>
      <c r="D5475" s="30">
        <f t="shared" si="7"/>
        <v>224</v>
      </c>
      <c r="E5475" t="s">
        <v>1243</v>
      </c>
      <c r="AS5475" s="51" t="s">
        <v>831</v>
      </c>
      <c r="AU5475">
        <v>47</v>
      </c>
      <c r="AV5475" s="68">
        <v>59</v>
      </c>
      <c r="AW5475">
        <v>62</v>
      </c>
      <c r="AX5475">
        <v>68</v>
      </c>
      <c r="AY5475">
        <v>94</v>
      </c>
    </row>
    <row r="5476" spans="1:51" x14ac:dyDescent="0.35">
      <c r="A5476" t="s">
        <v>1381</v>
      </c>
      <c r="C5476" s="32">
        <v>41863</v>
      </c>
      <c r="D5476" s="30">
        <f t="shared" si="7"/>
        <v>224</v>
      </c>
      <c r="E5476" t="s">
        <v>863</v>
      </c>
      <c r="AS5476" s="51" t="s">
        <v>831</v>
      </c>
      <c r="AU5476">
        <v>46</v>
      </c>
      <c r="AV5476" s="68">
        <v>60</v>
      </c>
      <c r="AW5476">
        <v>65</v>
      </c>
      <c r="AX5476">
        <v>72</v>
      </c>
    </row>
    <row r="5477" spans="1:51" x14ac:dyDescent="0.35">
      <c r="A5477" t="s">
        <v>1382</v>
      </c>
      <c r="C5477" s="32">
        <v>41863</v>
      </c>
      <c r="D5477" s="30">
        <f t="shared" si="7"/>
        <v>224</v>
      </c>
      <c r="E5477" t="s">
        <v>756</v>
      </c>
      <c r="AS5477" s="51" t="s">
        <v>831</v>
      </c>
      <c r="AU5477">
        <v>42</v>
      </c>
      <c r="AV5477" s="68">
        <v>54</v>
      </c>
      <c r="AW5477">
        <v>57</v>
      </c>
      <c r="AX5477">
        <v>61</v>
      </c>
    </row>
    <row r="5478" spans="1:51" x14ac:dyDescent="0.35">
      <c r="A5478" t="s">
        <v>1383</v>
      </c>
      <c r="C5478" s="32">
        <v>41863</v>
      </c>
      <c r="D5478" s="30">
        <f t="shared" si="7"/>
        <v>224</v>
      </c>
      <c r="E5478" t="s">
        <v>1244</v>
      </c>
      <c r="AS5478" s="51" t="s">
        <v>831</v>
      </c>
      <c r="AU5478">
        <v>42</v>
      </c>
      <c r="AV5478" s="68">
        <v>57</v>
      </c>
      <c r="AW5478">
        <v>61</v>
      </c>
      <c r="AX5478">
        <v>67</v>
      </c>
      <c r="AY5478">
        <v>94</v>
      </c>
    </row>
    <row r="5479" spans="1:51" x14ac:dyDescent="0.35">
      <c r="A5479" t="s">
        <v>1384</v>
      </c>
      <c r="C5479" s="32">
        <v>41863</v>
      </c>
      <c r="D5479" s="30">
        <f t="shared" si="7"/>
        <v>224</v>
      </c>
      <c r="E5479" t="s">
        <v>757</v>
      </c>
      <c r="AS5479" s="51" t="s">
        <v>831</v>
      </c>
      <c r="AU5479">
        <v>46</v>
      </c>
      <c r="AV5479" s="68">
        <v>57</v>
      </c>
      <c r="AW5479">
        <v>60</v>
      </c>
      <c r="AX5479">
        <v>66</v>
      </c>
    </row>
    <row r="5480" spans="1:51" x14ac:dyDescent="0.35">
      <c r="A5480" t="s">
        <v>1385</v>
      </c>
      <c r="C5480" s="32">
        <v>41863</v>
      </c>
      <c r="D5480" s="30">
        <f t="shared" si="7"/>
        <v>224</v>
      </c>
      <c r="E5480" t="s">
        <v>1245</v>
      </c>
      <c r="AS5480" s="51" t="s">
        <v>831</v>
      </c>
      <c r="AU5480">
        <v>42</v>
      </c>
      <c r="AV5480" s="68">
        <v>67</v>
      </c>
      <c r="AW5480">
        <v>70</v>
      </c>
      <c r="AX5480">
        <v>77</v>
      </c>
    </row>
    <row r="5481" spans="1:51" x14ac:dyDescent="0.35">
      <c r="A5481" t="s">
        <v>1386</v>
      </c>
      <c r="C5481" s="32">
        <v>41863</v>
      </c>
      <c r="D5481" s="30">
        <f t="shared" si="7"/>
        <v>224</v>
      </c>
      <c r="E5481" t="s">
        <v>1246</v>
      </c>
      <c r="AS5481" s="51" t="s">
        <v>831</v>
      </c>
      <c r="AU5481">
        <v>49</v>
      </c>
      <c r="AV5481" s="68">
        <v>59</v>
      </c>
      <c r="AW5481">
        <v>62</v>
      </c>
      <c r="AX5481">
        <v>70</v>
      </c>
    </row>
    <row r="5482" spans="1:51" x14ac:dyDescent="0.35">
      <c r="A5482" t="s">
        <v>1387</v>
      </c>
      <c r="C5482" s="32">
        <v>41863</v>
      </c>
      <c r="D5482" s="30">
        <f t="shared" si="7"/>
        <v>224</v>
      </c>
      <c r="E5482" t="s">
        <v>865</v>
      </c>
      <c r="AS5482" s="51" t="s">
        <v>831</v>
      </c>
      <c r="AU5482">
        <v>45</v>
      </c>
      <c r="AV5482" s="68">
        <v>57</v>
      </c>
      <c r="AW5482">
        <v>60</v>
      </c>
      <c r="AX5482">
        <v>64</v>
      </c>
      <c r="AY5482">
        <v>94</v>
      </c>
    </row>
    <row r="5483" spans="1:51" x14ac:dyDescent="0.35">
      <c r="A5483" t="s">
        <v>1388</v>
      </c>
      <c r="C5483" s="32">
        <v>41863</v>
      </c>
      <c r="D5483" s="30">
        <f t="shared" si="7"/>
        <v>224</v>
      </c>
      <c r="E5483" t="s">
        <v>1247</v>
      </c>
      <c r="AS5483" s="51" t="s">
        <v>831</v>
      </c>
      <c r="AU5483">
        <v>49</v>
      </c>
      <c r="AV5483" s="68">
        <v>62</v>
      </c>
      <c r="AW5483">
        <v>64</v>
      </c>
      <c r="AX5483">
        <v>67</v>
      </c>
    </row>
    <row r="5484" spans="1:51" x14ac:dyDescent="0.35">
      <c r="A5484" t="s">
        <v>1389</v>
      </c>
      <c r="C5484" s="32">
        <v>41863</v>
      </c>
      <c r="D5484" s="30">
        <f t="shared" ref="D5484:D5500" si="8">C5484-DATE(YEAR(C5484),1,1)+1</f>
        <v>224</v>
      </c>
      <c r="E5484" t="s">
        <v>1248</v>
      </c>
      <c r="AS5484" s="51" t="s">
        <v>831</v>
      </c>
      <c r="AU5484">
        <v>42</v>
      </c>
      <c r="AV5484" s="68">
        <v>55</v>
      </c>
      <c r="AW5484">
        <v>58</v>
      </c>
      <c r="AX5484">
        <v>63</v>
      </c>
    </row>
    <row r="5485" spans="1:51" x14ac:dyDescent="0.35">
      <c r="A5485" t="s">
        <v>1390</v>
      </c>
      <c r="C5485" s="32">
        <v>41863</v>
      </c>
      <c r="D5485" s="30">
        <f t="shared" si="8"/>
        <v>224</v>
      </c>
      <c r="E5485" t="s">
        <v>1249</v>
      </c>
      <c r="AS5485" s="51" t="s">
        <v>831</v>
      </c>
      <c r="AU5485">
        <v>46</v>
      </c>
      <c r="AV5485" s="68">
        <v>60</v>
      </c>
      <c r="AW5485">
        <v>62</v>
      </c>
      <c r="AX5485">
        <v>68</v>
      </c>
      <c r="AY5485">
        <v>94</v>
      </c>
    </row>
    <row r="5486" spans="1:51" x14ac:dyDescent="0.35">
      <c r="A5486" t="s">
        <v>1391</v>
      </c>
      <c r="C5486" s="32">
        <v>41863</v>
      </c>
      <c r="D5486" s="30">
        <f t="shared" si="8"/>
        <v>224</v>
      </c>
      <c r="E5486" t="s">
        <v>1250</v>
      </c>
      <c r="AS5486" s="51" t="s">
        <v>831</v>
      </c>
      <c r="AU5486">
        <v>42</v>
      </c>
      <c r="AV5486" s="68">
        <v>54</v>
      </c>
      <c r="AW5486">
        <v>57</v>
      </c>
      <c r="AX5486">
        <v>63</v>
      </c>
    </row>
    <row r="5487" spans="1:51" x14ac:dyDescent="0.35">
      <c r="A5487" t="s">
        <v>1392</v>
      </c>
      <c r="C5487" s="32">
        <v>41863</v>
      </c>
      <c r="D5487" s="30">
        <f t="shared" si="8"/>
        <v>224</v>
      </c>
      <c r="E5487" t="s">
        <v>1252</v>
      </c>
      <c r="AS5487" s="51" t="s">
        <v>831</v>
      </c>
      <c r="AU5487">
        <v>71</v>
      </c>
      <c r="AV5487" s="68">
        <v>90</v>
      </c>
      <c r="AW5487">
        <v>93</v>
      </c>
      <c r="AX5487">
        <v>97</v>
      </c>
    </row>
    <row r="5488" spans="1:51" x14ac:dyDescent="0.35">
      <c r="A5488" t="s">
        <v>1393</v>
      </c>
      <c r="C5488" s="32">
        <v>41863</v>
      </c>
      <c r="D5488" s="30">
        <f t="shared" si="8"/>
        <v>224</v>
      </c>
      <c r="E5488" t="s">
        <v>866</v>
      </c>
      <c r="AS5488" s="51" t="s">
        <v>831</v>
      </c>
      <c r="AU5488">
        <v>45</v>
      </c>
      <c r="AV5488" s="68">
        <v>57</v>
      </c>
      <c r="AW5488">
        <v>60</v>
      </c>
      <c r="AX5488">
        <v>64</v>
      </c>
      <c r="AY5488">
        <v>94</v>
      </c>
    </row>
    <row r="5489" spans="1:83" x14ac:dyDescent="0.35">
      <c r="A5489" t="s">
        <v>1394</v>
      </c>
      <c r="C5489" s="32">
        <v>41863</v>
      </c>
      <c r="D5489" s="30">
        <f t="shared" si="8"/>
        <v>224</v>
      </c>
      <c r="E5489" t="s">
        <v>1253</v>
      </c>
      <c r="AS5489" s="51" t="s">
        <v>831</v>
      </c>
      <c r="AU5489">
        <v>51</v>
      </c>
      <c r="AV5489" s="68">
        <v>60</v>
      </c>
      <c r="AW5489">
        <v>63</v>
      </c>
      <c r="AX5489">
        <v>70</v>
      </c>
      <c r="AY5489">
        <v>94</v>
      </c>
    </row>
    <row r="5490" spans="1:83" x14ac:dyDescent="0.35">
      <c r="A5490" t="s">
        <v>1395</v>
      </c>
      <c r="C5490" s="32">
        <v>41863</v>
      </c>
      <c r="D5490" s="30">
        <f t="shared" si="8"/>
        <v>224</v>
      </c>
      <c r="E5490" t="s">
        <v>1254</v>
      </c>
      <c r="AS5490" s="51" t="s">
        <v>831</v>
      </c>
      <c r="AU5490">
        <v>42</v>
      </c>
      <c r="AV5490" s="68">
        <v>55</v>
      </c>
      <c r="AW5490">
        <v>57</v>
      </c>
      <c r="AX5490">
        <v>62</v>
      </c>
      <c r="AY5490">
        <v>94</v>
      </c>
    </row>
    <row r="5491" spans="1:83" x14ac:dyDescent="0.35">
      <c r="A5491" t="s">
        <v>1396</v>
      </c>
      <c r="C5491" s="32">
        <v>41863</v>
      </c>
      <c r="D5491" s="30">
        <f t="shared" si="8"/>
        <v>224</v>
      </c>
      <c r="E5491" t="s">
        <v>1255</v>
      </c>
      <c r="AS5491" s="51" t="s">
        <v>831</v>
      </c>
      <c r="AU5491">
        <v>49</v>
      </c>
      <c r="AV5491" s="68">
        <v>65</v>
      </c>
      <c r="AW5491">
        <v>68</v>
      </c>
      <c r="AX5491">
        <v>73</v>
      </c>
    </row>
    <row r="5492" spans="1:83" x14ac:dyDescent="0.35">
      <c r="A5492" t="s">
        <v>1397</v>
      </c>
      <c r="C5492" s="32">
        <v>41863</v>
      </c>
      <c r="D5492" s="30">
        <f t="shared" si="8"/>
        <v>224</v>
      </c>
      <c r="E5492" t="s">
        <v>957</v>
      </c>
      <c r="AS5492" s="51" t="s">
        <v>831</v>
      </c>
      <c r="AU5492">
        <v>47</v>
      </c>
      <c r="AV5492" s="68">
        <v>67</v>
      </c>
      <c r="AW5492">
        <v>70</v>
      </c>
      <c r="AX5492">
        <v>77</v>
      </c>
    </row>
    <row r="5493" spans="1:83" x14ac:dyDescent="0.35">
      <c r="A5493" t="s">
        <v>1398</v>
      </c>
      <c r="C5493" s="32">
        <v>41863</v>
      </c>
      <c r="D5493" s="30">
        <f t="shared" si="8"/>
        <v>224</v>
      </c>
      <c r="E5493" t="s">
        <v>1256</v>
      </c>
      <c r="AS5493" s="51" t="s">
        <v>831</v>
      </c>
      <c r="AU5493">
        <v>42</v>
      </c>
      <c r="AV5493" s="68">
        <v>55</v>
      </c>
      <c r="AW5493">
        <v>57</v>
      </c>
      <c r="AX5493">
        <v>63</v>
      </c>
    </row>
    <row r="5494" spans="1:83" x14ac:dyDescent="0.35">
      <c r="A5494" t="s">
        <v>1399</v>
      </c>
      <c r="C5494" s="32">
        <v>41863</v>
      </c>
      <c r="D5494" s="30">
        <f t="shared" si="8"/>
        <v>224</v>
      </c>
      <c r="E5494" t="s">
        <v>1257</v>
      </c>
      <c r="AS5494" s="51" t="s">
        <v>831</v>
      </c>
      <c r="AU5494">
        <v>42</v>
      </c>
      <c r="AV5494" s="68">
        <v>54</v>
      </c>
      <c r="AW5494">
        <v>58</v>
      </c>
      <c r="AX5494">
        <v>63</v>
      </c>
    </row>
    <row r="5495" spans="1:83" x14ac:dyDescent="0.35">
      <c r="A5495" t="s">
        <v>1400</v>
      </c>
      <c r="C5495" s="32">
        <v>41863</v>
      </c>
      <c r="D5495" s="30">
        <f t="shared" si="8"/>
        <v>224</v>
      </c>
      <c r="E5495" t="s">
        <v>810</v>
      </c>
      <c r="AS5495" s="51" t="s">
        <v>831</v>
      </c>
      <c r="AU5495">
        <v>71</v>
      </c>
      <c r="AV5495" s="68">
        <v>94</v>
      </c>
      <c r="AW5495">
        <v>97</v>
      </c>
      <c r="AX5495">
        <v>102</v>
      </c>
    </row>
    <row r="5496" spans="1:83" x14ac:dyDescent="0.35">
      <c r="A5496" t="s">
        <v>1401</v>
      </c>
      <c r="C5496" s="32">
        <v>41863</v>
      </c>
      <c r="D5496" s="30">
        <f t="shared" si="8"/>
        <v>224</v>
      </c>
      <c r="E5496" t="s">
        <v>1258</v>
      </c>
      <c r="AS5496" s="51" t="s">
        <v>831</v>
      </c>
      <c r="AU5496">
        <v>71</v>
      </c>
      <c r="AV5496" s="68">
        <v>84</v>
      </c>
      <c r="AW5496">
        <v>87</v>
      </c>
      <c r="AX5496">
        <v>92</v>
      </c>
    </row>
    <row r="5497" spans="1:83" x14ac:dyDescent="0.35">
      <c r="A5497" t="s">
        <v>1402</v>
      </c>
      <c r="C5497" s="32">
        <v>41863</v>
      </c>
      <c r="D5497" s="30">
        <f t="shared" si="8"/>
        <v>224</v>
      </c>
      <c r="E5497" t="s">
        <v>1259</v>
      </c>
      <c r="AS5497" s="51" t="s">
        <v>831</v>
      </c>
      <c r="AU5497">
        <v>49</v>
      </c>
      <c r="AV5497" s="68">
        <v>65</v>
      </c>
      <c r="AW5497">
        <v>68</v>
      </c>
      <c r="AX5497">
        <v>75</v>
      </c>
    </row>
    <row r="5498" spans="1:83" x14ac:dyDescent="0.35">
      <c r="A5498" t="s">
        <v>1403</v>
      </c>
      <c r="C5498" s="32">
        <v>41863</v>
      </c>
      <c r="D5498" s="30">
        <f t="shared" si="8"/>
        <v>224</v>
      </c>
      <c r="E5498" t="s">
        <v>811</v>
      </c>
      <c r="AS5498" s="51" t="s">
        <v>831</v>
      </c>
      <c r="AU5498">
        <v>48</v>
      </c>
      <c r="AV5498" s="68">
        <v>55</v>
      </c>
      <c r="AW5498">
        <v>59</v>
      </c>
      <c r="AX5498">
        <v>64</v>
      </c>
    </row>
    <row r="5499" spans="1:83" x14ac:dyDescent="0.35">
      <c r="A5499" t="s">
        <v>1404</v>
      </c>
      <c r="C5499" s="32">
        <v>41863</v>
      </c>
      <c r="D5499" s="30">
        <f t="shared" si="8"/>
        <v>224</v>
      </c>
      <c r="E5499" t="s">
        <v>777</v>
      </c>
      <c r="AS5499" s="51" t="s">
        <v>831</v>
      </c>
      <c r="AU5499">
        <v>44</v>
      </c>
      <c r="AV5499" s="68">
        <v>58</v>
      </c>
      <c r="AW5499">
        <v>63</v>
      </c>
      <c r="AX5499">
        <v>70</v>
      </c>
    </row>
    <row r="5500" spans="1:83" x14ac:dyDescent="0.35">
      <c r="A5500" t="s">
        <v>1405</v>
      </c>
      <c r="C5500" s="32">
        <v>41863</v>
      </c>
      <c r="D5500" s="30">
        <f t="shared" si="8"/>
        <v>224</v>
      </c>
      <c r="E5500" t="s">
        <v>812</v>
      </c>
      <c r="AS5500" s="51" t="s">
        <v>831</v>
      </c>
      <c r="AU5500">
        <v>42</v>
      </c>
      <c r="AV5500" s="68">
        <v>53</v>
      </c>
      <c r="AW5500">
        <v>56</v>
      </c>
      <c r="AX5500">
        <v>60</v>
      </c>
    </row>
    <row r="5501" spans="1:83" s="39" customFormat="1" x14ac:dyDescent="0.35">
      <c r="A5501" s="71" t="s">
        <v>867</v>
      </c>
      <c r="B5501" s="72"/>
      <c r="C5501" s="72"/>
      <c r="D5501" s="72"/>
      <c r="X5501" s="73"/>
      <c r="AS5501" s="74" t="s">
        <v>831</v>
      </c>
      <c r="CE5501" s="39">
        <v>8.8000000000000007</v>
      </c>
    </row>
    <row r="5502" spans="1:83" s="39" customFormat="1" x14ac:dyDescent="0.35">
      <c r="A5502" s="71" t="s">
        <v>868</v>
      </c>
      <c r="B5502" s="72"/>
      <c r="C5502" s="72"/>
      <c r="D5502" s="72"/>
      <c r="X5502" s="73"/>
      <c r="AS5502" s="74" t="s">
        <v>831</v>
      </c>
      <c r="CE5502" s="39">
        <v>10.199999999999999</v>
      </c>
    </row>
    <row r="5503" spans="1:83" s="39" customFormat="1" x14ac:dyDescent="0.35">
      <c r="A5503" s="71" t="s">
        <v>869</v>
      </c>
      <c r="B5503" s="72"/>
      <c r="C5503" s="72"/>
      <c r="D5503" s="72"/>
      <c r="X5503" s="73"/>
      <c r="AS5503" s="74" t="s">
        <v>831</v>
      </c>
      <c r="CE5503" s="39">
        <v>9.6999999999999993</v>
      </c>
    </row>
    <row r="5504" spans="1:83" s="39" customFormat="1" x14ac:dyDescent="0.35">
      <c r="A5504" s="71" t="s">
        <v>870</v>
      </c>
      <c r="B5504" s="72"/>
      <c r="C5504" s="72"/>
      <c r="D5504" s="72"/>
      <c r="X5504" s="73"/>
      <c r="AS5504" s="74" t="s">
        <v>831</v>
      </c>
      <c r="CE5504" s="39">
        <v>10.5</v>
      </c>
    </row>
    <row r="5505" spans="1:83" s="39" customFormat="1" x14ac:dyDescent="0.35">
      <c r="A5505" s="71" t="s">
        <v>871</v>
      </c>
      <c r="B5505" s="72"/>
      <c r="C5505" s="72"/>
      <c r="D5505" s="72"/>
      <c r="X5505" s="73"/>
      <c r="AS5505" s="74" t="s">
        <v>831</v>
      </c>
      <c r="CE5505" s="39">
        <v>10.3</v>
      </c>
    </row>
    <row r="5506" spans="1:83" s="39" customFormat="1" x14ac:dyDescent="0.35">
      <c r="A5506" s="71" t="s">
        <v>872</v>
      </c>
      <c r="B5506" s="72"/>
      <c r="C5506" s="72"/>
      <c r="D5506" s="72"/>
      <c r="X5506" s="73"/>
      <c r="AS5506" s="74" t="s">
        <v>831</v>
      </c>
      <c r="CE5506" s="39">
        <v>9</v>
      </c>
    </row>
    <row r="5507" spans="1:83" s="39" customFormat="1" x14ac:dyDescent="0.35">
      <c r="A5507" s="71" t="s">
        <v>873</v>
      </c>
      <c r="B5507" s="72"/>
      <c r="C5507" s="72"/>
      <c r="D5507" s="72"/>
      <c r="X5507" s="73"/>
      <c r="AS5507" s="74" t="s">
        <v>831</v>
      </c>
      <c r="CE5507" s="39">
        <v>10.199999999999999</v>
      </c>
    </row>
    <row r="5508" spans="1:83" x14ac:dyDescent="0.35">
      <c r="A5508" s="3" t="s">
        <v>874</v>
      </c>
      <c r="AS5508" s="51" t="s">
        <v>831</v>
      </c>
      <c r="CE5508" s="68">
        <v>11.2</v>
      </c>
    </row>
    <row r="5509" spans="1:83" x14ac:dyDescent="0.35">
      <c r="A5509" s="3" t="s">
        <v>875</v>
      </c>
      <c r="AS5509" s="51" t="s">
        <v>831</v>
      </c>
      <c r="CE5509" s="70"/>
    </row>
    <row r="5510" spans="1:83" x14ac:dyDescent="0.35">
      <c r="A5510" s="3" t="s">
        <v>876</v>
      </c>
      <c r="AS5510" s="51" t="s">
        <v>831</v>
      </c>
      <c r="CE5510" s="70"/>
    </row>
    <row r="5511" spans="1:83" x14ac:dyDescent="0.35">
      <c r="A5511" s="3" t="s">
        <v>877</v>
      </c>
      <c r="AS5511" s="51" t="s">
        <v>831</v>
      </c>
      <c r="CE5511" s="70"/>
    </row>
    <row r="5512" spans="1:83" x14ac:dyDescent="0.35">
      <c r="A5512" s="3" t="s">
        <v>878</v>
      </c>
      <c r="AS5512" s="51" t="s">
        <v>831</v>
      </c>
      <c r="CE5512" s="70"/>
    </row>
    <row r="5513" spans="1:83" x14ac:dyDescent="0.35">
      <c r="A5513" s="3" t="s">
        <v>879</v>
      </c>
      <c r="AS5513" s="51" t="s">
        <v>831</v>
      </c>
      <c r="CE5513" s="70"/>
    </row>
    <row r="5514" spans="1:83" x14ac:dyDescent="0.35">
      <c r="A5514" s="3" t="s">
        <v>880</v>
      </c>
      <c r="AS5514" s="51" t="s">
        <v>831</v>
      </c>
      <c r="CE5514" s="70"/>
    </row>
    <row r="5515" spans="1:83" x14ac:dyDescent="0.35">
      <c r="A5515" s="3" t="s">
        <v>881</v>
      </c>
      <c r="AS5515" s="51" t="s">
        <v>831</v>
      </c>
      <c r="CE5515" s="70"/>
    </row>
    <row r="5516" spans="1:83" x14ac:dyDescent="0.35">
      <c r="A5516" s="3" t="s">
        <v>882</v>
      </c>
      <c r="AS5516" s="51" t="s">
        <v>831</v>
      </c>
      <c r="CE5516" s="70"/>
    </row>
  </sheetData>
  <autoFilter ref="A1:CE5516" xr:uid="{5C1C464E-A163-4E1C-9E8D-F8CB60CE707E}"/>
  <sortState xmlns:xlrd2="http://schemas.microsoft.com/office/spreadsheetml/2017/richdata2" ref="A4029:CB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workbookViewId="0">
      <selection activeCell="L2" sqref="L2:L147"/>
    </sheetView>
  </sheetViews>
  <sheetFormatPr defaultRowHeight="14.5" x14ac:dyDescent="0.35"/>
  <cols>
    <col min="3" max="3" width="14" bestFit="1" customWidth="1"/>
    <col min="4" max="6" width="14" customWidth="1"/>
  </cols>
  <sheetData>
    <row r="1" spans="1:30" x14ac:dyDescent="0.35">
      <c r="A1" t="s">
        <v>1223</v>
      </c>
      <c r="B1" t="s">
        <v>1224</v>
      </c>
      <c r="C1" t="s">
        <v>1225</v>
      </c>
      <c r="G1" t="s">
        <v>1226</v>
      </c>
      <c r="H1" t="s">
        <v>1227</v>
      </c>
      <c r="I1" t="s">
        <v>1228</v>
      </c>
      <c r="J1" t="s">
        <v>1229</v>
      </c>
      <c r="K1" t="s">
        <v>1230</v>
      </c>
      <c r="L1" t="s">
        <v>1455</v>
      </c>
      <c r="M1" t="s">
        <v>1452</v>
      </c>
      <c r="N1" t="s">
        <v>1453</v>
      </c>
      <c r="O1" t="s">
        <v>1454</v>
      </c>
      <c r="P1" t="s">
        <v>1456</v>
      </c>
      <c r="R1" t="s">
        <v>1223</v>
      </c>
      <c r="S1" t="s">
        <v>1224</v>
      </c>
      <c r="T1" t="s">
        <v>1225</v>
      </c>
      <c r="U1" t="s">
        <v>1226</v>
      </c>
      <c r="V1" t="s">
        <v>1227</v>
      </c>
      <c r="W1" t="s">
        <v>1228</v>
      </c>
      <c r="X1" t="s">
        <v>1406</v>
      </c>
      <c r="Y1" t="s">
        <v>1407</v>
      </c>
      <c r="Z1" t="s">
        <v>1408</v>
      </c>
      <c r="AA1" t="s">
        <v>1409</v>
      </c>
      <c r="AB1" t="s">
        <v>1229</v>
      </c>
      <c r="AC1" t="s">
        <v>1230</v>
      </c>
      <c r="AD1" t="s">
        <v>1410</v>
      </c>
    </row>
    <row r="2" spans="1:30" x14ac:dyDescent="0.35">
      <c r="A2">
        <v>2014</v>
      </c>
      <c r="B2" t="s">
        <v>1231</v>
      </c>
      <c r="C2" t="s">
        <v>1236</v>
      </c>
      <c r="D2" t="str">
        <f>"Gatton2014TOS11-AprCv"&amp;G2</f>
        <v>Gatton2014TOS11-AprCvAxe</v>
      </c>
      <c r="G2" t="s">
        <v>861</v>
      </c>
      <c r="H2" t="s">
        <v>1232</v>
      </c>
      <c r="I2" t="s">
        <v>1232</v>
      </c>
      <c r="J2">
        <v>59.5</v>
      </c>
      <c r="K2">
        <v>50.714285714286198</v>
      </c>
      <c r="L2">
        <f>ROUND(Z2,0)</f>
        <v>38</v>
      </c>
      <c r="M2">
        <f>ROUND(AA2,0)</f>
        <v>47</v>
      </c>
      <c r="N2">
        <f>ROUND(K2,0)</f>
        <v>51</v>
      </c>
      <c r="O2">
        <f>ROUND(J2,0)</f>
        <v>60</v>
      </c>
      <c r="R2">
        <v>2014</v>
      </c>
      <c r="S2" t="s">
        <v>1231</v>
      </c>
      <c r="T2" t="s">
        <v>1411</v>
      </c>
      <c r="U2" t="s">
        <v>1412</v>
      </c>
      <c r="V2" t="s">
        <v>1232</v>
      </c>
      <c r="W2" t="s">
        <v>1232</v>
      </c>
      <c r="X2" t="s">
        <v>1232</v>
      </c>
      <c r="Y2" t="s">
        <v>1232</v>
      </c>
      <c r="Z2">
        <v>38</v>
      </c>
      <c r="AA2">
        <v>46.692307692307601</v>
      </c>
      <c r="AB2">
        <v>59.5</v>
      </c>
      <c r="AC2">
        <v>50.714285714286198</v>
      </c>
      <c r="AD2" t="s">
        <v>1232</v>
      </c>
    </row>
    <row r="3" spans="1:30" x14ac:dyDescent="0.35">
      <c r="A3">
        <v>2014</v>
      </c>
      <c r="B3" t="s">
        <v>1231</v>
      </c>
      <c r="C3" t="s">
        <v>1236</v>
      </c>
      <c r="D3" t="str">
        <f t="shared" ref="D3:D38" si="0">"Gatton2014TOS11-AprCv"&amp;G3</f>
        <v>Gatton2014TOS11-AprCvBolac</v>
      </c>
      <c r="G3" t="s">
        <v>802</v>
      </c>
      <c r="H3" t="s">
        <v>1232</v>
      </c>
      <c r="I3" t="s">
        <v>1232</v>
      </c>
      <c r="J3">
        <v>73.625</v>
      </c>
      <c r="K3">
        <v>67.166666666666003</v>
      </c>
      <c r="L3">
        <f t="shared" ref="L3:L66" si="1">ROUND(Z3,0)</f>
        <v>43</v>
      </c>
      <c r="M3">
        <f t="shared" ref="M3:M66" si="2">ROUND(AA3,0)</f>
        <v>63</v>
      </c>
      <c r="N3">
        <f t="shared" ref="N3:N66" si="3">ROUND(K3,0)</f>
        <v>67</v>
      </c>
      <c r="O3">
        <f t="shared" ref="O3:O66" si="4">ROUND(J3,0)</f>
        <v>74</v>
      </c>
      <c r="R3">
        <v>2014</v>
      </c>
      <c r="S3" t="s">
        <v>1231</v>
      </c>
      <c r="T3" t="s">
        <v>1411</v>
      </c>
      <c r="U3" t="s">
        <v>1413</v>
      </c>
      <c r="V3" t="s">
        <v>1232</v>
      </c>
      <c r="W3" t="s">
        <v>1232</v>
      </c>
      <c r="X3" t="s">
        <v>1232</v>
      </c>
      <c r="Y3" t="s">
        <v>1232</v>
      </c>
      <c r="Z3">
        <v>43.200000000000699</v>
      </c>
      <c r="AA3">
        <v>62.5</v>
      </c>
      <c r="AB3">
        <v>73.625</v>
      </c>
      <c r="AC3">
        <v>67.166666666666003</v>
      </c>
      <c r="AD3" t="s">
        <v>1232</v>
      </c>
    </row>
    <row r="4" spans="1:30" x14ac:dyDescent="0.35">
      <c r="A4">
        <v>2014</v>
      </c>
      <c r="B4" t="s">
        <v>1231</v>
      </c>
      <c r="C4" t="s">
        <v>1236</v>
      </c>
      <c r="D4" t="str">
        <f t="shared" si="0"/>
        <v>Gatton2014TOS11-AprCvBraewood</v>
      </c>
      <c r="G4" t="s">
        <v>1237</v>
      </c>
      <c r="H4" t="s">
        <v>1232</v>
      </c>
      <c r="I4" t="s">
        <v>1232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1231</v>
      </c>
      <c r="T4" t="s">
        <v>1411</v>
      </c>
      <c r="U4" t="s">
        <v>1414</v>
      </c>
      <c r="V4" t="s">
        <v>1232</v>
      </c>
      <c r="W4" t="s">
        <v>1232</v>
      </c>
      <c r="X4" t="s">
        <v>1232</v>
      </c>
      <c r="Y4" t="s">
        <v>1232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1232</v>
      </c>
    </row>
    <row r="5" spans="1:30" x14ac:dyDescent="0.35">
      <c r="A5">
        <v>2014</v>
      </c>
      <c r="B5" t="s">
        <v>1231</v>
      </c>
      <c r="C5" t="s">
        <v>1236</v>
      </c>
      <c r="D5" t="str">
        <f t="shared" si="0"/>
        <v>Gatton2014TOS11-AprCvCalingiri</v>
      </c>
      <c r="G5" t="s">
        <v>1238</v>
      </c>
      <c r="H5" t="s">
        <v>1232</v>
      </c>
      <c r="I5" t="s">
        <v>1232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1231</v>
      </c>
      <c r="T5" t="s">
        <v>1411</v>
      </c>
      <c r="U5" t="s">
        <v>1415</v>
      </c>
      <c r="V5" t="s">
        <v>1232</v>
      </c>
      <c r="W5" t="s">
        <v>1232</v>
      </c>
      <c r="X5" t="s">
        <v>1232</v>
      </c>
      <c r="Y5" t="s">
        <v>1232</v>
      </c>
      <c r="Z5">
        <v>48</v>
      </c>
      <c r="AA5">
        <v>75.285714285713695</v>
      </c>
      <c r="AB5">
        <v>108</v>
      </c>
      <c r="AC5">
        <v>86.5</v>
      </c>
      <c r="AD5" t="s">
        <v>1232</v>
      </c>
    </row>
    <row r="6" spans="1:30" x14ac:dyDescent="0.35">
      <c r="A6">
        <v>2014</v>
      </c>
      <c r="B6" t="s">
        <v>1231</v>
      </c>
      <c r="C6" t="s">
        <v>1236</v>
      </c>
      <c r="D6" t="str">
        <f t="shared" si="0"/>
        <v>Gatton2014TOS11-AprCvCatalina</v>
      </c>
      <c r="G6" t="s">
        <v>1239</v>
      </c>
      <c r="H6" t="s">
        <v>1232</v>
      </c>
      <c r="I6" t="s">
        <v>1232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1231</v>
      </c>
      <c r="T6" t="s">
        <v>1411</v>
      </c>
      <c r="U6" t="s">
        <v>1416</v>
      </c>
      <c r="V6" t="s">
        <v>1232</v>
      </c>
      <c r="W6" t="s">
        <v>1232</v>
      </c>
      <c r="X6" t="s">
        <v>1232</v>
      </c>
      <c r="Y6" t="s">
        <v>1232</v>
      </c>
      <c r="Z6">
        <v>40</v>
      </c>
      <c r="AA6">
        <v>51.666666666666003</v>
      </c>
      <c r="AB6">
        <v>63</v>
      </c>
      <c r="AC6">
        <v>55</v>
      </c>
      <c r="AD6" t="s">
        <v>1232</v>
      </c>
    </row>
    <row r="7" spans="1:30" x14ac:dyDescent="0.35">
      <c r="A7">
        <v>2014</v>
      </c>
      <c r="B7" t="s">
        <v>1231</v>
      </c>
      <c r="C7" t="s">
        <v>1236</v>
      </c>
      <c r="D7" t="str">
        <f t="shared" si="0"/>
        <v>Gatton2014TOS11-AprCvCrusader</v>
      </c>
      <c r="G7" t="s">
        <v>1240</v>
      </c>
      <c r="H7" t="s">
        <v>1232</v>
      </c>
      <c r="I7" t="s">
        <v>1232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 t="shared" ref="P7:P65" si="5">ROUND(AD7,0)</f>
        <v>147</v>
      </c>
      <c r="R7">
        <v>2014</v>
      </c>
      <c r="S7" t="s">
        <v>1231</v>
      </c>
      <c r="T7" t="s">
        <v>1411</v>
      </c>
      <c r="U7" t="s">
        <v>1417</v>
      </c>
      <c r="V7" t="s">
        <v>1232</v>
      </c>
      <c r="W7" t="s">
        <v>1232</v>
      </c>
      <c r="X7" t="s">
        <v>1232</v>
      </c>
      <c r="Y7" t="s">
        <v>1232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35">
      <c r="A8">
        <v>2014</v>
      </c>
      <c r="B8" t="s">
        <v>1231</v>
      </c>
      <c r="C8" t="s">
        <v>1236</v>
      </c>
      <c r="D8" t="str">
        <f t="shared" si="0"/>
        <v>Gatton2014TOS11-AprCvDerrimut</v>
      </c>
      <c r="G8" t="s">
        <v>803</v>
      </c>
      <c r="H8" t="s">
        <v>1232</v>
      </c>
      <c r="I8" t="s">
        <v>1232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1231</v>
      </c>
      <c r="T8" t="s">
        <v>1411</v>
      </c>
      <c r="U8" t="s">
        <v>1418</v>
      </c>
      <c r="V8" t="s">
        <v>1232</v>
      </c>
      <c r="W8" t="s">
        <v>1232</v>
      </c>
      <c r="X8" t="s">
        <v>1232</v>
      </c>
      <c r="Y8" t="s">
        <v>1232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1232</v>
      </c>
    </row>
    <row r="9" spans="1:30" x14ac:dyDescent="0.35">
      <c r="A9">
        <v>2014</v>
      </c>
      <c r="B9" t="s">
        <v>1231</v>
      </c>
      <c r="C9" t="s">
        <v>1236</v>
      </c>
      <c r="D9" t="str">
        <f t="shared" si="0"/>
        <v>Gatton2014TOS11-AprCvEaglehawk</v>
      </c>
      <c r="G9" t="s">
        <v>862</v>
      </c>
      <c r="H9" t="s">
        <v>1232</v>
      </c>
      <c r="I9" t="s">
        <v>1232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1231</v>
      </c>
      <c r="T9" t="s">
        <v>1411</v>
      </c>
      <c r="U9" t="s">
        <v>1419</v>
      </c>
      <c r="V9" t="s">
        <v>1232</v>
      </c>
      <c r="W9" t="s">
        <v>1232</v>
      </c>
      <c r="X9" t="s">
        <v>1232</v>
      </c>
      <c r="Y9" t="s">
        <v>1232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1232</v>
      </c>
    </row>
    <row r="10" spans="1:30" x14ac:dyDescent="0.35">
      <c r="A10">
        <v>2014</v>
      </c>
      <c r="B10" t="s">
        <v>1231</v>
      </c>
      <c r="C10" t="s">
        <v>1236</v>
      </c>
      <c r="D10" t="str">
        <f t="shared" si="0"/>
        <v>Gatton2014TOS11-AprCvEllison</v>
      </c>
      <c r="G10" t="s">
        <v>1241</v>
      </c>
      <c r="H10" t="s">
        <v>1232</v>
      </c>
      <c r="I10" t="s">
        <v>1232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1231</v>
      </c>
      <c r="T10" t="s">
        <v>1411</v>
      </c>
      <c r="U10" t="s">
        <v>1420</v>
      </c>
      <c r="V10" t="s">
        <v>1232</v>
      </c>
      <c r="W10" t="s">
        <v>1232</v>
      </c>
      <c r="X10" t="s">
        <v>1232</v>
      </c>
      <c r="Y10" t="s">
        <v>1232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1232</v>
      </c>
    </row>
    <row r="11" spans="1:30" x14ac:dyDescent="0.35">
      <c r="A11">
        <v>2014</v>
      </c>
      <c r="B11" t="s">
        <v>1231</v>
      </c>
      <c r="C11" t="s">
        <v>1236</v>
      </c>
      <c r="D11" t="str">
        <f t="shared" si="0"/>
        <v>Gatton2014TOS11-AprCvForrest</v>
      </c>
      <c r="G11" t="s">
        <v>1242</v>
      </c>
      <c r="H11" t="s">
        <v>1232</v>
      </c>
      <c r="I11" t="s">
        <v>1232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1231</v>
      </c>
      <c r="T11" t="s">
        <v>1411</v>
      </c>
      <c r="U11" t="s">
        <v>1421</v>
      </c>
      <c r="V11" t="s">
        <v>1232</v>
      </c>
      <c r="W11" t="s">
        <v>1232</v>
      </c>
      <c r="X11" t="s">
        <v>1232</v>
      </c>
      <c r="Y11" t="s">
        <v>1232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1232</v>
      </c>
    </row>
    <row r="12" spans="1:30" x14ac:dyDescent="0.35">
      <c r="A12">
        <v>2014</v>
      </c>
      <c r="B12" t="s">
        <v>1231</v>
      </c>
      <c r="C12" t="s">
        <v>1236</v>
      </c>
      <c r="D12" t="str">
        <f t="shared" si="0"/>
        <v>Gatton2014TOS11-AprCvGauntlet</v>
      </c>
      <c r="G12" t="s">
        <v>1243</v>
      </c>
      <c r="H12" t="s">
        <v>1232</v>
      </c>
      <c r="I12" t="s">
        <v>1232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 t="shared" si="5"/>
        <v>147</v>
      </c>
      <c r="R12">
        <v>2014</v>
      </c>
      <c r="S12" t="s">
        <v>1231</v>
      </c>
      <c r="T12" t="s">
        <v>1411</v>
      </c>
      <c r="U12" t="s">
        <v>1422</v>
      </c>
      <c r="V12" t="s">
        <v>1232</v>
      </c>
      <c r="W12" t="s">
        <v>1232</v>
      </c>
      <c r="X12" t="s">
        <v>1232</v>
      </c>
      <c r="Y12" t="s">
        <v>1232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35">
      <c r="A13">
        <v>2014</v>
      </c>
      <c r="B13" t="s">
        <v>1231</v>
      </c>
      <c r="C13" t="s">
        <v>1236</v>
      </c>
      <c r="D13" t="str">
        <f t="shared" si="0"/>
        <v>Gatton2014TOS11-AprCvGregory</v>
      </c>
      <c r="G13" t="s">
        <v>863</v>
      </c>
      <c r="H13" t="s">
        <v>1232</v>
      </c>
      <c r="I13" t="s">
        <v>1232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1231</v>
      </c>
      <c r="T13" t="s">
        <v>1411</v>
      </c>
      <c r="U13" t="s">
        <v>1423</v>
      </c>
      <c r="V13" t="s">
        <v>1232</v>
      </c>
      <c r="W13" t="s">
        <v>1232</v>
      </c>
      <c r="X13" t="s">
        <v>1232</v>
      </c>
      <c r="Y13" t="s">
        <v>1232</v>
      </c>
      <c r="Z13">
        <v>47.5</v>
      </c>
      <c r="AA13">
        <v>68.799999999999201</v>
      </c>
      <c r="AB13">
        <v>87</v>
      </c>
      <c r="AC13">
        <v>73.166666666666899</v>
      </c>
      <c r="AD13" t="s">
        <v>1232</v>
      </c>
    </row>
    <row r="14" spans="1:30" x14ac:dyDescent="0.35">
      <c r="A14">
        <v>2014</v>
      </c>
      <c r="B14" t="s">
        <v>1231</v>
      </c>
      <c r="C14" t="s">
        <v>1236</v>
      </c>
      <c r="D14" t="str">
        <f t="shared" si="0"/>
        <v>Gatton2014TOS11-AprCvH45</v>
      </c>
      <c r="G14" t="s">
        <v>756</v>
      </c>
      <c r="H14" t="s">
        <v>1232</v>
      </c>
      <c r="I14" t="s">
        <v>1232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1231</v>
      </c>
      <c r="T14" t="s">
        <v>1411</v>
      </c>
      <c r="U14" t="s">
        <v>1424</v>
      </c>
      <c r="V14" t="s">
        <v>1232</v>
      </c>
      <c r="W14" t="s">
        <v>1232</v>
      </c>
      <c r="X14" t="s">
        <v>1232</v>
      </c>
      <c r="Y14" t="s">
        <v>1232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1232</v>
      </c>
    </row>
    <row r="15" spans="1:30" x14ac:dyDescent="0.35">
      <c r="A15">
        <v>2014</v>
      </c>
      <c r="B15" t="s">
        <v>1231</v>
      </c>
      <c r="C15" t="s">
        <v>1236</v>
      </c>
      <c r="D15" t="str">
        <f t="shared" si="0"/>
        <v>Gatton2014TOS11-AprCvHume</v>
      </c>
      <c r="G15" t="s">
        <v>1244</v>
      </c>
      <c r="H15" t="s">
        <v>1232</v>
      </c>
      <c r="I15" t="s">
        <v>1232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1231</v>
      </c>
      <c r="T15" t="s">
        <v>1411</v>
      </c>
      <c r="U15" t="s">
        <v>1425</v>
      </c>
      <c r="V15" t="s">
        <v>1232</v>
      </c>
      <c r="W15" t="s">
        <v>1232</v>
      </c>
      <c r="X15" t="s">
        <v>1232</v>
      </c>
      <c r="Y15" t="s">
        <v>1232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1232</v>
      </c>
    </row>
    <row r="16" spans="1:30" x14ac:dyDescent="0.35">
      <c r="A16">
        <v>2014</v>
      </c>
      <c r="B16" t="s">
        <v>1231</v>
      </c>
      <c r="C16" t="s">
        <v>1236</v>
      </c>
      <c r="D16" t="str">
        <f t="shared" si="0"/>
        <v>Gatton2014TOS11-AprCvJanz</v>
      </c>
      <c r="G16" t="s">
        <v>757</v>
      </c>
      <c r="H16" t="s">
        <v>1232</v>
      </c>
      <c r="I16" t="s">
        <v>1232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1231</v>
      </c>
      <c r="T16" t="s">
        <v>1411</v>
      </c>
      <c r="U16" t="s">
        <v>1426</v>
      </c>
      <c r="V16" t="s">
        <v>1232</v>
      </c>
      <c r="W16" t="s">
        <v>1232</v>
      </c>
      <c r="X16" t="s">
        <v>1232</v>
      </c>
      <c r="Y16" t="s">
        <v>1232</v>
      </c>
      <c r="Z16">
        <v>44.5</v>
      </c>
      <c r="AA16">
        <v>55</v>
      </c>
      <c r="AB16">
        <v>66.75</v>
      </c>
      <c r="AC16">
        <v>59</v>
      </c>
      <c r="AD16" t="s">
        <v>1232</v>
      </c>
    </row>
    <row r="17" spans="1:30" x14ac:dyDescent="0.35">
      <c r="A17">
        <v>2014</v>
      </c>
      <c r="B17" t="s">
        <v>1231</v>
      </c>
      <c r="C17" t="s">
        <v>1236</v>
      </c>
      <c r="D17" t="str">
        <f t="shared" si="0"/>
        <v>Gatton2014TOS11-AprCvKellalac</v>
      </c>
      <c r="G17" t="s">
        <v>1245</v>
      </c>
      <c r="H17" t="s">
        <v>1232</v>
      </c>
      <c r="I17" t="s">
        <v>1232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1231</v>
      </c>
      <c r="T17" t="s">
        <v>1411</v>
      </c>
      <c r="U17" t="s">
        <v>1427</v>
      </c>
      <c r="V17" t="s">
        <v>1232</v>
      </c>
      <c r="W17" t="s">
        <v>1232</v>
      </c>
      <c r="X17" t="s">
        <v>1232</v>
      </c>
      <c r="Y17" t="s">
        <v>1232</v>
      </c>
      <c r="Z17">
        <v>50</v>
      </c>
      <c r="AA17">
        <v>89.300000000000097</v>
      </c>
      <c r="AB17">
        <v>113.333333333333</v>
      </c>
      <c r="AC17">
        <v>105.6</v>
      </c>
      <c r="AD17" t="s">
        <v>1232</v>
      </c>
    </row>
    <row r="18" spans="1:30" x14ac:dyDescent="0.35">
      <c r="A18">
        <v>2014</v>
      </c>
      <c r="B18" t="s">
        <v>1231</v>
      </c>
      <c r="C18" t="s">
        <v>1236</v>
      </c>
      <c r="D18" t="str">
        <f t="shared" si="0"/>
        <v>Gatton2014TOS11-AprCvLancer</v>
      </c>
      <c r="G18" t="s">
        <v>1246</v>
      </c>
      <c r="H18" t="s">
        <v>1232</v>
      </c>
      <c r="I18" t="s">
        <v>1232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1231</v>
      </c>
      <c r="T18" t="s">
        <v>1411</v>
      </c>
      <c r="U18" t="s">
        <v>1428</v>
      </c>
      <c r="V18" t="s">
        <v>1232</v>
      </c>
      <c r="W18" t="s">
        <v>1232</v>
      </c>
      <c r="X18" t="s">
        <v>1232</v>
      </c>
      <c r="Y18" t="s">
        <v>1232</v>
      </c>
      <c r="Z18">
        <v>50.138888888888602</v>
      </c>
      <c r="AA18">
        <v>67.666666666666899</v>
      </c>
      <c r="AB18">
        <v>87</v>
      </c>
      <c r="AC18">
        <v>74.5</v>
      </c>
      <c r="AD18" t="s">
        <v>1232</v>
      </c>
    </row>
    <row r="19" spans="1:30" x14ac:dyDescent="0.35">
      <c r="A19">
        <v>2014</v>
      </c>
      <c r="B19" t="s">
        <v>1231</v>
      </c>
      <c r="C19" t="s">
        <v>1236</v>
      </c>
      <c r="D19" t="str">
        <f t="shared" si="0"/>
        <v>Gatton2014TOS11-AprCvMace</v>
      </c>
      <c r="G19" t="s">
        <v>865</v>
      </c>
      <c r="H19" t="s">
        <v>1232</v>
      </c>
      <c r="I19" t="s">
        <v>1232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 t="shared" si="5"/>
        <v>147</v>
      </c>
      <c r="R19">
        <v>2014</v>
      </c>
      <c r="S19" t="s">
        <v>1231</v>
      </c>
      <c r="T19" t="s">
        <v>1411</v>
      </c>
      <c r="U19" t="s">
        <v>1429</v>
      </c>
      <c r="V19" t="s">
        <v>1232</v>
      </c>
      <c r="W19" t="s">
        <v>1232</v>
      </c>
      <c r="X19" t="s">
        <v>1232</v>
      </c>
      <c r="Y19" t="s">
        <v>1232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35">
      <c r="A20">
        <v>2014</v>
      </c>
      <c r="B20" t="s">
        <v>1231</v>
      </c>
      <c r="C20" t="s">
        <v>1236</v>
      </c>
      <c r="D20" t="str">
        <f t="shared" si="0"/>
        <v>Gatton2014TOS11-AprCvMagenta</v>
      </c>
      <c r="G20" t="s">
        <v>1247</v>
      </c>
      <c r="H20" t="s">
        <v>1232</v>
      </c>
      <c r="I20" t="s">
        <v>1232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1231</v>
      </c>
      <c r="T20" t="s">
        <v>1411</v>
      </c>
      <c r="U20" t="s">
        <v>1430</v>
      </c>
      <c r="V20" t="s">
        <v>1232</v>
      </c>
      <c r="W20" t="s">
        <v>1232</v>
      </c>
      <c r="X20" t="s">
        <v>1232</v>
      </c>
      <c r="Y20" t="s">
        <v>1232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1232</v>
      </c>
    </row>
    <row r="21" spans="1:30" x14ac:dyDescent="0.35">
      <c r="A21">
        <v>2014</v>
      </c>
      <c r="B21" t="s">
        <v>1231</v>
      </c>
      <c r="C21" t="s">
        <v>1236</v>
      </c>
      <c r="D21" t="str">
        <f t="shared" si="0"/>
        <v>Gatton2014TOS11-AprCvMerinda</v>
      </c>
      <c r="G21" t="s">
        <v>1248</v>
      </c>
      <c r="H21" t="s">
        <v>1232</v>
      </c>
      <c r="I21" t="s">
        <v>1232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1231</v>
      </c>
      <c r="T21" t="s">
        <v>1411</v>
      </c>
      <c r="U21" t="s">
        <v>1431</v>
      </c>
      <c r="V21" t="s">
        <v>1232</v>
      </c>
      <c r="W21" t="s">
        <v>1232</v>
      </c>
      <c r="X21" t="s">
        <v>1232</v>
      </c>
      <c r="Y21" t="s">
        <v>1232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1232</v>
      </c>
    </row>
    <row r="22" spans="1:30" x14ac:dyDescent="0.35">
      <c r="A22">
        <v>2014</v>
      </c>
      <c r="B22" t="s">
        <v>1231</v>
      </c>
      <c r="C22" t="s">
        <v>1236</v>
      </c>
      <c r="D22" t="str">
        <f t="shared" si="0"/>
        <v>Gatton2014TOS11-AprCvOuyen</v>
      </c>
      <c r="G22" t="s">
        <v>1249</v>
      </c>
      <c r="H22" t="s">
        <v>1232</v>
      </c>
      <c r="I22" t="s">
        <v>1232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1231</v>
      </c>
      <c r="T22" t="s">
        <v>1411</v>
      </c>
      <c r="U22" t="s">
        <v>1432</v>
      </c>
      <c r="V22" t="s">
        <v>1232</v>
      </c>
      <c r="W22" t="s">
        <v>1232</v>
      </c>
      <c r="X22" t="s">
        <v>1232</v>
      </c>
      <c r="Y22" t="s">
        <v>1232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1232</v>
      </c>
    </row>
    <row r="23" spans="1:30" x14ac:dyDescent="0.35">
      <c r="A23">
        <v>2014</v>
      </c>
      <c r="B23" t="s">
        <v>1231</v>
      </c>
      <c r="C23" t="s">
        <v>1236</v>
      </c>
      <c r="D23" t="str">
        <f t="shared" si="0"/>
        <v>Gatton2014TOS11-AprCvPeake</v>
      </c>
      <c r="G23" t="s">
        <v>1250</v>
      </c>
      <c r="H23" t="s">
        <v>1232</v>
      </c>
      <c r="I23" t="s">
        <v>1232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1231</v>
      </c>
      <c r="T23" t="s">
        <v>1411</v>
      </c>
      <c r="U23" t="s">
        <v>1433</v>
      </c>
      <c r="V23" t="s">
        <v>1232</v>
      </c>
      <c r="W23" t="s">
        <v>1232</v>
      </c>
      <c r="X23" t="s">
        <v>1232</v>
      </c>
      <c r="Y23" t="s">
        <v>1232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1232</v>
      </c>
    </row>
    <row r="24" spans="1:30" x14ac:dyDescent="0.35">
      <c r="A24">
        <v>2014</v>
      </c>
      <c r="B24" t="s">
        <v>1231</v>
      </c>
      <c r="C24" t="s">
        <v>1236</v>
      </c>
      <c r="D24" t="str">
        <f t="shared" si="0"/>
        <v>Gatton2014TOS11-AprCvRevenue</v>
      </c>
      <c r="G24" t="s">
        <v>1251</v>
      </c>
      <c r="H24" t="s">
        <v>1232</v>
      </c>
      <c r="I24" t="s">
        <v>1232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1231</v>
      </c>
      <c r="T24" t="s">
        <v>1411</v>
      </c>
      <c r="U24" t="s">
        <v>1434</v>
      </c>
      <c r="V24" t="s">
        <v>1232</v>
      </c>
      <c r="W24" t="s">
        <v>1232</v>
      </c>
      <c r="X24" t="s">
        <v>1232</v>
      </c>
      <c r="Y24" t="s">
        <v>1232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1232</v>
      </c>
    </row>
    <row r="25" spans="1:30" x14ac:dyDescent="0.35">
      <c r="A25">
        <v>2014</v>
      </c>
      <c r="B25" t="s">
        <v>1231</v>
      </c>
      <c r="C25" t="s">
        <v>1236</v>
      </c>
      <c r="D25" t="str">
        <f t="shared" si="0"/>
        <v>Gatton2014TOS11-AprCvRosella</v>
      </c>
      <c r="G25" t="s">
        <v>1252</v>
      </c>
      <c r="H25" t="s">
        <v>1232</v>
      </c>
      <c r="I25" t="s">
        <v>1232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1231</v>
      </c>
      <c r="T25" t="s">
        <v>1411</v>
      </c>
      <c r="U25" t="s">
        <v>1435</v>
      </c>
      <c r="V25" t="s">
        <v>1232</v>
      </c>
      <c r="W25" t="s">
        <v>1232</v>
      </c>
      <c r="X25" t="s">
        <v>1232</v>
      </c>
      <c r="Y25" t="s">
        <v>1232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1232</v>
      </c>
    </row>
    <row r="26" spans="1:30" x14ac:dyDescent="0.35">
      <c r="A26">
        <v>2014</v>
      </c>
      <c r="B26" t="s">
        <v>1231</v>
      </c>
      <c r="C26" t="s">
        <v>1236</v>
      </c>
      <c r="D26" t="str">
        <f t="shared" si="0"/>
        <v>Gatton2014TOS11-AprCvScout</v>
      </c>
      <c r="G26" t="s">
        <v>866</v>
      </c>
      <c r="H26" t="s">
        <v>1232</v>
      </c>
      <c r="I26" t="s">
        <v>1232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1231</v>
      </c>
      <c r="T26" t="s">
        <v>1411</v>
      </c>
      <c r="U26" t="s">
        <v>1436</v>
      </c>
      <c r="V26" t="s">
        <v>1232</v>
      </c>
      <c r="W26" t="s">
        <v>1232</v>
      </c>
      <c r="X26" t="s">
        <v>1232</v>
      </c>
      <c r="Y26" t="s">
        <v>1232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1232</v>
      </c>
    </row>
    <row r="27" spans="1:30" x14ac:dyDescent="0.35">
      <c r="A27">
        <v>2014</v>
      </c>
      <c r="B27" t="s">
        <v>1231</v>
      </c>
      <c r="C27" t="s">
        <v>1236</v>
      </c>
      <c r="D27" t="str">
        <f t="shared" si="0"/>
        <v>Gatton2014TOS11-AprCvScythe</v>
      </c>
      <c r="G27" t="s">
        <v>1253</v>
      </c>
      <c r="H27" t="s">
        <v>1232</v>
      </c>
      <c r="I27" t="s">
        <v>1232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1231</v>
      </c>
      <c r="T27" t="s">
        <v>1411</v>
      </c>
      <c r="U27" t="s">
        <v>1437</v>
      </c>
      <c r="V27" t="s">
        <v>1232</v>
      </c>
      <c r="W27" t="s">
        <v>1232</v>
      </c>
      <c r="X27" t="s">
        <v>1232</v>
      </c>
      <c r="Y27" t="s">
        <v>1232</v>
      </c>
      <c r="Z27">
        <v>61</v>
      </c>
      <c r="AA27">
        <v>80.75</v>
      </c>
      <c r="AB27">
        <v>109</v>
      </c>
      <c r="AC27">
        <v>93</v>
      </c>
      <c r="AD27" t="s">
        <v>1232</v>
      </c>
    </row>
    <row r="28" spans="1:30" x14ac:dyDescent="0.35">
      <c r="A28">
        <v>2014</v>
      </c>
      <c r="B28" t="s">
        <v>1231</v>
      </c>
      <c r="C28" t="s">
        <v>1236</v>
      </c>
      <c r="D28" t="str">
        <f t="shared" si="0"/>
        <v>Gatton2014TOS11-AprCvSpitfire</v>
      </c>
      <c r="G28" t="s">
        <v>1254</v>
      </c>
      <c r="H28" t="s">
        <v>1232</v>
      </c>
      <c r="I28" t="s">
        <v>1232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1231</v>
      </c>
      <c r="T28" t="s">
        <v>1411</v>
      </c>
      <c r="U28" t="s">
        <v>1438</v>
      </c>
      <c r="V28" t="s">
        <v>1232</v>
      </c>
      <c r="W28" t="s">
        <v>1232</v>
      </c>
      <c r="X28" t="s">
        <v>1232</v>
      </c>
      <c r="Y28" t="s">
        <v>1232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1232</v>
      </c>
    </row>
    <row r="29" spans="1:30" x14ac:dyDescent="0.35">
      <c r="A29">
        <v>2014</v>
      </c>
      <c r="B29" t="s">
        <v>1231</v>
      </c>
      <c r="C29" t="s">
        <v>1236</v>
      </c>
      <c r="D29" t="str">
        <f t="shared" si="0"/>
        <v>Gatton2014TOS11-AprCvStrzelecki</v>
      </c>
      <c r="G29" t="s">
        <v>1255</v>
      </c>
      <c r="H29" t="s">
        <v>1232</v>
      </c>
      <c r="I29" t="s">
        <v>1232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1231</v>
      </c>
      <c r="T29" t="s">
        <v>1411</v>
      </c>
      <c r="U29" t="s">
        <v>1439</v>
      </c>
      <c r="V29" t="s">
        <v>1232</v>
      </c>
      <c r="W29" t="s">
        <v>1232</v>
      </c>
      <c r="X29" t="s">
        <v>1232</v>
      </c>
      <c r="Y29" t="s">
        <v>1232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1232</v>
      </c>
    </row>
    <row r="30" spans="1:30" x14ac:dyDescent="0.35">
      <c r="A30">
        <v>2014</v>
      </c>
      <c r="B30" t="s">
        <v>1231</v>
      </c>
      <c r="C30" t="s">
        <v>1236</v>
      </c>
      <c r="D30" t="str">
        <f t="shared" si="0"/>
        <v>Gatton2014TOS11-AprCvSunbri</v>
      </c>
      <c r="G30" t="s">
        <v>957</v>
      </c>
      <c r="H30" t="s">
        <v>1232</v>
      </c>
      <c r="I30" t="s">
        <v>1232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 t="shared" si="5"/>
        <v>147</v>
      </c>
      <c r="R30">
        <v>2014</v>
      </c>
      <c r="S30" t="s">
        <v>1231</v>
      </c>
      <c r="T30" t="s">
        <v>1411</v>
      </c>
      <c r="U30" t="s">
        <v>1440</v>
      </c>
      <c r="V30" t="s">
        <v>1232</v>
      </c>
      <c r="W30" t="s">
        <v>1232</v>
      </c>
      <c r="X30" t="s">
        <v>1232</v>
      </c>
      <c r="Y30" t="s">
        <v>1232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35">
      <c r="A31">
        <v>2014</v>
      </c>
      <c r="B31" t="s">
        <v>1231</v>
      </c>
      <c r="C31" t="s">
        <v>1236</v>
      </c>
      <c r="D31" t="str">
        <f t="shared" si="0"/>
        <v>Gatton2014TOS11-AprCvSunstate</v>
      </c>
      <c r="G31" t="s">
        <v>1256</v>
      </c>
      <c r="H31" t="s">
        <v>1232</v>
      </c>
      <c r="I31" t="s">
        <v>1232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1231</v>
      </c>
      <c r="T31" t="s">
        <v>1411</v>
      </c>
      <c r="U31" t="s">
        <v>1441</v>
      </c>
      <c r="V31" t="s">
        <v>1232</v>
      </c>
      <c r="W31" t="s">
        <v>1232</v>
      </c>
      <c r="X31" t="s">
        <v>1232</v>
      </c>
      <c r="Y31" t="s">
        <v>1232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1232</v>
      </c>
    </row>
    <row r="32" spans="1:30" x14ac:dyDescent="0.35">
      <c r="A32">
        <v>2014</v>
      </c>
      <c r="B32" t="s">
        <v>1231</v>
      </c>
      <c r="C32" t="s">
        <v>1236</v>
      </c>
      <c r="D32" t="str">
        <f t="shared" si="0"/>
        <v>Gatton2014TOS11-AprCvSuntop</v>
      </c>
      <c r="G32" t="s">
        <v>1257</v>
      </c>
      <c r="H32" t="s">
        <v>1232</v>
      </c>
      <c r="I32" t="s">
        <v>1232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1231</v>
      </c>
      <c r="T32" t="s">
        <v>1411</v>
      </c>
      <c r="U32" t="s">
        <v>1442</v>
      </c>
      <c r="V32" t="s">
        <v>1232</v>
      </c>
      <c r="W32" t="s">
        <v>1232</v>
      </c>
      <c r="X32" t="s">
        <v>1232</v>
      </c>
      <c r="Y32" t="s">
        <v>1232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1232</v>
      </c>
    </row>
    <row r="33" spans="1:30" x14ac:dyDescent="0.35">
      <c r="A33">
        <v>2014</v>
      </c>
      <c r="B33" t="s">
        <v>1231</v>
      </c>
      <c r="C33" t="s">
        <v>1236</v>
      </c>
      <c r="D33" t="str">
        <f t="shared" si="0"/>
        <v>Gatton2014TOS11-AprCvWedgetail</v>
      </c>
      <c r="G33" t="s">
        <v>810</v>
      </c>
      <c r="H33" t="s">
        <v>1232</v>
      </c>
      <c r="I33" t="s">
        <v>1232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1231</v>
      </c>
      <c r="T33" t="s">
        <v>1411</v>
      </c>
      <c r="U33" t="s">
        <v>1443</v>
      </c>
      <c r="V33" t="s">
        <v>1232</v>
      </c>
      <c r="W33" t="s">
        <v>1232</v>
      </c>
      <c r="X33" t="s">
        <v>1232</v>
      </c>
      <c r="Y33" t="s">
        <v>1232</v>
      </c>
      <c r="Z33">
        <v>123</v>
      </c>
      <c r="AA33">
        <v>140.42857142857099</v>
      </c>
      <c r="AB33">
        <v>152</v>
      </c>
      <c r="AC33">
        <v>146.125</v>
      </c>
      <c r="AD33" t="s">
        <v>1232</v>
      </c>
    </row>
    <row r="34" spans="1:30" x14ac:dyDescent="0.35">
      <c r="A34">
        <v>2014</v>
      </c>
      <c r="B34" t="s">
        <v>1231</v>
      </c>
      <c r="C34" t="s">
        <v>1236</v>
      </c>
      <c r="D34" t="str">
        <f t="shared" si="0"/>
        <v>Gatton2014TOS11-AprCvWhistler</v>
      </c>
      <c r="G34" t="s">
        <v>1258</v>
      </c>
      <c r="H34" t="s">
        <v>1232</v>
      </c>
      <c r="I34" t="s">
        <v>1232</v>
      </c>
      <c r="J34">
        <v>144.5</v>
      </c>
      <c r="K34">
        <v>139.25</v>
      </c>
      <c r="L34">
        <f t="shared" si="1"/>
        <v>114</v>
      </c>
      <c r="M34">
        <f t="shared" si="2"/>
        <v>136</v>
      </c>
      <c r="N34">
        <f t="shared" si="3"/>
        <v>139</v>
      </c>
      <c r="O34">
        <f t="shared" si="4"/>
        <v>145</v>
      </c>
      <c r="P34">
        <f t="shared" si="5"/>
        <v>182</v>
      </c>
      <c r="R34">
        <v>2014</v>
      </c>
      <c r="S34" t="s">
        <v>1231</v>
      </c>
      <c r="T34" t="s">
        <v>1411</v>
      </c>
      <c r="U34" t="s">
        <v>1444</v>
      </c>
      <c r="V34" t="s">
        <v>1232</v>
      </c>
      <c r="W34" t="s">
        <v>1232</v>
      </c>
      <c r="X34" t="s">
        <v>1232</v>
      </c>
      <c r="Y34" t="s">
        <v>1232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35">
      <c r="A35">
        <v>2014</v>
      </c>
      <c r="B35" t="s">
        <v>1231</v>
      </c>
      <c r="C35" t="s">
        <v>1236</v>
      </c>
      <c r="D35" t="str">
        <f t="shared" si="0"/>
        <v>Gatton2014TOS11-AprCvWills</v>
      </c>
      <c r="G35" t="s">
        <v>1259</v>
      </c>
      <c r="H35" t="s">
        <v>1232</v>
      </c>
      <c r="I35" t="s">
        <v>1232</v>
      </c>
      <c r="J35">
        <v>97</v>
      </c>
      <c r="K35">
        <v>85.666666666666003</v>
      </c>
      <c r="L35">
        <f t="shared" si="1"/>
        <v>54</v>
      </c>
      <c r="M35">
        <f t="shared" si="2"/>
        <v>74</v>
      </c>
      <c r="N35">
        <f t="shared" si="3"/>
        <v>86</v>
      </c>
      <c r="O35">
        <f t="shared" si="4"/>
        <v>97</v>
      </c>
      <c r="P35">
        <f t="shared" si="5"/>
        <v>147</v>
      </c>
      <c r="R35">
        <v>2014</v>
      </c>
      <c r="S35" t="s">
        <v>1231</v>
      </c>
      <c r="T35" t="s">
        <v>1411</v>
      </c>
      <c r="U35" t="s">
        <v>1445</v>
      </c>
      <c r="V35" t="s">
        <v>1232</v>
      </c>
      <c r="W35" t="s">
        <v>1232</v>
      </c>
      <c r="X35" t="s">
        <v>1232</v>
      </c>
      <c r="Y35" t="s">
        <v>1232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35">
      <c r="A36">
        <v>2014</v>
      </c>
      <c r="B36" t="s">
        <v>1231</v>
      </c>
      <c r="C36" t="s">
        <v>1236</v>
      </c>
      <c r="D36" t="str">
        <f t="shared" si="0"/>
        <v>Gatton2014TOS11-AprCvWyalkatchem</v>
      </c>
      <c r="G36" t="s">
        <v>811</v>
      </c>
      <c r="H36" t="s">
        <v>1232</v>
      </c>
      <c r="I36" t="s">
        <v>1232</v>
      </c>
      <c r="J36">
        <v>67.75</v>
      </c>
      <c r="K36">
        <v>58.666666666666003</v>
      </c>
      <c r="L36">
        <f t="shared" si="1"/>
        <v>42</v>
      </c>
      <c r="M36">
        <f t="shared" si="2"/>
        <v>55</v>
      </c>
      <c r="N36">
        <f t="shared" si="3"/>
        <v>59</v>
      </c>
      <c r="O36">
        <f t="shared" si="4"/>
        <v>68</v>
      </c>
      <c r="R36">
        <v>2014</v>
      </c>
      <c r="S36" t="s">
        <v>1231</v>
      </c>
      <c r="T36" t="s">
        <v>1411</v>
      </c>
      <c r="U36" t="s">
        <v>1446</v>
      </c>
      <c r="V36" t="s">
        <v>1232</v>
      </c>
      <c r="W36" t="s">
        <v>1232</v>
      </c>
      <c r="X36" t="s">
        <v>1232</v>
      </c>
      <c r="Y36" t="s">
        <v>1232</v>
      </c>
      <c r="Z36">
        <v>42</v>
      </c>
      <c r="AA36">
        <v>55</v>
      </c>
      <c r="AB36">
        <v>67.75</v>
      </c>
      <c r="AC36">
        <v>58.666666666666003</v>
      </c>
      <c r="AD36" t="s">
        <v>1232</v>
      </c>
    </row>
    <row r="37" spans="1:30" x14ac:dyDescent="0.35">
      <c r="A37">
        <v>2014</v>
      </c>
      <c r="B37" t="s">
        <v>1231</v>
      </c>
      <c r="C37" t="s">
        <v>1236</v>
      </c>
      <c r="D37" t="str">
        <f t="shared" si="0"/>
        <v>Gatton2014TOS11-AprCvYitpi</v>
      </c>
      <c r="G37" t="s">
        <v>777</v>
      </c>
      <c r="H37" t="s">
        <v>1232</v>
      </c>
      <c r="I37" t="s">
        <v>1232</v>
      </c>
      <c r="J37">
        <v>99.455882352941401</v>
      </c>
      <c r="K37">
        <v>88.75</v>
      </c>
      <c r="L37">
        <f t="shared" si="1"/>
        <v>51</v>
      </c>
      <c r="M37">
        <f t="shared" si="2"/>
        <v>84</v>
      </c>
      <c r="N37">
        <f t="shared" si="3"/>
        <v>89</v>
      </c>
      <c r="O37">
        <f t="shared" si="4"/>
        <v>99</v>
      </c>
      <c r="R37">
        <v>2014</v>
      </c>
      <c r="S37" t="s">
        <v>1231</v>
      </c>
      <c r="T37" t="s">
        <v>1411</v>
      </c>
      <c r="U37" t="s">
        <v>1447</v>
      </c>
      <c r="V37" t="s">
        <v>1232</v>
      </c>
      <c r="W37" t="s">
        <v>1232</v>
      </c>
      <c r="X37" t="s">
        <v>1232</v>
      </c>
      <c r="Y37" t="s">
        <v>1232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1232</v>
      </c>
    </row>
    <row r="38" spans="1:30" x14ac:dyDescent="0.35">
      <c r="A38">
        <v>2014</v>
      </c>
      <c r="B38" t="s">
        <v>1231</v>
      </c>
      <c r="C38" t="s">
        <v>1236</v>
      </c>
      <c r="D38" t="str">
        <f t="shared" si="0"/>
        <v>Gatton2014TOS11-AprCvYoung</v>
      </c>
      <c r="G38" t="s">
        <v>812</v>
      </c>
      <c r="H38" t="s">
        <v>1232</v>
      </c>
      <c r="I38" t="s">
        <v>1232</v>
      </c>
      <c r="J38">
        <v>61.200000000000699</v>
      </c>
      <c r="K38">
        <v>55.399999999999601</v>
      </c>
      <c r="L38">
        <f t="shared" si="1"/>
        <v>41</v>
      </c>
      <c r="M38">
        <f t="shared" si="2"/>
        <v>54</v>
      </c>
      <c r="N38">
        <f t="shared" si="3"/>
        <v>55</v>
      </c>
      <c r="O38">
        <f t="shared" si="4"/>
        <v>61</v>
      </c>
      <c r="R38">
        <v>2014</v>
      </c>
      <c r="S38" t="s">
        <v>1231</v>
      </c>
      <c r="T38" t="s">
        <v>1411</v>
      </c>
      <c r="U38" t="s">
        <v>1448</v>
      </c>
      <c r="V38" t="s">
        <v>1232</v>
      </c>
      <c r="W38" t="s">
        <v>1232</v>
      </c>
      <c r="X38" t="s">
        <v>1232</v>
      </c>
      <c r="Y38" t="s">
        <v>1232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1232</v>
      </c>
    </row>
    <row r="39" spans="1:30" x14ac:dyDescent="0.35">
      <c r="A39">
        <v>2014</v>
      </c>
      <c r="B39" t="s">
        <v>1233</v>
      </c>
      <c r="C39" t="s">
        <v>1236</v>
      </c>
      <c r="D39" t="str">
        <f>"Gatton2014TOS13-MayCv"&amp;G39</f>
        <v>Gatton2014TOS13-MayCvAxe</v>
      </c>
      <c r="F39" t="s">
        <v>861</v>
      </c>
      <c r="G39" t="s">
        <v>861</v>
      </c>
      <c r="H39" t="s">
        <v>1232</v>
      </c>
      <c r="I39" t="s">
        <v>1232</v>
      </c>
      <c r="J39">
        <v>78.416666666666899</v>
      </c>
      <c r="K39">
        <v>67.666666666666003</v>
      </c>
      <c r="L39">
        <f t="shared" si="1"/>
        <v>44</v>
      </c>
      <c r="M39">
        <f t="shared" si="2"/>
        <v>62</v>
      </c>
      <c r="N39">
        <f t="shared" si="3"/>
        <v>68</v>
      </c>
      <c r="O39">
        <f t="shared" si="4"/>
        <v>78</v>
      </c>
      <c r="P39">
        <f t="shared" si="5"/>
        <v>133</v>
      </c>
      <c r="R39">
        <v>2014</v>
      </c>
      <c r="S39" t="s">
        <v>1233</v>
      </c>
      <c r="T39" t="s">
        <v>1449</v>
      </c>
      <c r="U39" t="s">
        <v>1412</v>
      </c>
      <c r="V39" t="s">
        <v>1232</v>
      </c>
      <c r="W39" t="s">
        <v>1232</v>
      </c>
      <c r="X39" t="s">
        <v>1232</v>
      </c>
      <c r="Y39" t="s">
        <v>1232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35">
      <c r="A40">
        <v>2014</v>
      </c>
      <c r="B40" t="s">
        <v>1233</v>
      </c>
      <c r="C40" t="s">
        <v>1236</v>
      </c>
      <c r="D40" t="str">
        <f t="shared" ref="D40:D75" si="6">"Gatton2014TOS13-MayCv"&amp;G40</f>
        <v>Gatton2014TOS13-MayCvBolac</v>
      </c>
      <c r="F40" t="s">
        <v>802</v>
      </c>
      <c r="G40" t="s">
        <v>802</v>
      </c>
      <c r="H40" t="s">
        <v>1232</v>
      </c>
      <c r="I40" t="s">
        <v>1232</v>
      </c>
      <c r="J40">
        <v>102.277777777777</v>
      </c>
      <c r="K40">
        <v>90.600000000000307</v>
      </c>
      <c r="L40">
        <f t="shared" si="1"/>
        <v>48</v>
      </c>
      <c r="M40">
        <f t="shared" si="2"/>
        <v>85</v>
      </c>
      <c r="N40">
        <f t="shared" si="3"/>
        <v>91</v>
      </c>
      <c r="O40">
        <f t="shared" si="4"/>
        <v>102</v>
      </c>
      <c r="P40">
        <f t="shared" si="5"/>
        <v>149</v>
      </c>
      <c r="R40">
        <v>2014</v>
      </c>
      <c r="S40" t="s">
        <v>1233</v>
      </c>
      <c r="T40" t="s">
        <v>1449</v>
      </c>
      <c r="U40" t="s">
        <v>1413</v>
      </c>
      <c r="V40" t="s">
        <v>1232</v>
      </c>
      <c r="W40" t="s">
        <v>1232</v>
      </c>
      <c r="X40" t="s">
        <v>1232</v>
      </c>
      <c r="Y40" t="s">
        <v>1232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35">
      <c r="A41">
        <v>2014</v>
      </c>
      <c r="B41" t="s">
        <v>1233</v>
      </c>
      <c r="C41" t="s">
        <v>1236</v>
      </c>
      <c r="D41" t="str">
        <f t="shared" si="6"/>
        <v>Gatton2014TOS13-MayCvBraewood</v>
      </c>
      <c r="F41" t="s">
        <v>1237</v>
      </c>
      <c r="G41" t="s">
        <v>1237</v>
      </c>
      <c r="H41" t="s">
        <v>1232</v>
      </c>
      <c r="I41" t="s">
        <v>1232</v>
      </c>
      <c r="J41">
        <v>101.596153846154</v>
      </c>
      <c r="K41">
        <v>92.666666666666003</v>
      </c>
      <c r="L41">
        <f t="shared" si="1"/>
        <v>61</v>
      </c>
      <c r="M41">
        <f t="shared" si="2"/>
        <v>88</v>
      </c>
      <c r="N41">
        <f t="shared" si="3"/>
        <v>93</v>
      </c>
      <c r="O41">
        <f t="shared" si="4"/>
        <v>102</v>
      </c>
      <c r="P41">
        <f t="shared" si="5"/>
        <v>148</v>
      </c>
      <c r="R41">
        <v>2014</v>
      </c>
      <c r="S41" t="s">
        <v>1233</v>
      </c>
      <c r="T41" t="s">
        <v>1449</v>
      </c>
      <c r="U41" t="s">
        <v>1414</v>
      </c>
      <c r="V41" t="s">
        <v>1232</v>
      </c>
      <c r="W41" t="s">
        <v>1232</v>
      </c>
      <c r="X41" t="s">
        <v>1232</v>
      </c>
      <c r="Y41" t="s">
        <v>1232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35">
      <c r="A42">
        <v>2014</v>
      </c>
      <c r="B42" t="s">
        <v>1233</v>
      </c>
      <c r="C42" t="s">
        <v>1236</v>
      </c>
      <c r="D42" t="str">
        <f t="shared" si="6"/>
        <v>Gatton2014TOS13-MayCvCalingiri</v>
      </c>
      <c r="F42" t="s">
        <v>1238</v>
      </c>
      <c r="G42" t="s">
        <v>1238</v>
      </c>
      <c r="H42" t="s">
        <v>1232</v>
      </c>
      <c r="I42" t="s">
        <v>1232</v>
      </c>
      <c r="J42">
        <v>102.5</v>
      </c>
      <c r="K42">
        <v>93.333333333333002</v>
      </c>
      <c r="L42">
        <f t="shared" si="1"/>
        <v>61</v>
      </c>
      <c r="M42">
        <f t="shared" si="2"/>
        <v>87</v>
      </c>
      <c r="N42">
        <f t="shared" si="3"/>
        <v>93</v>
      </c>
      <c r="O42">
        <f t="shared" si="4"/>
        <v>103</v>
      </c>
      <c r="P42">
        <f t="shared" si="5"/>
        <v>149</v>
      </c>
      <c r="R42">
        <v>2014</v>
      </c>
      <c r="S42" t="s">
        <v>1233</v>
      </c>
      <c r="T42" t="s">
        <v>1449</v>
      </c>
      <c r="U42" t="s">
        <v>1415</v>
      </c>
      <c r="V42" t="s">
        <v>1232</v>
      </c>
      <c r="W42" t="s">
        <v>1232</v>
      </c>
      <c r="X42" t="s">
        <v>1232</v>
      </c>
      <c r="Y42" t="s">
        <v>1232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35">
      <c r="A43">
        <v>2014</v>
      </c>
      <c r="B43" t="s">
        <v>1233</v>
      </c>
      <c r="C43" t="s">
        <v>1236</v>
      </c>
      <c r="D43" t="str">
        <f t="shared" si="6"/>
        <v>Gatton2014TOS13-MayCvCatalina</v>
      </c>
      <c r="F43" t="s">
        <v>1239</v>
      </c>
      <c r="G43" t="s">
        <v>1239</v>
      </c>
      <c r="H43" t="s">
        <v>1232</v>
      </c>
      <c r="I43" t="s">
        <v>1232</v>
      </c>
      <c r="J43">
        <v>84.333333333333002</v>
      </c>
      <c r="K43">
        <v>77.833333333333002</v>
      </c>
      <c r="L43">
        <f t="shared" si="1"/>
        <v>46</v>
      </c>
      <c r="M43">
        <f t="shared" si="2"/>
        <v>71</v>
      </c>
      <c r="N43">
        <f t="shared" si="3"/>
        <v>78</v>
      </c>
      <c r="O43">
        <f t="shared" si="4"/>
        <v>84</v>
      </c>
      <c r="P43">
        <f t="shared" si="5"/>
        <v>142</v>
      </c>
      <c r="R43">
        <v>2014</v>
      </c>
      <c r="S43" t="s">
        <v>1233</v>
      </c>
      <c r="T43" t="s">
        <v>1449</v>
      </c>
      <c r="U43" t="s">
        <v>1416</v>
      </c>
      <c r="V43" t="s">
        <v>1232</v>
      </c>
      <c r="W43" t="s">
        <v>1232</v>
      </c>
      <c r="X43" t="s">
        <v>1232</v>
      </c>
      <c r="Y43" t="s">
        <v>1232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35">
      <c r="A44">
        <v>2014</v>
      </c>
      <c r="B44" t="s">
        <v>1233</v>
      </c>
      <c r="C44" t="s">
        <v>1236</v>
      </c>
      <c r="D44" t="str">
        <f t="shared" si="6"/>
        <v>Gatton2014TOS13-MayCvCrusader</v>
      </c>
      <c r="F44" t="s">
        <v>1240</v>
      </c>
      <c r="G44" t="s">
        <v>1240</v>
      </c>
      <c r="H44" t="s">
        <v>1232</v>
      </c>
      <c r="I44" t="s">
        <v>1232</v>
      </c>
      <c r="J44">
        <v>87.576923076922796</v>
      </c>
      <c r="K44">
        <v>82</v>
      </c>
      <c r="L44">
        <f t="shared" si="1"/>
        <v>49</v>
      </c>
      <c r="M44">
        <f t="shared" si="2"/>
        <v>74</v>
      </c>
      <c r="N44">
        <f t="shared" si="3"/>
        <v>82</v>
      </c>
      <c r="O44">
        <f t="shared" si="4"/>
        <v>88</v>
      </c>
      <c r="P44">
        <f t="shared" si="5"/>
        <v>148</v>
      </c>
      <c r="R44">
        <v>2014</v>
      </c>
      <c r="S44" t="s">
        <v>1233</v>
      </c>
      <c r="T44" t="s">
        <v>1449</v>
      </c>
      <c r="U44" t="s">
        <v>1417</v>
      </c>
      <c r="V44" t="s">
        <v>1232</v>
      </c>
      <c r="W44" t="s">
        <v>1232</v>
      </c>
      <c r="X44" t="s">
        <v>1232</v>
      </c>
      <c r="Y44" t="s">
        <v>1232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35">
      <c r="A45">
        <v>2014</v>
      </c>
      <c r="B45" t="s">
        <v>1233</v>
      </c>
      <c r="C45" t="s">
        <v>1236</v>
      </c>
      <c r="D45" t="str">
        <f t="shared" si="6"/>
        <v>Gatton2014TOS13-MayCvDerrimut</v>
      </c>
      <c r="F45" t="s">
        <v>803</v>
      </c>
      <c r="G45" t="s">
        <v>803</v>
      </c>
      <c r="H45" t="s">
        <v>1232</v>
      </c>
      <c r="I45" t="s">
        <v>1232</v>
      </c>
      <c r="J45">
        <v>89.777777777777303</v>
      </c>
      <c r="K45">
        <v>83.5</v>
      </c>
      <c r="L45">
        <f t="shared" si="1"/>
        <v>49</v>
      </c>
      <c r="M45">
        <f t="shared" si="2"/>
        <v>76</v>
      </c>
      <c r="N45">
        <f t="shared" si="3"/>
        <v>84</v>
      </c>
      <c r="O45">
        <f t="shared" si="4"/>
        <v>90</v>
      </c>
      <c r="P45">
        <f t="shared" si="5"/>
        <v>143</v>
      </c>
      <c r="R45">
        <v>2014</v>
      </c>
      <c r="S45" t="s">
        <v>1233</v>
      </c>
      <c r="T45" t="s">
        <v>1449</v>
      </c>
      <c r="U45" t="s">
        <v>1418</v>
      </c>
      <c r="V45" t="s">
        <v>1232</v>
      </c>
      <c r="W45" t="s">
        <v>1232</v>
      </c>
      <c r="X45" t="s">
        <v>1232</v>
      </c>
      <c r="Y45" t="s">
        <v>1232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35">
      <c r="A46">
        <v>2014</v>
      </c>
      <c r="B46" t="s">
        <v>1233</v>
      </c>
      <c r="C46" t="s">
        <v>1236</v>
      </c>
      <c r="D46" t="str">
        <f t="shared" si="6"/>
        <v>Gatton2014TOS13-MayCvEaglehawk</v>
      </c>
      <c r="F46" t="s">
        <v>862</v>
      </c>
      <c r="G46" t="s">
        <v>862</v>
      </c>
      <c r="H46" t="s">
        <v>1232</v>
      </c>
      <c r="I46" t="s">
        <v>1232</v>
      </c>
      <c r="J46">
        <v>120.238095238095</v>
      </c>
      <c r="K46">
        <v>108.625</v>
      </c>
      <c r="L46">
        <f t="shared" si="1"/>
        <v>58</v>
      </c>
      <c r="M46">
        <f t="shared" si="2"/>
        <v>102</v>
      </c>
      <c r="N46">
        <f t="shared" si="3"/>
        <v>109</v>
      </c>
      <c r="O46">
        <f t="shared" si="4"/>
        <v>120</v>
      </c>
      <c r="P46">
        <f t="shared" si="5"/>
        <v>159</v>
      </c>
      <c r="R46">
        <v>2014</v>
      </c>
      <c r="S46" t="s">
        <v>1233</v>
      </c>
      <c r="T46" t="s">
        <v>1449</v>
      </c>
      <c r="U46" t="s">
        <v>1419</v>
      </c>
      <c r="V46" t="s">
        <v>1232</v>
      </c>
      <c r="W46" t="s">
        <v>1232</v>
      </c>
      <c r="X46" t="s">
        <v>1232</v>
      </c>
      <c r="Y46" t="s">
        <v>1232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35">
      <c r="A47">
        <v>2014</v>
      </c>
      <c r="B47" t="s">
        <v>1233</v>
      </c>
      <c r="C47" t="s">
        <v>1236</v>
      </c>
      <c r="D47" t="str">
        <f t="shared" si="6"/>
        <v>Gatton2014TOS13-MayCvEllison</v>
      </c>
      <c r="F47" t="s">
        <v>1241</v>
      </c>
      <c r="G47" t="s">
        <v>1241</v>
      </c>
      <c r="H47" t="s">
        <v>1232</v>
      </c>
      <c r="I47" t="s">
        <v>1232</v>
      </c>
      <c r="J47">
        <v>102.833333333333</v>
      </c>
      <c r="K47">
        <v>94.399999999999594</v>
      </c>
      <c r="L47">
        <f t="shared" si="1"/>
        <v>58</v>
      </c>
      <c r="M47">
        <f t="shared" si="2"/>
        <v>89</v>
      </c>
      <c r="N47">
        <f t="shared" si="3"/>
        <v>94</v>
      </c>
      <c r="O47">
        <f t="shared" si="4"/>
        <v>103</v>
      </c>
      <c r="P47">
        <f t="shared" si="5"/>
        <v>155</v>
      </c>
      <c r="R47">
        <v>2014</v>
      </c>
      <c r="S47" t="s">
        <v>1233</v>
      </c>
      <c r="T47" t="s">
        <v>1449</v>
      </c>
      <c r="U47" t="s">
        <v>1420</v>
      </c>
      <c r="V47" t="s">
        <v>1232</v>
      </c>
      <c r="W47" t="s">
        <v>1232</v>
      </c>
      <c r="X47" t="s">
        <v>1232</v>
      </c>
      <c r="Y47" t="s">
        <v>1232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35">
      <c r="A48">
        <v>2014</v>
      </c>
      <c r="B48" t="s">
        <v>1233</v>
      </c>
      <c r="C48" t="s">
        <v>1236</v>
      </c>
      <c r="D48" t="str">
        <f t="shared" si="6"/>
        <v>Gatton2014TOS13-MayCvForrest</v>
      </c>
      <c r="F48" t="s">
        <v>1242</v>
      </c>
      <c r="G48" t="s">
        <v>1242</v>
      </c>
      <c r="H48" t="s">
        <v>1232</v>
      </c>
      <c r="I48" t="s">
        <v>1232</v>
      </c>
      <c r="J48">
        <v>117.318181818181</v>
      </c>
      <c r="K48">
        <v>106.25</v>
      </c>
      <c r="L48">
        <f t="shared" si="1"/>
        <v>56</v>
      </c>
      <c r="M48">
        <f t="shared" si="2"/>
        <v>101</v>
      </c>
      <c r="N48">
        <f t="shared" si="3"/>
        <v>106</v>
      </c>
      <c r="O48">
        <f t="shared" si="4"/>
        <v>117</v>
      </c>
      <c r="P48">
        <f t="shared" si="5"/>
        <v>159</v>
      </c>
      <c r="R48">
        <v>2014</v>
      </c>
      <c r="S48" t="s">
        <v>1233</v>
      </c>
      <c r="T48" t="s">
        <v>1449</v>
      </c>
      <c r="U48" t="s">
        <v>1421</v>
      </c>
      <c r="V48" t="s">
        <v>1232</v>
      </c>
      <c r="W48" t="s">
        <v>1232</v>
      </c>
      <c r="X48" t="s">
        <v>1232</v>
      </c>
      <c r="Y48" t="s">
        <v>1232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35">
      <c r="A49">
        <v>2014</v>
      </c>
      <c r="B49" t="s">
        <v>1233</v>
      </c>
      <c r="C49" t="s">
        <v>1236</v>
      </c>
      <c r="D49" t="str">
        <f t="shared" si="6"/>
        <v>Gatton2014TOS13-MayCvGauntlet</v>
      </c>
      <c r="F49" t="s">
        <v>1243</v>
      </c>
      <c r="G49" t="s">
        <v>1243</v>
      </c>
      <c r="H49" t="s">
        <v>1232</v>
      </c>
      <c r="I49" t="s">
        <v>1232</v>
      </c>
      <c r="J49">
        <v>94.342261904762097</v>
      </c>
      <c r="K49">
        <v>85.787393162392902</v>
      </c>
      <c r="L49">
        <f t="shared" si="1"/>
        <v>56</v>
      </c>
      <c r="M49">
        <f t="shared" si="2"/>
        <v>80</v>
      </c>
      <c r="N49">
        <f t="shared" si="3"/>
        <v>86</v>
      </c>
      <c r="O49">
        <f t="shared" si="4"/>
        <v>94</v>
      </c>
      <c r="P49">
        <f t="shared" si="5"/>
        <v>148</v>
      </c>
      <c r="R49">
        <v>2014</v>
      </c>
      <c r="S49" t="s">
        <v>1233</v>
      </c>
      <c r="T49" t="s">
        <v>1449</v>
      </c>
      <c r="U49" t="s">
        <v>1422</v>
      </c>
      <c r="V49" t="s">
        <v>1232</v>
      </c>
      <c r="W49" t="s">
        <v>1232</v>
      </c>
      <c r="X49" t="s">
        <v>1232</v>
      </c>
      <c r="Y49" t="s">
        <v>1232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35">
      <c r="A50">
        <v>2014</v>
      </c>
      <c r="B50" t="s">
        <v>1233</v>
      </c>
      <c r="C50" t="s">
        <v>1236</v>
      </c>
      <c r="D50" t="str">
        <f t="shared" si="6"/>
        <v>Gatton2014TOS13-MayCvGregory</v>
      </c>
      <c r="F50" t="s">
        <v>863</v>
      </c>
      <c r="G50" t="s">
        <v>863</v>
      </c>
      <c r="H50" t="s">
        <v>1232</v>
      </c>
      <c r="I50" t="s">
        <v>1232</v>
      </c>
      <c r="J50">
        <v>103.5</v>
      </c>
      <c r="K50">
        <v>94.666666666666899</v>
      </c>
      <c r="L50">
        <f t="shared" si="1"/>
        <v>51</v>
      </c>
      <c r="M50">
        <f t="shared" si="2"/>
        <v>89</v>
      </c>
      <c r="N50">
        <f t="shared" si="3"/>
        <v>95</v>
      </c>
      <c r="O50">
        <f t="shared" si="4"/>
        <v>104</v>
      </c>
      <c r="P50">
        <f t="shared" si="5"/>
        <v>151</v>
      </c>
      <c r="R50">
        <v>2014</v>
      </c>
      <c r="S50" t="s">
        <v>1233</v>
      </c>
      <c r="T50" t="s">
        <v>1449</v>
      </c>
      <c r="U50" t="s">
        <v>1423</v>
      </c>
      <c r="V50" t="s">
        <v>1232</v>
      </c>
      <c r="W50" t="s">
        <v>1232</v>
      </c>
      <c r="X50" t="s">
        <v>1232</v>
      </c>
      <c r="Y50" t="s">
        <v>1232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35">
      <c r="A51">
        <v>2014</v>
      </c>
      <c r="B51" t="s">
        <v>1233</v>
      </c>
      <c r="C51" t="s">
        <v>1236</v>
      </c>
      <c r="D51" t="str">
        <f t="shared" si="6"/>
        <v>Gatton2014TOS13-MayCvH45</v>
      </c>
      <c r="F51" t="s">
        <v>756</v>
      </c>
      <c r="G51" t="s">
        <v>756</v>
      </c>
      <c r="H51" t="s">
        <v>1232</v>
      </c>
      <c r="I51" t="s">
        <v>1232</v>
      </c>
      <c r="J51">
        <v>77.166666666666003</v>
      </c>
      <c r="K51">
        <v>67.666666666666003</v>
      </c>
      <c r="L51">
        <f t="shared" si="1"/>
        <v>44</v>
      </c>
      <c r="M51">
        <f t="shared" si="2"/>
        <v>62</v>
      </c>
      <c r="N51">
        <f t="shared" si="3"/>
        <v>68</v>
      </c>
      <c r="O51">
        <f t="shared" si="4"/>
        <v>77</v>
      </c>
      <c r="P51">
        <f t="shared" si="5"/>
        <v>133</v>
      </c>
      <c r="R51">
        <v>2014</v>
      </c>
      <c r="S51" t="s">
        <v>1233</v>
      </c>
      <c r="T51" t="s">
        <v>1449</v>
      </c>
      <c r="U51" t="s">
        <v>1424</v>
      </c>
      <c r="V51" t="s">
        <v>1232</v>
      </c>
      <c r="W51" t="s">
        <v>1232</v>
      </c>
      <c r="X51" t="s">
        <v>1232</v>
      </c>
      <c r="Y51" t="s">
        <v>1232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35">
      <c r="A52">
        <v>2014</v>
      </c>
      <c r="B52" t="s">
        <v>1233</v>
      </c>
      <c r="C52" t="s">
        <v>1236</v>
      </c>
      <c r="D52" t="str">
        <f t="shared" si="6"/>
        <v>Gatton2014TOS13-MayCvHume</v>
      </c>
      <c r="F52" t="s">
        <v>1244</v>
      </c>
      <c r="G52" t="s">
        <v>1244</v>
      </c>
      <c r="H52" t="s">
        <v>1232</v>
      </c>
      <c r="I52" t="s">
        <v>1232</v>
      </c>
      <c r="J52">
        <v>91.416666666666899</v>
      </c>
      <c r="K52">
        <v>86</v>
      </c>
      <c r="L52">
        <f t="shared" si="1"/>
        <v>48</v>
      </c>
      <c r="M52">
        <f t="shared" si="2"/>
        <v>78</v>
      </c>
      <c r="N52">
        <f t="shared" si="3"/>
        <v>86</v>
      </c>
      <c r="O52">
        <f t="shared" si="4"/>
        <v>91</v>
      </c>
      <c r="P52">
        <f t="shared" si="5"/>
        <v>143</v>
      </c>
      <c r="R52">
        <v>2014</v>
      </c>
      <c r="S52" t="s">
        <v>1233</v>
      </c>
      <c r="T52" t="s">
        <v>1449</v>
      </c>
      <c r="U52" t="s">
        <v>1425</v>
      </c>
      <c r="V52" t="s">
        <v>1232</v>
      </c>
      <c r="W52" t="s">
        <v>1232</v>
      </c>
      <c r="X52" t="s">
        <v>1232</v>
      </c>
      <c r="Y52" t="s">
        <v>1232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35">
      <c r="A53">
        <v>2014</v>
      </c>
      <c r="B53" t="s">
        <v>1233</v>
      </c>
      <c r="C53" t="s">
        <v>1236</v>
      </c>
      <c r="D53" t="str">
        <f t="shared" si="6"/>
        <v>Gatton2014TOS13-MayCvJanz</v>
      </c>
      <c r="F53" t="s">
        <v>757</v>
      </c>
      <c r="G53" t="s">
        <v>757</v>
      </c>
      <c r="H53" t="s">
        <v>1232</v>
      </c>
      <c r="I53" t="s">
        <v>1232</v>
      </c>
      <c r="J53">
        <v>89.666666666666899</v>
      </c>
      <c r="K53">
        <v>80.5</v>
      </c>
      <c r="L53">
        <f t="shared" si="1"/>
        <v>49</v>
      </c>
      <c r="M53">
        <f t="shared" si="2"/>
        <v>74</v>
      </c>
      <c r="N53">
        <f t="shared" si="3"/>
        <v>81</v>
      </c>
      <c r="O53">
        <f t="shared" si="4"/>
        <v>90</v>
      </c>
      <c r="P53">
        <f t="shared" si="5"/>
        <v>142</v>
      </c>
      <c r="R53">
        <v>2014</v>
      </c>
      <c r="S53" t="s">
        <v>1233</v>
      </c>
      <c r="T53" t="s">
        <v>1449</v>
      </c>
      <c r="U53" t="s">
        <v>1426</v>
      </c>
      <c r="V53" t="s">
        <v>1232</v>
      </c>
      <c r="W53" t="s">
        <v>1232</v>
      </c>
      <c r="X53" t="s">
        <v>1232</v>
      </c>
      <c r="Y53" t="s">
        <v>1232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35">
      <c r="A54">
        <v>2014</v>
      </c>
      <c r="B54" t="s">
        <v>1233</v>
      </c>
      <c r="C54" t="s">
        <v>1236</v>
      </c>
      <c r="D54" t="str">
        <f t="shared" si="6"/>
        <v>Gatton2014TOS13-MayCvKellalac</v>
      </c>
      <c r="F54" t="s">
        <v>1245</v>
      </c>
      <c r="G54" t="s">
        <v>1245</v>
      </c>
      <c r="H54" t="s">
        <v>1232</v>
      </c>
      <c r="I54" t="s">
        <v>1232</v>
      </c>
      <c r="J54">
        <v>116.22727272727199</v>
      </c>
      <c r="K54">
        <v>105.2</v>
      </c>
      <c r="L54">
        <f t="shared" si="1"/>
        <v>53</v>
      </c>
      <c r="M54">
        <f t="shared" si="2"/>
        <v>99</v>
      </c>
      <c r="N54">
        <f t="shared" si="3"/>
        <v>105</v>
      </c>
      <c r="O54">
        <f t="shared" si="4"/>
        <v>116</v>
      </c>
      <c r="P54">
        <f t="shared" si="5"/>
        <v>160</v>
      </c>
      <c r="R54">
        <v>2014</v>
      </c>
      <c r="S54" t="s">
        <v>1233</v>
      </c>
      <c r="T54" t="s">
        <v>1449</v>
      </c>
      <c r="U54" t="s">
        <v>1427</v>
      </c>
      <c r="V54" t="s">
        <v>1232</v>
      </c>
      <c r="W54" t="s">
        <v>1232</v>
      </c>
      <c r="X54" t="s">
        <v>1232</v>
      </c>
      <c r="Y54" t="s">
        <v>1232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35">
      <c r="A55">
        <v>2014</v>
      </c>
      <c r="B55" t="s">
        <v>1233</v>
      </c>
      <c r="C55" t="s">
        <v>1236</v>
      </c>
      <c r="D55" t="str">
        <f t="shared" si="6"/>
        <v>Gatton2014TOS13-MayCvLancer</v>
      </c>
      <c r="F55" t="s">
        <v>1246</v>
      </c>
      <c r="G55" t="s">
        <v>1246</v>
      </c>
      <c r="H55" t="s">
        <v>1232</v>
      </c>
      <c r="I55" t="s">
        <v>1232</v>
      </c>
      <c r="J55">
        <v>102.833333333333</v>
      </c>
      <c r="K55">
        <v>92.399999999999594</v>
      </c>
      <c r="L55">
        <f t="shared" si="1"/>
        <v>56</v>
      </c>
      <c r="M55">
        <f t="shared" si="2"/>
        <v>87</v>
      </c>
      <c r="N55">
        <f t="shared" si="3"/>
        <v>92</v>
      </c>
      <c r="O55">
        <f t="shared" si="4"/>
        <v>103</v>
      </c>
      <c r="P55">
        <f t="shared" si="5"/>
        <v>150</v>
      </c>
      <c r="R55">
        <v>2014</v>
      </c>
      <c r="S55" t="s">
        <v>1233</v>
      </c>
      <c r="T55" t="s">
        <v>1449</v>
      </c>
      <c r="U55" t="s">
        <v>1428</v>
      </c>
      <c r="V55" t="s">
        <v>1232</v>
      </c>
      <c r="W55" t="s">
        <v>1232</v>
      </c>
      <c r="X55" t="s">
        <v>1232</v>
      </c>
      <c r="Y55" t="s">
        <v>1232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35">
      <c r="A56">
        <v>2014</v>
      </c>
      <c r="B56" t="s">
        <v>1233</v>
      </c>
      <c r="C56" t="s">
        <v>1236</v>
      </c>
      <c r="D56" t="str">
        <f t="shared" si="6"/>
        <v>Gatton2014TOS13-MayCvMace</v>
      </c>
      <c r="F56" t="s">
        <v>865</v>
      </c>
      <c r="G56" t="s">
        <v>865</v>
      </c>
      <c r="H56" t="s">
        <v>1232</v>
      </c>
      <c r="I56" t="s">
        <v>1232</v>
      </c>
      <c r="J56">
        <v>97.222222222222101</v>
      </c>
      <c r="K56">
        <v>89.6875</v>
      </c>
      <c r="L56">
        <f t="shared" si="1"/>
        <v>57</v>
      </c>
      <c r="M56">
        <f t="shared" si="2"/>
        <v>84</v>
      </c>
      <c r="N56">
        <f t="shared" si="3"/>
        <v>90</v>
      </c>
      <c r="O56">
        <f t="shared" si="4"/>
        <v>97</v>
      </c>
      <c r="P56">
        <f t="shared" si="5"/>
        <v>143</v>
      </c>
      <c r="R56">
        <v>2014</v>
      </c>
      <c r="S56" t="s">
        <v>1233</v>
      </c>
      <c r="T56" t="s">
        <v>1449</v>
      </c>
      <c r="U56" t="s">
        <v>1429</v>
      </c>
      <c r="V56" t="s">
        <v>1232</v>
      </c>
      <c r="W56" t="s">
        <v>1232</v>
      </c>
      <c r="X56" t="s">
        <v>1232</v>
      </c>
      <c r="Y56" t="s">
        <v>1232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35">
      <c r="A57">
        <v>2014</v>
      </c>
      <c r="B57" t="s">
        <v>1233</v>
      </c>
      <c r="C57" t="s">
        <v>1236</v>
      </c>
      <c r="D57" t="str">
        <f t="shared" si="6"/>
        <v>Gatton2014TOS13-MayCvMagenta</v>
      </c>
      <c r="F57" t="s">
        <v>1247</v>
      </c>
      <c r="G57" t="s">
        <v>1247</v>
      </c>
      <c r="H57" t="s">
        <v>1232</v>
      </c>
      <c r="I57" t="s">
        <v>1232</v>
      </c>
      <c r="J57">
        <v>105.666666666666</v>
      </c>
      <c r="K57">
        <v>99.5</v>
      </c>
      <c r="L57">
        <f t="shared" si="1"/>
        <v>65</v>
      </c>
      <c r="M57">
        <f t="shared" si="2"/>
        <v>94</v>
      </c>
      <c r="N57">
        <f t="shared" si="3"/>
        <v>100</v>
      </c>
      <c r="O57">
        <f t="shared" si="4"/>
        <v>106</v>
      </c>
      <c r="P57">
        <f t="shared" si="5"/>
        <v>149</v>
      </c>
      <c r="R57">
        <v>2014</v>
      </c>
      <c r="S57" t="s">
        <v>1233</v>
      </c>
      <c r="T57" t="s">
        <v>1449</v>
      </c>
      <c r="U57" t="s">
        <v>1430</v>
      </c>
      <c r="V57" t="s">
        <v>1232</v>
      </c>
      <c r="W57" t="s">
        <v>1232</v>
      </c>
      <c r="X57" t="s">
        <v>1232</v>
      </c>
      <c r="Y57" t="s">
        <v>1232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35">
      <c r="A58">
        <v>2014</v>
      </c>
      <c r="B58" t="s">
        <v>1233</v>
      </c>
      <c r="C58" t="s">
        <v>1236</v>
      </c>
      <c r="D58" t="str">
        <f t="shared" si="6"/>
        <v>Gatton2014TOS13-MayCvMerinda</v>
      </c>
      <c r="F58" t="s">
        <v>1248</v>
      </c>
      <c r="G58" t="s">
        <v>1248</v>
      </c>
      <c r="H58" t="s">
        <v>1232</v>
      </c>
      <c r="I58" t="s">
        <v>1232</v>
      </c>
      <c r="J58">
        <v>81.5</v>
      </c>
      <c r="K58">
        <v>74.875</v>
      </c>
      <c r="L58">
        <f t="shared" si="1"/>
        <v>48</v>
      </c>
      <c r="M58">
        <f t="shared" si="2"/>
        <v>70</v>
      </c>
      <c r="N58">
        <f t="shared" si="3"/>
        <v>75</v>
      </c>
      <c r="O58">
        <f t="shared" si="4"/>
        <v>82</v>
      </c>
      <c r="P58">
        <f t="shared" si="5"/>
        <v>140</v>
      </c>
      <c r="R58">
        <v>2014</v>
      </c>
      <c r="S58" t="s">
        <v>1233</v>
      </c>
      <c r="T58" t="s">
        <v>1449</v>
      </c>
      <c r="U58" t="s">
        <v>1431</v>
      </c>
      <c r="V58" t="s">
        <v>1232</v>
      </c>
      <c r="W58" t="s">
        <v>1232</v>
      </c>
      <c r="X58" t="s">
        <v>1232</v>
      </c>
      <c r="Y58" t="s">
        <v>1232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35">
      <c r="A59">
        <v>2014</v>
      </c>
      <c r="B59" t="s">
        <v>1233</v>
      </c>
      <c r="C59" t="s">
        <v>1236</v>
      </c>
      <c r="D59" t="str">
        <f t="shared" si="6"/>
        <v>Gatton2014TOS13-MayCvOuyen</v>
      </c>
      <c r="F59" t="s">
        <v>1249</v>
      </c>
      <c r="G59" t="s">
        <v>1249</v>
      </c>
      <c r="H59" t="s">
        <v>1232</v>
      </c>
      <c r="I59" t="s">
        <v>1232</v>
      </c>
      <c r="J59">
        <v>96.25</v>
      </c>
      <c r="K59">
        <v>86.833333333333002</v>
      </c>
      <c r="L59">
        <f t="shared" si="1"/>
        <v>48</v>
      </c>
      <c r="M59">
        <f t="shared" si="2"/>
        <v>83</v>
      </c>
      <c r="N59">
        <f t="shared" si="3"/>
        <v>87</v>
      </c>
      <c r="O59">
        <f t="shared" si="4"/>
        <v>96</v>
      </c>
      <c r="P59">
        <f t="shared" si="5"/>
        <v>148</v>
      </c>
      <c r="R59">
        <v>2014</v>
      </c>
      <c r="S59" t="s">
        <v>1233</v>
      </c>
      <c r="T59" t="s">
        <v>1449</v>
      </c>
      <c r="U59" t="s">
        <v>1432</v>
      </c>
      <c r="V59" t="s">
        <v>1232</v>
      </c>
      <c r="W59" t="s">
        <v>1232</v>
      </c>
      <c r="X59" t="s">
        <v>1232</v>
      </c>
      <c r="Y59" t="s">
        <v>1232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35">
      <c r="A60">
        <v>2014</v>
      </c>
      <c r="B60" t="s">
        <v>1233</v>
      </c>
      <c r="C60" t="s">
        <v>1236</v>
      </c>
      <c r="D60" t="str">
        <f t="shared" si="6"/>
        <v>Gatton2014TOS13-MayCvPeake</v>
      </c>
      <c r="F60" t="s">
        <v>1250</v>
      </c>
      <c r="G60" t="s">
        <v>1250</v>
      </c>
      <c r="H60" t="s">
        <v>1232</v>
      </c>
      <c r="I60" t="s">
        <v>1232</v>
      </c>
      <c r="J60">
        <v>81.083333333333002</v>
      </c>
      <c r="K60">
        <v>74.428571428570606</v>
      </c>
      <c r="L60">
        <f t="shared" si="1"/>
        <v>46</v>
      </c>
      <c r="M60">
        <f t="shared" si="2"/>
        <v>67</v>
      </c>
      <c r="N60">
        <f t="shared" si="3"/>
        <v>74</v>
      </c>
      <c r="O60">
        <f t="shared" si="4"/>
        <v>81</v>
      </c>
      <c r="P60">
        <f t="shared" si="5"/>
        <v>136</v>
      </c>
      <c r="R60">
        <v>2014</v>
      </c>
      <c r="S60" t="s">
        <v>1233</v>
      </c>
      <c r="T60" t="s">
        <v>1449</v>
      </c>
      <c r="U60" t="s">
        <v>1433</v>
      </c>
      <c r="V60" t="s">
        <v>1232</v>
      </c>
      <c r="W60" t="s">
        <v>1232</v>
      </c>
      <c r="X60" t="s">
        <v>1232</v>
      </c>
      <c r="Y60" t="s">
        <v>1232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35">
      <c r="A61">
        <v>2014</v>
      </c>
      <c r="B61" t="s">
        <v>1233</v>
      </c>
      <c r="C61" t="s">
        <v>1236</v>
      </c>
      <c r="D61" t="str">
        <f t="shared" si="6"/>
        <v>Gatton2014TOS13-MayCvRevenue</v>
      </c>
      <c r="F61" t="s">
        <v>1251</v>
      </c>
      <c r="G61" t="s">
        <v>1251</v>
      </c>
      <c r="H61" t="s">
        <v>1232</v>
      </c>
      <c r="I61" t="s">
        <v>1232</v>
      </c>
      <c r="J61">
        <v>163</v>
      </c>
      <c r="K61">
        <v>158.666666666666</v>
      </c>
      <c r="L61">
        <f t="shared" si="1"/>
        <v>124</v>
      </c>
      <c r="M61">
        <f t="shared" si="2"/>
        <v>152</v>
      </c>
      <c r="N61">
        <f t="shared" si="3"/>
        <v>159</v>
      </c>
      <c r="O61">
        <f t="shared" si="4"/>
        <v>163</v>
      </c>
      <c r="R61">
        <v>2014</v>
      </c>
      <c r="S61" t="s">
        <v>1233</v>
      </c>
      <c r="T61" t="s">
        <v>1449</v>
      </c>
      <c r="U61" t="s">
        <v>1434</v>
      </c>
      <c r="V61" t="s">
        <v>1232</v>
      </c>
      <c r="W61" t="s">
        <v>1232</v>
      </c>
      <c r="X61" t="s">
        <v>1232</v>
      </c>
      <c r="Y61" t="s">
        <v>1232</v>
      </c>
      <c r="Z61">
        <v>124</v>
      </c>
      <c r="AA61">
        <v>152</v>
      </c>
      <c r="AB61">
        <v>163</v>
      </c>
      <c r="AC61">
        <v>158.666666666666</v>
      </c>
      <c r="AD61" t="s">
        <v>1232</v>
      </c>
    </row>
    <row r="62" spans="1:30" x14ac:dyDescent="0.35">
      <c r="A62">
        <v>2014</v>
      </c>
      <c r="B62" t="s">
        <v>1233</v>
      </c>
      <c r="C62" t="s">
        <v>1236</v>
      </c>
      <c r="D62" t="str">
        <f t="shared" si="6"/>
        <v>Gatton2014TOS13-MayCvRosella</v>
      </c>
      <c r="F62" t="s">
        <v>1252</v>
      </c>
      <c r="G62" t="s">
        <v>1252</v>
      </c>
      <c r="H62" t="s">
        <v>1232</v>
      </c>
      <c r="I62" t="s">
        <v>1232</v>
      </c>
      <c r="J62">
        <v>129.6</v>
      </c>
      <c r="K62">
        <v>121</v>
      </c>
      <c r="L62">
        <f t="shared" si="1"/>
        <v>96</v>
      </c>
      <c r="M62">
        <f t="shared" si="2"/>
        <v>115</v>
      </c>
      <c r="N62">
        <f t="shared" si="3"/>
        <v>121</v>
      </c>
      <c r="O62">
        <f t="shared" si="4"/>
        <v>130</v>
      </c>
      <c r="P62">
        <f t="shared" si="5"/>
        <v>163</v>
      </c>
      <c r="R62">
        <v>2014</v>
      </c>
      <c r="S62" t="s">
        <v>1233</v>
      </c>
      <c r="T62" t="s">
        <v>1449</v>
      </c>
      <c r="U62" t="s">
        <v>1435</v>
      </c>
      <c r="V62" t="s">
        <v>1232</v>
      </c>
      <c r="W62" t="s">
        <v>1232</v>
      </c>
      <c r="X62" t="s">
        <v>1232</v>
      </c>
      <c r="Y62" t="s">
        <v>1232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35">
      <c r="A63">
        <v>2014</v>
      </c>
      <c r="B63" t="s">
        <v>1233</v>
      </c>
      <c r="C63" t="s">
        <v>1236</v>
      </c>
      <c r="D63" t="str">
        <f t="shared" si="6"/>
        <v>Gatton2014TOS13-MayCvScout</v>
      </c>
      <c r="F63" t="s">
        <v>866</v>
      </c>
      <c r="G63" t="s">
        <v>866</v>
      </c>
      <c r="H63" t="s">
        <v>1232</v>
      </c>
      <c r="I63" t="s">
        <v>1232</v>
      </c>
      <c r="J63">
        <v>102.225396825396</v>
      </c>
      <c r="K63">
        <v>92.945913461538495</v>
      </c>
      <c r="L63">
        <f t="shared" si="1"/>
        <v>58</v>
      </c>
      <c r="M63">
        <f t="shared" si="2"/>
        <v>88</v>
      </c>
      <c r="N63">
        <f t="shared" si="3"/>
        <v>93</v>
      </c>
      <c r="O63">
        <f t="shared" si="4"/>
        <v>102</v>
      </c>
      <c r="P63">
        <f t="shared" si="5"/>
        <v>149</v>
      </c>
      <c r="R63">
        <v>2014</v>
      </c>
      <c r="S63" t="s">
        <v>1233</v>
      </c>
      <c r="T63" t="s">
        <v>1449</v>
      </c>
      <c r="U63" t="s">
        <v>1436</v>
      </c>
      <c r="V63" t="s">
        <v>1232</v>
      </c>
      <c r="W63" t="s">
        <v>1232</v>
      </c>
      <c r="X63" t="s">
        <v>1232</v>
      </c>
      <c r="Y63" t="s">
        <v>1232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35">
      <c r="A64">
        <v>2014</v>
      </c>
      <c r="B64" t="s">
        <v>1233</v>
      </c>
      <c r="C64" t="s">
        <v>1236</v>
      </c>
      <c r="D64" t="str">
        <f t="shared" si="6"/>
        <v>Gatton2014TOS13-MayCvScythe</v>
      </c>
      <c r="F64" t="s">
        <v>1253</v>
      </c>
      <c r="G64" t="s">
        <v>1253</v>
      </c>
      <c r="H64" t="s">
        <v>1232</v>
      </c>
      <c r="I64" t="s">
        <v>1232</v>
      </c>
      <c r="J64">
        <v>103.333333333333</v>
      </c>
      <c r="K64">
        <v>93</v>
      </c>
      <c r="L64">
        <f t="shared" si="1"/>
        <v>69</v>
      </c>
      <c r="M64">
        <f t="shared" si="2"/>
        <v>88</v>
      </c>
      <c r="N64">
        <f t="shared" si="3"/>
        <v>93</v>
      </c>
      <c r="O64">
        <f t="shared" si="4"/>
        <v>103</v>
      </c>
      <c r="P64">
        <f t="shared" si="5"/>
        <v>148</v>
      </c>
      <c r="R64">
        <v>2014</v>
      </c>
      <c r="S64" t="s">
        <v>1233</v>
      </c>
      <c r="T64" t="s">
        <v>1449</v>
      </c>
      <c r="U64" t="s">
        <v>1437</v>
      </c>
      <c r="V64" t="s">
        <v>1232</v>
      </c>
      <c r="W64" t="s">
        <v>1232</v>
      </c>
      <c r="X64" t="s">
        <v>1232</v>
      </c>
      <c r="Y64" t="s">
        <v>1232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35">
      <c r="A65">
        <v>2014</v>
      </c>
      <c r="B65" t="s">
        <v>1233</v>
      </c>
      <c r="C65" t="s">
        <v>1236</v>
      </c>
      <c r="D65" t="str">
        <f t="shared" si="6"/>
        <v>Gatton2014TOS13-MayCvSpitfire</v>
      </c>
      <c r="F65" t="s">
        <v>1254</v>
      </c>
      <c r="G65" t="s">
        <v>1254</v>
      </c>
      <c r="H65" t="s">
        <v>1232</v>
      </c>
      <c r="I65" t="s">
        <v>1232</v>
      </c>
      <c r="J65">
        <v>82.214285714285694</v>
      </c>
      <c r="K65">
        <v>73.625505050504898</v>
      </c>
      <c r="L65">
        <f t="shared" si="1"/>
        <v>47</v>
      </c>
      <c r="M65">
        <f t="shared" si="2"/>
        <v>67</v>
      </c>
      <c r="N65">
        <f t="shared" si="3"/>
        <v>74</v>
      </c>
      <c r="O65">
        <f t="shared" si="4"/>
        <v>82</v>
      </c>
      <c r="P65">
        <f t="shared" si="5"/>
        <v>138</v>
      </c>
      <c r="R65">
        <v>2014</v>
      </c>
      <c r="S65" t="s">
        <v>1233</v>
      </c>
      <c r="T65" t="s">
        <v>1449</v>
      </c>
      <c r="U65" t="s">
        <v>1438</v>
      </c>
      <c r="V65" t="s">
        <v>1232</v>
      </c>
      <c r="W65" t="s">
        <v>1232</v>
      </c>
      <c r="X65" t="s">
        <v>1232</v>
      </c>
      <c r="Y65" t="s">
        <v>1232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35">
      <c r="A66">
        <v>2014</v>
      </c>
      <c r="B66" t="s">
        <v>1233</v>
      </c>
      <c r="C66" t="s">
        <v>1236</v>
      </c>
      <c r="D66" t="str">
        <f t="shared" si="6"/>
        <v>Gatton2014TOS13-MayCvStrzelecki</v>
      </c>
      <c r="F66" t="s">
        <v>1255</v>
      </c>
      <c r="G66" t="s">
        <v>1255</v>
      </c>
      <c r="H66" t="s">
        <v>1232</v>
      </c>
      <c r="I66" t="s">
        <v>1232</v>
      </c>
      <c r="J66">
        <v>110.666666666666</v>
      </c>
      <c r="K66">
        <v>105.2</v>
      </c>
      <c r="L66">
        <f t="shared" si="1"/>
        <v>76</v>
      </c>
      <c r="M66">
        <f t="shared" si="2"/>
        <v>98</v>
      </c>
      <c r="N66">
        <f t="shared" si="3"/>
        <v>105</v>
      </c>
      <c r="O66">
        <f t="shared" si="4"/>
        <v>111</v>
      </c>
      <c r="R66">
        <v>2014</v>
      </c>
      <c r="S66" t="s">
        <v>1233</v>
      </c>
      <c r="T66" t="s">
        <v>1449</v>
      </c>
      <c r="U66" t="s">
        <v>1439</v>
      </c>
      <c r="V66" t="s">
        <v>1232</v>
      </c>
      <c r="W66" t="s">
        <v>1232</v>
      </c>
      <c r="X66" t="s">
        <v>1232</v>
      </c>
      <c r="Y66" t="s">
        <v>1232</v>
      </c>
      <c r="Z66">
        <v>76</v>
      </c>
      <c r="AA66">
        <v>98</v>
      </c>
      <c r="AB66">
        <v>110.666666666666</v>
      </c>
      <c r="AC66">
        <v>105.2</v>
      </c>
      <c r="AD66" t="s">
        <v>1232</v>
      </c>
    </row>
    <row r="67" spans="1:30" x14ac:dyDescent="0.35">
      <c r="A67">
        <v>2014</v>
      </c>
      <c r="B67" t="s">
        <v>1233</v>
      </c>
      <c r="C67" t="s">
        <v>1236</v>
      </c>
      <c r="D67" t="str">
        <f t="shared" si="6"/>
        <v>Gatton2014TOS13-MayCvSunbri</v>
      </c>
      <c r="F67" t="s">
        <v>957</v>
      </c>
      <c r="G67" t="s">
        <v>957</v>
      </c>
      <c r="H67" t="s">
        <v>1232</v>
      </c>
      <c r="I67" t="s">
        <v>1232</v>
      </c>
      <c r="J67">
        <v>112.333333333333</v>
      </c>
      <c r="K67">
        <v>105.2</v>
      </c>
      <c r="L67">
        <f t="shared" ref="L67:L130" si="7">ROUND(Z67,0)</f>
        <v>76</v>
      </c>
      <c r="M67">
        <f t="shared" ref="M67:M130" si="8">ROUND(AA67,0)</f>
        <v>97</v>
      </c>
      <c r="N67">
        <f t="shared" ref="N67:N130" si="9">ROUND(K67,0)</f>
        <v>105</v>
      </c>
      <c r="O67">
        <f t="shared" ref="O67:O130" si="10">ROUND(J67,0)</f>
        <v>112</v>
      </c>
      <c r="P67">
        <f t="shared" ref="P67:P129" si="11">ROUND(AD67,0)</f>
        <v>149</v>
      </c>
      <c r="R67">
        <v>2014</v>
      </c>
      <c r="S67" t="s">
        <v>1233</v>
      </c>
      <c r="T67" t="s">
        <v>1449</v>
      </c>
      <c r="U67" t="s">
        <v>1440</v>
      </c>
      <c r="V67" t="s">
        <v>1232</v>
      </c>
      <c r="W67" t="s">
        <v>1232</v>
      </c>
      <c r="X67" t="s">
        <v>1232</v>
      </c>
      <c r="Y67" t="s">
        <v>1232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35">
      <c r="A68">
        <v>2014</v>
      </c>
      <c r="B68" t="s">
        <v>1233</v>
      </c>
      <c r="C68" t="s">
        <v>1236</v>
      </c>
      <c r="D68" t="str">
        <f t="shared" si="6"/>
        <v>Gatton2014TOS13-MayCvSunstate</v>
      </c>
      <c r="F68" t="s">
        <v>1256</v>
      </c>
      <c r="G68" t="s">
        <v>1256</v>
      </c>
      <c r="H68" t="s">
        <v>1232</v>
      </c>
      <c r="I68" t="s">
        <v>1232</v>
      </c>
      <c r="J68">
        <v>84.1912698412699</v>
      </c>
      <c r="K68">
        <v>76.533333333333502</v>
      </c>
      <c r="L68">
        <f t="shared" si="7"/>
        <v>46</v>
      </c>
      <c r="M68">
        <f t="shared" si="8"/>
        <v>70</v>
      </c>
      <c r="N68">
        <f t="shared" si="9"/>
        <v>77</v>
      </c>
      <c r="O68">
        <f t="shared" si="10"/>
        <v>84</v>
      </c>
      <c r="P68">
        <f t="shared" si="11"/>
        <v>140</v>
      </c>
      <c r="R68">
        <v>2014</v>
      </c>
      <c r="S68" t="s">
        <v>1233</v>
      </c>
      <c r="T68" t="s">
        <v>1449</v>
      </c>
      <c r="U68" t="s">
        <v>1441</v>
      </c>
      <c r="V68" t="s">
        <v>1232</v>
      </c>
      <c r="W68" t="s">
        <v>1232</v>
      </c>
      <c r="X68" t="s">
        <v>1232</v>
      </c>
      <c r="Y68" t="s">
        <v>1232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35">
      <c r="A69">
        <v>2014</v>
      </c>
      <c r="B69" t="s">
        <v>1233</v>
      </c>
      <c r="C69" t="s">
        <v>1236</v>
      </c>
      <c r="D69" t="str">
        <f t="shared" si="6"/>
        <v>Gatton2014TOS13-MayCvSuntop</v>
      </c>
      <c r="F69" t="s">
        <v>1257</v>
      </c>
      <c r="G69" t="s">
        <v>1257</v>
      </c>
      <c r="H69" t="s">
        <v>1232</v>
      </c>
      <c r="I69" t="s">
        <v>1232</v>
      </c>
      <c r="J69">
        <v>83.944444444444301</v>
      </c>
      <c r="K69">
        <v>75.5</v>
      </c>
      <c r="L69">
        <f t="shared" si="7"/>
        <v>46</v>
      </c>
      <c r="M69">
        <f t="shared" si="8"/>
        <v>65</v>
      </c>
      <c r="N69">
        <f t="shared" si="9"/>
        <v>76</v>
      </c>
      <c r="O69">
        <f t="shared" si="10"/>
        <v>84</v>
      </c>
      <c r="P69">
        <f t="shared" si="11"/>
        <v>142</v>
      </c>
      <c r="R69">
        <v>2014</v>
      </c>
      <c r="S69" t="s">
        <v>1233</v>
      </c>
      <c r="T69" t="s">
        <v>1449</v>
      </c>
      <c r="U69" t="s">
        <v>1442</v>
      </c>
      <c r="V69" t="s">
        <v>1232</v>
      </c>
      <c r="W69" t="s">
        <v>1232</v>
      </c>
      <c r="X69" t="s">
        <v>1232</v>
      </c>
      <c r="Y69" t="s">
        <v>1232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35">
      <c r="A70">
        <v>2014</v>
      </c>
      <c r="B70" t="s">
        <v>1233</v>
      </c>
      <c r="C70" t="s">
        <v>1236</v>
      </c>
      <c r="D70" t="str">
        <f t="shared" si="6"/>
        <v>Gatton2014TOS13-MayCvWedgetail</v>
      </c>
      <c r="F70" t="s">
        <v>810</v>
      </c>
      <c r="G70" t="s">
        <v>810</v>
      </c>
      <c r="H70" t="s">
        <v>1232</v>
      </c>
      <c r="I70" t="s">
        <v>1232</v>
      </c>
      <c r="J70">
        <v>136.30000000000001</v>
      </c>
      <c r="K70">
        <v>128.625</v>
      </c>
      <c r="L70">
        <f t="shared" si="7"/>
        <v>105</v>
      </c>
      <c r="M70">
        <f t="shared" si="8"/>
        <v>125</v>
      </c>
      <c r="N70">
        <f t="shared" si="9"/>
        <v>129</v>
      </c>
      <c r="O70">
        <f t="shared" si="10"/>
        <v>136</v>
      </c>
      <c r="P70">
        <f t="shared" si="11"/>
        <v>129</v>
      </c>
      <c r="R70">
        <v>2014</v>
      </c>
      <c r="S70" t="s">
        <v>1233</v>
      </c>
      <c r="T70" t="s">
        <v>1449</v>
      </c>
      <c r="U70" t="s">
        <v>1443</v>
      </c>
      <c r="V70" t="s">
        <v>1232</v>
      </c>
      <c r="W70" t="s">
        <v>1232</v>
      </c>
      <c r="X70" t="s">
        <v>1232</v>
      </c>
      <c r="Y70" t="s">
        <v>1232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35">
      <c r="A71">
        <v>2014</v>
      </c>
      <c r="B71" t="s">
        <v>1233</v>
      </c>
      <c r="C71" t="s">
        <v>1236</v>
      </c>
      <c r="D71" t="str">
        <f t="shared" si="6"/>
        <v>Gatton2014TOS13-MayCvWhistler</v>
      </c>
      <c r="F71" t="s">
        <v>1258</v>
      </c>
      <c r="G71" t="s">
        <v>1258</v>
      </c>
      <c r="H71" t="s">
        <v>1232</v>
      </c>
      <c r="I71" t="s">
        <v>1232</v>
      </c>
      <c r="J71">
        <v>130.19999999999999</v>
      </c>
      <c r="K71">
        <v>122.777777777777</v>
      </c>
      <c r="L71">
        <f t="shared" si="7"/>
        <v>103</v>
      </c>
      <c r="M71">
        <f t="shared" si="8"/>
        <v>119</v>
      </c>
      <c r="N71">
        <f t="shared" si="9"/>
        <v>123</v>
      </c>
      <c r="O71">
        <f t="shared" si="10"/>
        <v>130</v>
      </c>
      <c r="P71">
        <f t="shared" si="11"/>
        <v>161</v>
      </c>
      <c r="R71">
        <v>2014</v>
      </c>
      <c r="S71" t="s">
        <v>1233</v>
      </c>
      <c r="T71" t="s">
        <v>1449</v>
      </c>
      <c r="U71" t="s">
        <v>1444</v>
      </c>
      <c r="V71" t="s">
        <v>1232</v>
      </c>
      <c r="W71" t="s">
        <v>1232</v>
      </c>
      <c r="X71" t="s">
        <v>1232</v>
      </c>
      <c r="Y71" t="s">
        <v>1232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35">
      <c r="A72">
        <v>2014</v>
      </c>
      <c r="B72" t="s">
        <v>1233</v>
      </c>
      <c r="C72" t="s">
        <v>1236</v>
      </c>
      <c r="D72" t="str">
        <f t="shared" si="6"/>
        <v>Gatton2014TOS13-MayCvWills</v>
      </c>
      <c r="F72" t="s">
        <v>1259</v>
      </c>
      <c r="G72" t="s">
        <v>1259</v>
      </c>
      <c r="H72" t="s">
        <v>1232</v>
      </c>
      <c r="I72" t="s">
        <v>1232</v>
      </c>
      <c r="J72">
        <v>107.8</v>
      </c>
      <c r="K72">
        <v>99</v>
      </c>
      <c r="L72">
        <f t="shared" si="7"/>
        <v>59</v>
      </c>
      <c r="M72">
        <f t="shared" si="8"/>
        <v>95</v>
      </c>
      <c r="N72">
        <f t="shared" si="9"/>
        <v>99</v>
      </c>
      <c r="O72">
        <f t="shared" si="10"/>
        <v>108</v>
      </c>
      <c r="P72">
        <f t="shared" si="11"/>
        <v>149</v>
      </c>
      <c r="R72">
        <v>2014</v>
      </c>
      <c r="S72" t="s">
        <v>1233</v>
      </c>
      <c r="T72" t="s">
        <v>1449</v>
      </c>
      <c r="U72" t="s">
        <v>1445</v>
      </c>
      <c r="V72" t="s">
        <v>1232</v>
      </c>
      <c r="W72" t="s">
        <v>1232</v>
      </c>
      <c r="X72" t="s">
        <v>1232</v>
      </c>
      <c r="Y72" t="s">
        <v>1232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35">
      <c r="A73">
        <v>2014</v>
      </c>
      <c r="B73" t="s">
        <v>1233</v>
      </c>
      <c r="C73" t="s">
        <v>1236</v>
      </c>
      <c r="D73" t="str">
        <f t="shared" si="6"/>
        <v>Gatton2014TOS13-MayCvWyalkatchem</v>
      </c>
      <c r="F73" t="s">
        <v>811</v>
      </c>
      <c r="G73" t="s">
        <v>811</v>
      </c>
      <c r="H73" t="s">
        <v>1232</v>
      </c>
      <c r="I73" t="s">
        <v>1232</v>
      </c>
      <c r="J73">
        <v>83.055555555554704</v>
      </c>
      <c r="K73">
        <v>76</v>
      </c>
      <c r="L73">
        <f t="shared" si="7"/>
        <v>58</v>
      </c>
      <c r="M73">
        <f t="shared" si="8"/>
        <v>70</v>
      </c>
      <c r="N73">
        <f t="shared" si="9"/>
        <v>76</v>
      </c>
      <c r="O73">
        <f t="shared" si="10"/>
        <v>83</v>
      </c>
      <c r="P73">
        <f t="shared" si="11"/>
        <v>142</v>
      </c>
      <c r="R73">
        <v>2014</v>
      </c>
      <c r="S73" t="s">
        <v>1233</v>
      </c>
      <c r="T73" t="s">
        <v>1449</v>
      </c>
      <c r="U73" t="s">
        <v>1446</v>
      </c>
      <c r="V73" t="s">
        <v>1232</v>
      </c>
      <c r="W73" t="s">
        <v>1232</v>
      </c>
      <c r="X73" t="s">
        <v>1232</v>
      </c>
      <c r="Y73" t="s">
        <v>1232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35">
      <c r="A74">
        <v>2014</v>
      </c>
      <c r="B74" t="s">
        <v>1233</v>
      </c>
      <c r="C74" t="s">
        <v>1236</v>
      </c>
      <c r="D74" t="str">
        <f t="shared" si="6"/>
        <v>Gatton2014TOS13-MayCvYitpi</v>
      </c>
      <c r="F74" t="s">
        <v>777</v>
      </c>
      <c r="G74" t="s">
        <v>777</v>
      </c>
      <c r="H74" t="s">
        <v>1232</v>
      </c>
      <c r="I74" t="s">
        <v>1232</v>
      </c>
      <c r="J74">
        <v>102</v>
      </c>
      <c r="K74">
        <v>91.019230769230404</v>
      </c>
      <c r="L74">
        <f t="shared" si="7"/>
        <v>55</v>
      </c>
      <c r="M74">
        <f t="shared" si="8"/>
        <v>87</v>
      </c>
      <c r="N74">
        <f t="shared" si="9"/>
        <v>91</v>
      </c>
      <c r="O74">
        <f t="shared" si="10"/>
        <v>102</v>
      </c>
      <c r="P74">
        <f t="shared" si="11"/>
        <v>149</v>
      </c>
      <c r="R74">
        <v>2014</v>
      </c>
      <c r="S74" t="s">
        <v>1233</v>
      </c>
      <c r="T74" t="s">
        <v>1449</v>
      </c>
      <c r="U74" t="s">
        <v>1447</v>
      </c>
      <c r="V74" t="s">
        <v>1232</v>
      </c>
      <c r="W74" t="s">
        <v>1232</v>
      </c>
      <c r="X74" t="s">
        <v>1232</v>
      </c>
      <c r="Y74" t="s">
        <v>1232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35">
      <c r="A75">
        <v>2014</v>
      </c>
      <c r="B75" t="s">
        <v>1233</v>
      </c>
      <c r="C75" t="s">
        <v>1236</v>
      </c>
      <c r="D75" t="str">
        <f t="shared" si="6"/>
        <v>Gatton2014TOS13-MayCvYoung</v>
      </c>
      <c r="F75" t="s">
        <v>812</v>
      </c>
      <c r="G75" t="s">
        <v>812</v>
      </c>
      <c r="H75" t="s">
        <v>1232</v>
      </c>
      <c r="I75" t="s">
        <v>1232</v>
      </c>
      <c r="J75">
        <v>81.25</v>
      </c>
      <c r="K75">
        <v>73.100000000000307</v>
      </c>
      <c r="L75">
        <f t="shared" si="7"/>
        <v>46</v>
      </c>
      <c r="M75">
        <f t="shared" si="8"/>
        <v>68</v>
      </c>
      <c r="N75">
        <f t="shared" si="9"/>
        <v>73</v>
      </c>
      <c r="O75">
        <f t="shared" si="10"/>
        <v>81</v>
      </c>
      <c r="P75">
        <f t="shared" si="11"/>
        <v>142</v>
      </c>
      <c r="R75">
        <v>2014</v>
      </c>
      <c r="S75" t="s">
        <v>1233</v>
      </c>
      <c r="T75" t="s">
        <v>1449</v>
      </c>
      <c r="U75" t="s">
        <v>1448</v>
      </c>
      <c r="V75" t="s">
        <v>1232</v>
      </c>
      <c r="W75" t="s">
        <v>1232</v>
      </c>
      <c r="X75" t="s">
        <v>1232</v>
      </c>
      <c r="Y75" t="s">
        <v>1232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35">
      <c r="A76">
        <v>2014</v>
      </c>
      <c r="B76" t="s">
        <v>1234</v>
      </c>
      <c r="C76" t="s">
        <v>1236</v>
      </c>
      <c r="D76" t="str">
        <f>"Gatton2014TOS16-JulCv"&amp;G76</f>
        <v>Gatton2014TOS16-JulCvAxe</v>
      </c>
      <c r="F76" t="s">
        <v>861</v>
      </c>
      <c r="G76" t="s">
        <v>861</v>
      </c>
      <c r="H76" t="s">
        <v>1232</v>
      </c>
      <c r="I76" t="s">
        <v>1232</v>
      </c>
      <c r="J76">
        <v>74.222222222222598</v>
      </c>
      <c r="K76">
        <v>67.666666666666003</v>
      </c>
      <c r="L76">
        <f t="shared" si="7"/>
        <v>48</v>
      </c>
      <c r="M76">
        <f t="shared" si="8"/>
        <v>63</v>
      </c>
      <c r="N76">
        <f t="shared" si="9"/>
        <v>68</v>
      </c>
      <c r="O76">
        <f t="shared" si="10"/>
        <v>74</v>
      </c>
      <c r="P76">
        <f t="shared" si="11"/>
        <v>110</v>
      </c>
      <c r="R76">
        <v>2014</v>
      </c>
      <c r="S76" t="s">
        <v>1234</v>
      </c>
      <c r="T76" t="s">
        <v>1450</v>
      </c>
      <c r="U76" t="s">
        <v>1412</v>
      </c>
      <c r="V76" t="s">
        <v>1232</v>
      </c>
      <c r="W76" t="s">
        <v>1232</v>
      </c>
      <c r="X76" t="s">
        <v>1232</v>
      </c>
      <c r="Y76" t="s">
        <v>1232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35">
      <c r="A77">
        <v>2014</v>
      </c>
      <c r="B77" t="s">
        <v>1234</v>
      </c>
      <c r="C77" t="s">
        <v>1236</v>
      </c>
      <c r="D77" t="str">
        <f t="shared" ref="D77:D111" si="12">"Gatton2014TOS16-JulCv"&amp;G77</f>
        <v>Gatton2014TOS16-JulCvBolac</v>
      </c>
      <c r="F77" t="s">
        <v>802</v>
      </c>
      <c r="G77" t="s">
        <v>802</v>
      </c>
      <c r="H77" t="s">
        <v>1232</v>
      </c>
      <c r="I77" t="s">
        <v>1232</v>
      </c>
      <c r="J77">
        <v>83.100000000000307</v>
      </c>
      <c r="K77">
        <v>77</v>
      </c>
      <c r="L77">
        <f t="shared" si="7"/>
        <v>53</v>
      </c>
      <c r="M77">
        <f t="shared" si="8"/>
        <v>74</v>
      </c>
      <c r="N77">
        <f t="shared" si="9"/>
        <v>77</v>
      </c>
      <c r="O77">
        <f t="shared" si="10"/>
        <v>83</v>
      </c>
      <c r="R77">
        <v>2014</v>
      </c>
      <c r="S77" t="s">
        <v>1234</v>
      </c>
      <c r="T77" t="s">
        <v>1450</v>
      </c>
      <c r="U77" t="s">
        <v>1413</v>
      </c>
      <c r="V77" t="s">
        <v>1232</v>
      </c>
      <c r="W77" t="s">
        <v>1232</v>
      </c>
      <c r="X77" t="s">
        <v>1232</v>
      </c>
      <c r="Y77" t="s">
        <v>1232</v>
      </c>
      <c r="Z77">
        <v>53</v>
      </c>
      <c r="AA77">
        <v>74</v>
      </c>
      <c r="AB77">
        <v>83.100000000000307</v>
      </c>
      <c r="AC77">
        <v>77</v>
      </c>
      <c r="AD77" t="s">
        <v>1232</v>
      </c>
    </row>
    <row r="78" spans="1:30" x14ac:dyDescent="0.35">
      <c r="A78">
        <v>2014</v>
      </c>
      <c r="B78" t="s">
        <v>1234</v>
      </c>
      <c r="C78" t="s">
        <v>1236</v>
      </c>
      <c r="D78" t="str">
        <f t="shared" si="12"/>
        <v>Gatton2014TOS16-JulCvBraewood</v>
      </c>
      <c r="F78" t="s">
        <v>1237</v>
      </c>
      <c r="G78" t="s">
        <v>1237</v>
      </c>
      <c r="H78" t="s">
        <v>1232</v>
      </c>
      <c r="I78" t="s">
        <v>1232</v>
      </c>
      <c r="J78">
        <v>86.727272727272904</v>
      </c>
      <c r="K78">
        <v>80.600000000000307</v>
      </c>
      <c r="L78">
        <f t="shared" si="7"/>
        <v>61</v>
      </c>
      <c r="M78">
        <f t="shared" si="8"/>
        <v>76</v>
      </c>
      <c r="N78">
        <f t="shared" si="9"/>
        <v>81</v>
      </c>
      <c r="O78">
        <f t="shared" si="10"/>
        <v>87</v>
      </c>
      <c r="R78">
        <v>2014</v>
      </c>
      <c r="S78" t="s">
        <v>1234</v>
      </c>
      <c r="T78" t="s">
        <v>1450</v>
      </c>
      <c r="U78" t="s">
        <v>1414</v>
      </c>
      <c r="V78" t="s">
        <v>1232</v>
      </c>
      <c r="W78" t="s">
        <v>1232</v>
      </c>
      <c r="X78" t="s">
        <v>1232</v>
      </c>
      <c r="Y78" t="s">
        <v>1232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1232</v>
      </c>
    </row>
    <row r="79" spans="1:30" x14ac:dyDescent="0.35">
      <c r="A79">
        <v>2014</v>
      </c>
      <c r="B79" t="s">
        <v>1234</v>
      </c>
      <c r="C79" t="s">
        <v>1236</v>
      </c>
      <c r="D79" t="str">
        <f t="shared" si="12"/>
        <v>Gatton2014TOS16-JulCvCalingiri</v>
      </c>
      <c r="F79" t="s">
        <v>1238</v>
      </c>
      <c r="G79" t="s">
        <v>1238</v>
      </c>
      <c r="H79" t="s">
        <v>1232</v>
      </c>
      <c r="I79" t="s">
        <v>1232</v>
      </c>
      <c r="J79">
        <v>83.5</v>
      </c>
      <c r="K79">
        <v>78.8125</v>
      </c>
      <c r="L79">
        <f t="shared" si="7"/>
        <v>48</v>
      </c>
      <c r="M79">
        <f t="shared" si="8"/>
        <v>75</v>
      </c>
      <c r="N79">
        <f t="shared" si="9"/>
        <v>79</v>
      </c>
      <c r="O79">
        <f t="shared" si="10"/>
        <v>84</v>
      </c>
      <c r="R79">
        <v>2014</v>
      </c>
      <c r="S79" t="s">
        <v>1234</v>
      </c>
      <c r="T79" t="s">
        <v>1450</v>
      </c>
      <c r="U79" t="s">
        <v>1415</v>
      </c>
      <c r="V79" t="s">
        <v>1232</v>
      </c>
      <c r="W79" t="s">
        <v>1232</v>
      </c>
      <c r="X79" t="s">
        <v>1232</v>
      </c>
      <c r="Y79" t="s">
        <v>1232</v>
      </c>
      <c r="Z79">
        <v>48</v>
      </c>
      <c r="AA79">
        <v>75.399999999999594</v>
      </c>
      <c r="AB79">
        <v>83.5</v>
      </c>
      <c r="AC79">
        <v>78.8125</v>
      </c>
      <c r="AD79" t="s">
        <v>1232</v>
      </c>
    </row>
    <row r="80" spans="1:30" x14ac:dyDescent="0.35">
      <c r="A80">
        <v>2014</v>
      </c>
      <c r="B80" t="s">
        <v>1234</v>
      </c>
      <c r="C80" t="s">
        <v>1236</v>
      </c>
      <c r="D80" t="str">
        <f t="shared" si="12"/>
        <v>Gatton2014TOS16-JulCvCatalina</v>
      </c>
      <c r="F80" t="s">
        <v>1239</v>
      </c>
      <c r="G80" t="s">
        <v>1239</v>
      </c>
      <c r="H80" t="s">
        <v>1232</v>
      </c>
      <c r="I80" t="s">
        <v>1232</v>
      </c>
      <c r="J80">
        <v>77.5</v>
      </c>
      <c r="K80">
        <v>72.444444444445196</v>
      </c>
      <c r="L80">
        <f t="shared" si="7"/>
        <v>48</v>
      </c>
      <c r="M80">
        <f t="shared" si="8"/>
        <v>69</v>
      </c>
      <c r="N80">
        <f t="shared" si="9"/>
        <v>72</v>
      </c>
      <c r="O80">
        <f t="shared" si="10"/>
        <v>78</v>
      </c>
      <c r="P80">
        <f t="shared" si="11"/>
        <v>110</v>
      </c>
      <c r="R80">
        <v>2014</v>
      </c>
      <c r="S80" t="s">
        <v>1234</v>
      </c>
      <c r="T80" t="s">
        <v>1450</v>
      </c>
      <c r="U80" t="s">
        <v>1416</v>
      </c>
      <c r="V80" t="s">
        <v>1232</v>
      </c>
      <c r="W80" t="s">
        <v>1232</v>
      </c>
      <c r="X80" t="s">
        <v>1232</v>
      </c>
      <c r="Y80" t="s">
        <v>1232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35">
      <c r="A81">
        <v>2014</v>
      </c>
      <c r="B81" t="s">
        <v>1234</v>
      </c>
      <c r="C81" t="s">
        <v>1236</v>
      </c>
      <c r="D81" t="str">
        <f t="shared" si="12"/>
        <v>Gatton2014TOS16-JulCvCrusader</v>
      </c>
      <c r="F81" t="s">
        <v>1240</v>
      </c>
      <c r="G81" t="s">
        <v>1240</v>
      </c>
      <c r="H81" t="s">
        <v>1232</v>
      </c>
      <c r="I81" t="s">
        <v>1232</v>
      </c>
      <c r="J81">
        <v>74.285714285713695</v>
      </c>
      <c r="K81">
        <v>69.428571428570606</v>
      </c>
      <c r="L81">
        <f t="shared" si="7"/>
        <v>48</v>
      </c>
      <c r="M81">
        <f t="shared" si="8"/>
        <v>65</v>
      </c>
      <c r="N81">
        <f t="shared" si="9"/>
        <v>69</v>
      </c>
      <c r="O81">
        <f t="shared" si="10"/>
        <v>74</v>
      </c>
      <c r="P81">
        <f t="shared" si="11"/>
        <v>109</v>
      </c>
      <c r="R81">
        <v>2014</v>
      </c>
      <c r="S81" t="s">
        <v>1234</v>
      </c>
      <c r="T81" t="s">
        <v>1450</v>
      </c>
      <c r="U81" t="s">
        <v>1417</v>
      </c>
      <c r="V81" t="s">
        <v>1232</v>
      </c>
      <c r="W81" t="s">
        <v>1232</v>
      </c>
      <c r="X81" t="s">
        <v>1232</v>
      </c>
      <c r="Y81" t="s">
        <v>1232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35">
      <c r="A82">
        <v>2014</v>
      </c>
      <c r="B82" t="s">
        <v>1234</v>
      </c>
      <c r="C82" t="s">
        <v>1236</v>
      </c>
      <c r="D82" t="str">
        <f t="shared" si="12"/>
        <v>Gatton2014TOS16-JulCvDerrimut</v>
      </c>
      <c r="F82" t="s">
        <v>803</v>
      </c>
      <c r="G82" t="s">
        <v>803</v>
      </c>
      <c r="H82" t="s">
        <v>1232</v>
      </c>
      <c r="I82" t="s">
        <v>1232</v>
      </c>
      <c r="J82">
        <v>79.799999999999201</v>
      </c>
      <c r="K82">
        <v>75.200000000000699</v>
      </c>
      <c r="L82">
        <f t="shared" si="7"/>
        <v>51</v>
      </c>
      <c r="M82">
        <f t="shared" si="8"/>
        <v>71</v>
      </c>
      <c r="N82">
        <f t="shared" si="9"/>
        <v>75</v>
      </c>
      <c r="O82">
        <f t="shared" si="10"/>
        <v>80</v>
      </c>
      <c r="R82">
        <v>2014</v>
      </c>
      <c r="S82" t="s">
        <v>1234</v>
      </c>
      <c r="T82" t="s">
        <v>1450</v>
      </c>
      <c r="U82" t="s">
        <v>1418</v>
      </c>
      <c r="V82" t="s">
        <v>1232</v>
      </c>
      <c r="W82" t="s">
        <v>1232</v>
      </c>
      <c r="X82" t="s">
        <v>1232</v>
      </c>
      <c r="Y82" t="s">
        <v>1232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1232</v>
      </c>
    </row>
    <row r="83" spans="1:30" x14ac:dyDescent="0.35">
      <c r="A83">
        <v>2014</v>
      </c>
      <c r="B83" t="s">
        <v>1234</v>
      </c>
      <c r="C83" t="s">
        <v>1236</v>
      </c>
      <c r="D83" t="str">
        <f t="shared" si="12"/>
        <v>Gatton2014TOS16-JulCvEaglehawk</v>
      </c>
      <c r="F83" t="s">
        <v>862</v>
      </c>
      <c r="G83" t="s">
        <v>862</v>
      </c>
      <c r="H83" t="s">
        <v>1232</v>
      </c>
      <c r="I83" t="s">
        <v>1232</v>
      </c>
      <c r="J83">
        <v>90.333333333333002</v>
      </c>
      <c r="K83">
        <v>84.799999999999201</v>
      </c>
      <c r="L83">
        <f t="shared" si="7"/>
        <v>55</v>
      </c>
      <c r="M83">
        <f t="shared" si="8"/>
        <v>81</v>
      </c>
      <c r="N83">
        <f t="shared" si="9"/>
        <v>85</v>
      </c>
      <c r="O83">
        <f t="shared" si="10"/>
        <v>90</v>
      </c>
      <c r="R83">
        <v>2014</v>
      </c>
      <c r="S83" t="s">
        <v>1234</v>
      </c>
      <c r="T83" t="s">
        <v>1450</v>
      </c>
      <c r="U83" t="s">
        <v>1419</v>
      </c>
      <c r="V83" t="s">
        <v>1232</v>
      </c>
      <c r="W83" t="s">
        <v>1232</v>
      </c>
      <c r="X83" t="s">
        <v>1232</v>
      </c>
      <c r="Y83" t="s">
        <v>1232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1232</v>
      </c>
    </row>
    <row r="84" spans="1:30" x14ac:dyDescent="0.35">
      <c r="A84">
        <v>2014</v>
      </c>
      <c r="B84" t="s">
        <v>1234</v>
      </c>
      <c r="C84" t="s">
        <v>1236</v>
      </c>
      <c r="D84" t="str">
        <f t="shared" si="12"/>
        <v>Gatton2014TOS16-JulCvEllison</v>
      </c>
      <c r="F84" t="s">
        <v>1241</v>
      </c>
      <c r="G84" t="s">
        <v>1241</v>
      </c>
      <c r="H84" t="s">
        <v>1232</v>
      </c>
      <c r="I84" t="s">
        <v>1232</v>
      </c>
      <c r="J84">
        <v>83.5</v>
      </c>
      <c r="K84">
        <v>78.8125</v>
      </c>
      <c r="L84">
        <f t="shared" si="7"/>
        <v>48</v>
      </c>
      <c r="M84">
        <f t="shared" si="8"/>
        <v>76</v>
      </c>
      <c r="N84">
        <f t="shared" si="9"/>
        <v>79</v>
      </c>
      <c r="O84">
        <f t="shared" si="10"/>
        <v>84</v>
      </c>
      <c r="R84">
        <v>2014</v>
      </c>
      <c r="S84" t="s">
        <v>1234</v>
      </c>
      <c r="T84" t="s">
        <v>1450</v>
      </c>
      <c r="U84" t="s">
        <v>1420</v>
      </c>
      <c r="V84" t="s">
        <v>1232</v>
      </c>
      <c r="W84" t="s">
        <v>1232</v>
      </c>
      <c r="X84" t="s">
        <v>1232</v>
      </c>
      <c r="Y84" t="s">
        <v>1232</v>
      </c>
      <c r="Z84">
        <v>48</v>
      </c>
      <c r="AA84">
        <v>75.75</v>
      </c>
      <c r="AB84">
        <v>83.5</v>
      </c>
      <c r="AC84">
        <v>78.8125</v>
      </c>
      <c r="AD84" t="s">
        <v>1232</v>
      </c>
    </row>
    <row r="85" spans="1:30" x14ac:dyDescent="0.35">
      <c r="A85">
        <v>2014</v>
      </c>
      <c r="B85" t="s">
        <v>1234</v>
      </c>
      <c r="C85" t="s">
        <v>1236</v>
      </c>
      <c r="D85" t="str">
        <f t="shared" si="12"/>
        <v>Gatton2014TOS16-JulCvForrest</v>
      </c>
      <c r="F85" t="s">
        <v>1242</v>
      </c>
      <c r="G85" t="s">
        <v>1242</v>
      </c>
      <c r="H85" t="s">
        <v>1232</v>
      </c>
      <c r="I85" t="s">
        <v>1232</v>
      </c>
      <c r="J85">
        <v>85.142857142856798</v>
      </c>
      <c r="K85">
        <v>82.050000000000097</v>
      </c>
      <c r="L85">
        <f t="shared" si="7"/>
        <v>48</v>
      </c>
      <c r="M85">
        <f t="shared" si="8"/>
        <v>79</v>
      </c>
      <c r="N85">
        <f t="shared" si="9"/>
        <v>82</v>
      </c>
      <c r="O85">
        <f t="shared" si="10"/>
        <v>85</v>
      </c>
      <c r="R85">
        <v>2014</v>
      </c>
      <c r="S85" t="s">
        <v>1234</v>
      </c>
      <c r="T85" t="s">
        <v>1450</v>
      </c>
      <c r="U85" t="s">
        <v>1421</v>
      </c>
      <c r="V85" t="s">
        <v>1232</v>
      </c>
      <c r="W85" t="s">
        <v>1232</v>
      </c>
      <c r="X85" t="s">
        <v>1232</v>
      </c>
      <c r="Y85" t="s">
        <v>1232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1232</v>
      </c>
    </row>
    <row r="86" spans="1:30" x14ac:dyDescent="0.35">
      <c r="A86">
        <v>2014</v>
      </c>
      <c r="B86" t="s">
        <v>1234</v>
      </c>
      <c r="C86" t="s">
        <v>1236</v>
      </c>
      <c r="D86" t="str">
        <f t="shared" si="12"/>
        <v>Gatton2014TOS16-JulCvGauntlet</v>
      </c>
      <c r="F86" t="s">
        <v>1243</v>
      </c>
      <c r="G86" t="s">
        <v>1243</v>
      </c>
      <c r="H86" t="s">
        <v>1232</v>
      </c>
      <c r="I86" t="s">
        <v>1232</v>
      </c>
      <c r="J86">
        <v>80.672435897435804</v>
      </c>
      <c r="K86">
        <v>75.206666666666493</v>
      </c>
      <c r="L86">
        <f t="shared" si="7"/>
        <v>55</v>
      </c>
      <c r="M86">
        <f t="shared" si="8"/>
        <v>71</v>
      </c>
      <c r="N86">
        <f t="shared" si="9"/>
        <v>75</v>
      </c>
      <c r="O86">
        <f t="shared" si="10"/>
        <v>81</v>
      </c>
      <c r="R86">
        <v>2014</v>
      </c>
      <c r="S86" t="s">
        <v>1234</v>
      </c>
      <c r="T86" t="s">
        <v>1450</v>
      </c>
      <c r="U86" t="s">
        <v>1422</v>
      </c>
      <c r="V86" t="s">
        <v>1232</v>
      </c>
      <c r="W86" t="s">
        <v>1232</v>
      </c>
      <c r="X86" t="s">
        <v>1232</v>
      </c>
      <c r="Y86" t="s">
        <v>1232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1232</v>
      </c>
    </row>
    <row r="87" spans="1:30" x14ac:dyDescent="0.35">
      <c r="A87">
        <v>2014</v>
      </c>
      <c r="B87" t="s">
        <v>1234</v>
      </c>
      <c r="C87" t="s">
        <v>1236</v>
      </c>
      <c r="D87" t="str">
        <f t="shared" si="12"/>
        <v>Gatton2014TOS16-JulCvGregory</v>
      </c>
      <c r="F87" t="s">
        <v>863</v>
      </c>
      <c r="G87" t="s">
        <v>863</v>
      </c>
      <c r="H87" t="s">
        <v>1232</v>
      </c>
      <c r="I87" t="s">
        <v>1232</v>
      </c>
      <c r="J87">
        <v>80.892857142856798</v>
      </c>
      <c r="K87">
        <v>77.615384615384698</v>
      </c>
      <c r="L87">
        <f t="shared" si="7"/>
        <v>55</v>
      </c>
      <c r="M87">
        <f t="shared" si="8"/>
        <v>74</v>
      </c>
      <c r="N87">
        <f t="shared" si="9"/>
        <v>78</v>
      </c>
      <c r="O87">
        <f t="shared" si="10"/>
        <v>81</v>
      </c>
      <c r="R87">
        <v>2014</v>
      </c>
      <c r="S87" t="s">
        <v>1234</v>
      </c>
      <c r="T87" t="s">
        <v>1450</v>
      </c>
      <c r="U87" t="s">
        <v>1423</v>
      </c>
      <c r="V87" t="s">
        <v>1232</v>
      </c>
      <c r="W87" t="s">
        <v>1232</v>
      </c>
      <c r="X87" t="s">
        <v>1232</v>
      </c>
      <c r="Y87" t="s">
        <v>1232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1232</v>
      </c>
    </row>
    <row r="88" spans="1:30" x14ac:dyDescent="0.35">
      <c r="A88">
        <v>2014</v>
      </c>
      <c r="B88" t="s">
        <v>1234</v>
      </c>
      <c r="C88" t="s">
        <v>1236</v>
      </c>
      <c r="D88" t="str">
        <f t="shared" si="12"/>
        <v>Gatton2014TOS16-JulCvH45</v>
      </c>
      <c r="F88" t="s">
        <v>756</v>
      </c>
      <c r="G88" t="s">
        <v>756</v>
      </c>
      <c r="H88" t="s">
        <v>1232</v>
      </c>
      <c r="I88" t="s">
        <v>1232</v>
      </c>
      <c r="J88">
        <v>73.333333333333897</v>
      </c>
      <c r="K88">
        <v>68.5</v>
      </c>
      <c r="L88">
        <f t="shared" si="7"/>
        <v>48</v>
      </c>
      <c r="M88">
        <f t="shared" si="8"/>
        <v>65</v>
      </c>
      <c r="N88">
        <f t="shared" si="9"/>
        <v>69</v>
      </c>
      <c r="O88">
        <f t="shared" si="10"/>
        <v>73</v>
      </c>
      <c r="P88">
        <f t="shared" si="11"/>
        <v>110</v>
      </c>
      <c r="R88">
        <v>2014</v>
      </c>
      <c r="S88" t="s">
        <v>1234</v>
      </c>
      <c r="T88" t="s">
        <v>1450</v>
      </c>
      <c r="U88" t="s">
        <v>1424</v>
      </c>
      <c r="V88" t="s">
        <v>1232</v>
      </c>
      <c r="W88" t="s">
        <v>1232</v>
      </c>
      <c r="X88" t="s">
        <v>1232</v>
      </c>
      <c r="Y88" t="s">
        <v>1232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35">
      <c r="A89">
        <v>2014</v>
      </c>
      <c r="B89" t="s">
        <v>1234</v>
      </c>
      <c r="C89" t="s">
        <v>1236</v>
      </c>
      <c r="D89" t="str">
        <f t="shared" si="12"/>
        <v>Gatton2014TOS16-JulCvHume</v>
      </c>
      <c r="F89" t="s">
        <v>1244</v>
      </c>
      <c r="G89" t="s">
        <v>1244</v>
      </c>
      <c r="H89" t="s">
        <v>1232</v>
      </c>
      <c r="I89" t="s">
        <v>1232</v>
      </c>
      <c r="J89">
        <v>79.600000000000307</v>
      </c>
      <c r="K89">
        <v>73.333333333333897</v>
      </c>
      <c r="L89">
        <f t="shared" si="7"/>
        <v>48</v>
      </c>
      <c r="M89">
        <f t="shared" si="8"/>
        <v>69</v>
      </c>
      <c r="N89">
        <f t="shared" si="9"/>
        <v>73</v>
      </c>
      <c r="O89">
        <f t="shared" si="10"/>
        <v>80</v>
      </c>
      <c r="P89">
        <f t="shared" si="11"/>
        <v>110</v>
      </c>
      <c r="R89">
        <v>2014</v>
      </c>
      <c r="S89" t="s">
        <v>1234</v>
      </c>
      <c r="T89" t="s">
        <v>1450</v>
      </c>
      <c r="U89" t="s">
        <v>1425</v>
      </c>
      <c r="V89" t="s">
        <v>1232</v>
      </c>
      <c r="W89" t="s">
        <v>1232</v>
      </c>
      <c r="X89" t="s">
        <v>1232</v>
      </c>
      <c r="Y89" t="s">
        <v>1232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35">
      <c r="A90">
        <v>2014</v>
      </c>
      <c r="B90" t="s">
        <v>1234</v>
      </c>
      <c r="C90" t="s">
        <v>1236</v>
      </c>
      <c r="D90" t="str">
        <f t="shared" si="12"/>
        <v>Gatton2014TOS16-JulCvJanz</v>
      </c>
      <c r="F90" t="s">
        <v>757</v>
      </c>
      <c r="G90" t="s">
        <v>757</v>
      </c>
      <c r="H90" t="s">
        <v>1232</v>
      </c>
      <c r="I90" t="s">
        <v>1232</v>
      </c>
      <c r="J90">
        <v>78.666666666666899</v>
      </c>
      <c r="K90">
        <v>73.090909090909904</v>
      </c>
      <c r="L90">
        <f t="shared" si="7"/>
        <v>48</v>
      </c>
      <c r="M90">
        <f t="shared" si="8"/>
        <v>70</v>
      </c>
      <c r="N90">
        <f t="shared" si="9"/>
        <v>73</v>
      </c>
      <c r="O90">
        <f t="shared" si="10"/>
        <v>79</v>
      </c>
      <c r="R90">
        <v>2014</v>
      </c>
      <c r="S90" t="s">
        <v>1234</v>
      </c>
      <c r="T90" t="s">
        <v>1450</v>
      </c>
      <c r="U90" t="s">
        <v>1426</v>
      </c>
      <c r="V90" t="s">
        <v>1232</v>
      </c>
      <c r="W90" t="s">
        <v>1232</v>
      </c>
      <c r="X90" t="s">
        <v>1232</v>
      </c>
      <c r="Y90" t="s">
        <v>1232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1232</v>
      </c>
    </row>
    <row r="91" spans="1:30" x14ac:dyDescent="0.35">
      <c r="A91">
        <v>2014</v>
      </c>
      <c r="B91" t="s">
        <v>1234</v>
      </c>
      <c r="C91" t="s">
        <v>1236</v>
      </c>
      <c r="D91" t="str">
        <f t="shared" si="12"/>
        <v>Gatton2014TOS16-JulCvKellalac</v>
      </c>
      <c r="F91" t="s">
        <v>1245</v>
      </c>
      <c r="G91" t="s">
        <v>1245</v>
      </c>
      <c r="H91" t="s">
        <v>1232</v>
      </c>
      <c r="I91" t="s">
        <v>1232</v>
      </c>
      <c r="J91">
        <v>84.285714285713695</v>
      </c>
      <c r="K91">
        <v>80.454545454545894</v>
      </c>
      <c r="L91">
        <f t="shared" si="7"/>
        <v>48</v>
      </c>
      <c r="M91">
        <f t="shared" si="8"/>
        <v>78</v>
      </c>
      <c r="N91">
        <f t="shared" si="9"/>
        <v>80</v>
      </c>
      <c r="O91">
        <f t="shared" si="10"/>
        <v>84</v>
      </c>
      <c r="R91">
        <v>2014</v>
      </c>
      <c r="S91" t="s">
        <v>1234</v>
      </c>
      <c r="T91" t="s">
        <v>1450</v>
      </c>
      <c r="U91" t="s">
        <v>1427</v>
      </c>
      <c r="V91" t="s">
        <v>1232</v>
      </c>
      <c r="W91" t="s">
        <v>1232</v>
      </c>
      <c r="X91" t="s">
        <v>1232</v>
      </c>
      <c r="Y91" t="s">
        <v>1232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1232</v>
      </c>
    </row>
    <row r="92" spans="1:30" x14ac:dyDescent="0.35">
      <c r="A92">
        <v>2014</v>
      </c>
      <c r="B92" t="s">
        <v>1234</v>
      </c>
      <c r="C92" t="s">
        <v>1236</v>
      </c>
      <c r="D92" t="str">
        <f t="shared" si="12"/>
        <v>Gatton2014TOS16-JulCvLancer</v>
      </c>
      <c r="F92" t="s">
        <v>1246</v>
      </c>
      <c r="G92" t="s">
        <v>1246</v>
      </c>
      <c r="H92" t="s">
        <v>1232</v>
      </c>
      <c r="I92" t="s">
        <v>1232</v>
      </c>
      <c r="J92">
        <v>82.166666666666899</v>
      </c>
      <c r="K92">
        <v>74</v>
      </c>
      <c r="L92">
        <f t="shared" si="7"/>
        <v>48</v>
      </c>
      <c r="M92">
        <f t="shared" si="8"/>
        <v>71</v>
      </c>
      <c r="N92">
        <f t="shared" si="9"/>
        <v>74</v>
      </c>
      <c r="O92">
        <f t="shared" si="10"/>
        <v>82</v>
      </c>
      <c r="R92">
        <v>2014</v>
      </c>
      <c r="S92" t="s">
        <v>1234</v>
      </c>
      <c r="T92" t="s">
        <v>1450</v>
      </c>
      <c r="U92" t="s">
        <v>1428</v>
      </c>
      <c r="V92" t="s">
        <v>1232</v>
      </c>
      <c r="W92" t="s">
        <v>1232</v>
      </c>
      <c r="X92" t="s">
        <v>1232</v>
      </c>
      <c r="Y92" t="s">
        <v>1232</v>
      </c>
      <c r="Z92">
        <v>48</v>
      </c>
      <c r="AA92">
        <v>71.142857142856798</v>
      </c>
      <c r="AB92">
        <v>82.166666666666899</v>
      </c>
      <c r="AC92">
        <v>74</v>
      </c>
      <c r="AD92" t="s">
        <v>1232</v>
      </c>
    </row>
    <row r="93" spans="1:30" x14ac:dyDescent="0.35">
      <c r="A93">
        <v>2014</v>
      </c>
      <c r="B93" t="s">
        <v>1234</v>
      </c>
      <c r="C93" t="s">
        <v>1236</v>
      </c>
      <c r="D93" t="str">
        <f t="shared" si="12"/>
        <v>Gatton2014TOS16-JulCvMace</v>
      </c>
      <c r="F93" t="s">
        <v>865</v>
      </c>
      <c r="G93" t="s">
        <v>865</v>
      </c>
      <c r="H93" t="s">
        <v>1232</v>
      </c>
      <c r="I93" t="s">
        <v>1232</v>
      </c>
      <c r="J93">
        <v>77.0416666666666</v>
      </c>
      <c r="K93">
        <v>72.233333333333206</v>
      </c>
      <c r="L93">
        <f t="shared" si="7"/>
        <v>53</v>
      </c>
      <c r="M93">
        <f t="shared" si="8"/>
        <v>69</v>
      </c>
      <c r="N93">
        <f t="shared" si="9"/>
        <v>72</v>
      </c>
      <c r="O93">
        <f t="shared" si="10"/>
        <v>77</v>
      </c>
      <c r="P93">
        <f t="shared" si="11"/>
        <v>110</v>
      </c>
      <c r="R93">
        <v>2014</v>
      </c>
      <c r="S93" t="s">
        <v>1234</v>
      </c>
      <c r="T93" t="s">
        <v>1450</v>
      </c>
      <c r="U93" t="s">
        <v>1429</v>
      </c>
      <c r="V93" t="s">
        <v>1232</v>
      </c>
      <c r="W93" t="s">
        <v>1232</v>
      </c>
      <c r="X93" t="s">
        <v>1232</v>
      </c>
      <c r="Y93" t="s">
        <v>1232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35">
      <c r="A94">
        <v>2014</v>
      </c>
      <c r="B94" t="s">
        <v>1234</v>
      </c>
      <c r="C94" t="s">
        <v>1236</v>
      </c>
      <c r="D94" t="str">
        <f t="shared" si="12"/>
        <v>Gatton2014TOS16-JulCvMagenta</v>
      </c>
      <c r="F94" t="s">
        <v>1247</v>
      </c>
      <c r="G94" t="s">
        <v>1247</v>
      </c>
      <c r="H94" t="s">
        <v>1232</v>
      </c>
      <c r="I94" t="s">
        <v>1232</v>
      </c>
      <c r="J94">
        <v>83.5</v>
      </c>
      <c r="K94">
        <v>79.0555555555556</v>
      </c>
      <c r="L94">
        <f t="shared" si="7"/>
        <v>55</v>
      </c>
      <c r="M94">
        <f t="shared" si="8"/>
        <v>77</v>
      </c>
      <c r="N94">
        <f t="shared" si="9"/>
        <v>79</v>
      </c>
      <c r="O94">
        <f t="shared" si="10"/>
        <v>84</v>
      </c>
      <c r="R94">
        <v>2014</v>
      </c>
      <c r="S94" t="s">
        <v>1234</v>
      </c>
      <c r="T94" t="s">
        <v>1450</v>
      </c>
      <c r="U94" t="s">
        <v>1430</v>
      </c>
      <c r="V94" t="s">
        <v>1232</v>
      </c>
      <c r="W94" t="s">
        <v>1232</v>
      </c>
      <c r="X94" t="s">
        <v>1232</v>
      </c>
      <c r="Y94" t="s">
        <v>1232</v>
      </c>
      <c r="Z94">
        <v>55</v>
      </c>
      <c r="AA94">
        <v>76.75</v>
      </c>
      <c r="AB94">
        <v>83.5</v>
      </c>
      <c r="AC94">
        <v>79.0555555555556</v>
      </c>
      <c r="AD94" t="s">
        <v>1232</v>
      </c>
    </row>
    <row r="95" spans="1:30" x14ac:dyDescent="0.35">
      <c r="A95">
        <v>2014</v>
      </c>
      <c r="B95" t="s">
        <v>1234</v>
      </c>
      <c r="C95" t="s">
        <v>1236</v>
      </c>
      <c r="D95" t="str">
        <f t="shared" si="12"/>
        <v>Gatton2014TOS16-JulCvMerinda</v>
      </c>
      <c r="F95" t="s">
        <v>1248</v>
      </c>
      <c r="G95" t="s">
        <v>1248</v>
      </c>
      <c r="H95" t="s">
        <v>1232</v>
      </c>
      <c r="I95" t="s">
        <v>1232</v>
      </c>
      <c r="J95">
        <v>79.444444444444301</v>
      </c>
      <c r="K95">
        <v>72.409090909090907</v>
      </c>
      <c r="L95">
        <f t="shared" si="7"/>
        <v>48</v>
      </c>
      <c r="M95">
        <f t="shared" si="8"/>
        <v>68</v>
      </c>
      <c r="N95">
        <f t="shared" si="9"/>
        <v>72</v>
      </c>
      <c r="O95">
        <f t="shared" si="10"/>
        <v>79</v>
      </c>
      <c r="P95">
        <f t="shared" si="11"/>
        <v>110</v>
      </c>
      <c r="R95">
        <v>2014</v>
      </c>
      <c r="S95" t="s">
        <v>1234</v>
      </c>
      <c r="T95" t="s">
        <v>1450</v>
      </c>
      <c r="U95" t="s">
        <v>1431</v>
      </c>
      <c r="V95" t="s">
        <v>1232</v>
      </c>
      <c r="W95" t="s">
        <v>1232</v>
      </c>
      <c r="X95" t="s">
        <v>1232</v>
      </c>
      <c r="Y95" t="s">
        <v>1232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35">
      <c r="A96">
        <v>2014</v>
      </c>
      <c r="B96" t="s">
        <v>1234</v>
      </c>
      <c r="C96" t="s">
        <v>1236</v>
      </c>
      <c r="D96" t="str">
        <f t="shared" si="12"/>
        <v>Gatton2014TOS16-JulCvOuyen</v>
      </c>
      <c r="F96" t="s">
        <v>1249</v>
      </c>
      <c r="G96" t="s">
        <v>1249</v>
      </c>
      <c r="H96" t="s">
        <v>1232</v>
      </c>
      <c r="I96" t="s">
        <v>1232</v>
      </c>
      <c r="J96">
        <v>83.333333333333002</v>
      </c>
      <c r="K96">
        <v>77.5</v>
      </c>
      <c r="L96">
        <f t="shared" si="7"/>
        <v>55</v>
      </c>
      <c r="M96">
        <f t="shared" si="8"/>
        <v>72</v>
      </c>
      <c r="N96">
        <f t="shared" si="9"/>
        <v>78</v>
      </c>
      <c r="O96">
        <f t="shared" si="10"/>
        <v>83</v>
      </c>
      <c r="R96">
        <v>2014</v>
      </c>
      <c r="S96" t="s">
        <v>1234</v>
      </c>
      <c r="T96" t="s">
        <v>1450</v>
      </c>
      <c r="U96" t="s">
        <v>1432</v>
      </c>
      <c r="V96" t="s">
        <v>1232</v>
      </c>
      <c r="W96" t="s">
        <v>1232</v>
      </c>
      <c r="X96" t="s">
        <v>1232</v>
      </c>
      <c r="Y96" t="s">
        <v>1232</v>
      </c>
      <c r="Z96">
        <v>55</v>
      </c>
      <c r="AA96">
        <v>72.25</v>
      </c>
      <c r="AB96">
        <v>83.333333333333002</v>
      </c>
      <c r="AC96">
        <v>77.5</v>
      </c>
      <c r="AD96" t="s">
        <v>1232</v>
      </c>
    </row>
    <row r="97" spans="1:30" x14ac:dyDescent="0.35">
      <c r="A97">
        <v>2014</v>
      </c>
      <c r="B97" t="s">
        <v>1234</v>
      </c>
      <c r="C97" t="s">
        <v>1236</v>
      </c>
      <c r="D97" t="str">
        <f t="shared" si="12"/>
        <v>Gatton2014TOS16-JulCvPeake</v>
      </c>
      <c r="F97" t="s">
        <v>1250</v>
      </c>
      <c r="G97" t="s">
        <v>1250</v>
      </c>
      <c r="H97" t="s">
        <v>1232</v>
      </c>
      <c r="I97" t="s">
        <v>1232</v>
      </c>
      <c r="J97">
        <v>76.100000000000307</v>
      </c>
      <c r="K97">
        <v>70</v>
      </c>
      <c r="L97">
        <f t="shared" si="7"/>
        <v>48</v>
      </c>
      <c r="M97">
        <f t="shared" si="8"/>
        <v>66</v>
      </c>
      <c r="N97">
        <f t="shared" si="9"/>
        <v>70</v>
      </c>
      <c r="O97">
        <f t="shared" si="10"/>
        <v>76</v>
      </c>
      <c r="P97">
        <f t="shared" si="11"/>
        <v>110</v>
      </c>
      <c r="R97">
        <v>2014</v>
      </c>
      <c r="S97" t="s">
        <v>1234</v>
      </c>
      <c r="T97" t="s">
        <v>1450</v>
      </c>
      <c r="U97" t="s">
        <v>1433</v>
      </c>
      <c r="V97" t="s">
        <v>1232</v>
      </c>
      <c r="W97" t="s">
        <v>1232</v>
      </c>
      <c r="X97" t="s">
        <v>1232</v>
      </c>
      <c r="Y97" t="s">
        <v>1232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35">
      <c r="A98">
        <v>2014</v>
      </c>
      <c r="B98" t="s">
        <v>1234</v>
      </c>
      <c r="C98" t="s">
        <v>1236</v>
      </c>
      <c r="D98" t="str">
        <f t="shared" si="12"/>
        <v>Gatton2014TOS16-JulCvRosella</v>
      </c>
      <c r="F98" t="s">
        <v>1252</v>
      </c>
      <c r="G98" t="s">
        <v>1252</v>
      </c>
      <c r="H98" t="s">
        <v>1232</v>
      </c>
      <c r="I98" t="s">
        <v>1232</v>
      </c>
      <c r="J98">
        <v>100.40909090909</v>
      </c>
      <c r="K98">
        <v>94.333333333333897</v>
      </c>
      <c r="L98">
        <f t="shared" si="7"/>
        <v>79</v>
      </c>
      <c r="M98">
        <f t="shared" si="8"/>
        <v>91</v>
      </c>
      <c r="N98">
        <f t="shared" si="9"/>
        <v>94</v>
      </c>
      <c r="O98">
        <f t="shared" si="10"/>
        <v>100</v>
      </c>
      <c r="R98">
        <v>2014</v>
      </c>
      <c r="S98" t="s">
        <v>1234</v>
      </c>
      <c r="T98" t="s">
        <v>1450</v>
      </c>
      <c r="U98" t="s">
        <v>1435</v>
      </c>
      <c r="V98" t="s">
        <v>1232</v>
      </c>
      <c r="W98" t="s">
        <v>1232</v>
      </c>
      <c r="X98" t="s">
        <v>1232</v>
      </c>
      <c r="Y98" t="s">
        <v>1232</v>
      </c>
      <c r="Z98">
        <v>79</v>
      </c>
      <c r="AA98">
        <v>90.5</v>
      </c>
      <c r="AB98">
        <v>100.40909090909</v>
      </c>
      <c r="AC98">
        <v>94.333333333333897</v>
      </c>
      <c r="AD98" t="s">
        <v>1232</v>
      </c>
    </row>
    <row r="99" spans="1:30" x14ac:dyDescent="0.35">
      <c r="A99">
        <v>2014</v>
      </c>
      <c r="B99" t="s">
        <v>1234</v>
      </c>
      <c r="C99" t="s">
        <v>1236</v>
      </c>
      <c r="D99" t="str">
        <f t="shared" si="12"/>
        <v>Gatton2014TOS16-JulCvScout</v>
      </c>
      <c r="F99" t="s">
        <v>866</v>
      </c>
      <c r="G99" t="s">
        <v>866</v>
      </c>
      <c r="H99" t="s">
        <v>1232</v>
      </c>
      <c r="I99" t="s">
        <v>1232</v>
      </c>
      <c r="J99">
        <v>76.53125</v>
      </c>
      <c r="K99">
        <v>71.934523809523697</v>
      </c>
      <c r="L99">
        <f t="shared" si="7"/>
        <v>52</v>
      </c>
      <c r="M99">
        <f t="shared" si="8"/>
        <v>69</v>
      </c>
      <c r="N99">
        <f t="shared" si="9"/>
        <v>72</v>
      </c>
      <c r="O99">
        <f t="shared" si="10"/>
        <v>77</v>
      </c>
      <c r="P99">
        <f t="shared" si="11"/>
        <v>111</v>
      </c>
      <c r="R99">
        <v>2014</v>
      </c>
      <c r="S99" t="s">
        <v>1234</v>
      </c>
      <c r="T99" t="s">
        <v>1450</v>
      </c>
      <c r="U99" t="s">
        <v>1436</v>
      </c>
      <c r="V99" t="s">
        <v>1232</v>
      </c>
      <c r="W99" t="s">
        <v>1232</v>
      </c>
      <c r="X99" t="s">
        <v>1232</v>
      </c>
      <c r="Y99" t="s">
        <v>1232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35">
      <c r="A100">
        <v>2014</v>
      </c>
      <c r="B100" t="s">
        <v>1234</v>
      </c>
      <c r="C100" t="s">
        <v>1236</v>
      </c>
      <c r="D100" t="str">
        <f t="shared" si="12"/>
        <v>Gatton2014TOS16-JulCvScythe</v>
      </c>
      <c r="F100" t="s">
        <v>1253</v>
      </c>
      <c r="G100" t="s">
        <v>1253</v>
      </c>
      <c r="H100" t="s">
        <v>1232</v>
      </c>
      <c r="I100" t="s">
        <v>1232</v>
      </c>
      <c r="J100">
        <v>83.333333333333002</v>
      </c>
      <c r="K100">
        <v>77.799999999999201</v>
      </c>
      <c r="L100">
        <f t="shared" si="7"/>
        <v>57</v>
      </c>
      <c r="M100">
        <f t="shared" si="8"/>
        <v>75</v>
      </c>
      <c r="N100">
        <f t="shared" si="9"/>
        <v>78</v>
      </c>
      <c r="O100">
        <f t="shared" si="10"/>
        <v>83</v>
      </c>
      <c r="R100">
        <v>2014</v>
      </c>
      <c r="S100" t="s">
        <v>1234</v>
      </c>
      <c r="T100" t="s">
        <v>1450</v>
      </c>
      <c r="U100" t="s">
        <v>1437</v>
      </c>
      <c r="V100" t="s">
        <v>1232</v>
      </c>
      <c r="W100" t="s">
        <v>1232</v>
      </c>
      <c r="X100" t="s">
        <v>1232</v>
      </c>
      <c r="Y100" t="s">
        <v>1232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1232</v>
      </c>
    </row>
    <row r="101" spans="1:30" x14ac:dyDescent="0.35">
      <c r="A101">
        <v>2014</v>
      </c>
      <c r="B101" t="s">
        <v>1234</v>
      </c>
      <c r="C101" t="s">
        <v>1236</v>
      </c>
      <c r="D101" t="str">
        <f t="shared" si="12"/>
        <v>Gatton2014TOS16-JulCvSpitfire</v>
      </c>
      <c r="F101" t="s">
        <v>1254</v>
      </c>
      <c r="G101" t="s">
        <v>1254</v>
      </c>
      <c r="H101" t="s">
        <v>1232</v>
      </c>
      <c r="I101" t="s">
        <v>1232</v>
      </c>
      <c r="J101">
        <v>76.274999999999807</v>
      </c>
      <c r="K101">
        <v>70.029999999999902</v>
      </c>
      <c r="L101">
        <f t="shared" si="7"/>
        <v>52</v>
      </c>
      <c r="M101">
        <f t="shared" si="8"/>
        <v>66</v>
      </c>
      <c r="N101">
        <f t="shared" si="9"/>
        <v>70</v>
      </c>
      <c r="O101">
        <f t="shared" si="10"/>
        <v>76</v>
      </c>
      <c r="P101">
        <f t="shared" si="11"/>
        <v>110</v>
      </c>
      <c r="R101">
        <v>2014</v>
      </c>
      <c r="S101" t="s">
        <v>1234</v>
      </c>
      <c r="T101" t="s">
        <v>1450</v>
      </c>
      <c r="U101" t="s">
        <v>1438</v>
      </c>
      <c r="V101" t="s">
        <v>1232</v>
      </c>
      <c r="W101" t="s">
        <v>1232</v>
      </c>
      <c r="X101" t="s">
        <v>1232</v>
      </c>
      <c r="Y101" t="s">
        <v>1232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35">
      <c r="A102">
        <v>2014</v>
      </c>
      <c r="B102" t="s">
        <v>1234</v>
      </c>
      <c r="C102" t="s">
        <v>1236</v>
      </c>
      <c r="D102" t="str">
        <f t="shared" si="12"/>
        <v>Gatton2014TOS16-JulCvStrzelecki</v>
      </c>
      <c r="F102" t="s">
        <v>1255</v>
      </c>
      <c r="G102" t="s">
        <v>1255</v>
      </c>
      <c r="H102" t="s">
        <v>1232</v>
      </c>
      <c r="I102" t="s">
        <v>1232</v>
      </c>
      <c r="J102">
        <v>86.833333333333002</v>
      </c>
      <c r="K102">
        <v>81.399999999999594</v>
      </c>
      <c r="L102">
        <f t="shared" si="7"/>
        <v>56</v>
      </c>
      <c r="M102">
        <f t="shared" si="8"/>
        <v>78</v>
      </c>
      <c r="N102">
        <f t="shared" si="9"/>
        <v>81</v>
      </c>
      <c r="O102">
        <f t="shared" si="10"/>
        <v>87</v>
      </c>
      <c r="R102">
        <v>2014</v>
      </c>
      <c r="S102" t="s">
        <v>1234</v>
      </c>
      <c r="T102" t="s">
        <v>1450</v>
      </c>
      <c r="U102" t="s">
        <v>1439</v>
      </c>
      <c r="V102" t="s">
        <v>1232</v>
      </c>
      <c r="W102" t="s">
        <v>1232</v>
      </c>
      <c r="X102" t="s">
        <v>1232</v>
      </c>
      <c r="Y102" t="s">
        <v>1232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1232</v>
      </c>
    </row>
    <row r="103" spans="1:30" x14ac:dyDescent="0.35">
      <c r="A103">
        <v>2014</v>
      </c>
      <c r="B103" t="s">
        <v>1234</v>
      </c>
      <c r="C103" t="s">
        <v>1236</v>
      </c>
      <c r="D103" t="str">
        <f t="shared" si="12"/>
        <v>Gatton2014TOS16-JulCvSunbri</v>
      </c>
      <c r="F103" t="s">
        <v>957</v>
      </c>
      <c r="G103" t="s">
        <v>957</v>
      </c>
      <c r="H103" t="s">
        <v>1232</v>
      </c>
      <c r="I103" t="s">
        <v>1232</v>
      </c>
      <c r="J103">
        <v>89.944444444444301</v>
      </c>
      <c r="K103">
        <v>83.857142857143103</v>
      </c>
      <c r="L103">
        <f t="shared" si="7"/>
        <v>56</v>
      </c>
      <c r="M103">
        <f t="shared" si="8"/>
        <v>79</v>
      </c>
      <c r="N103">
        <f t="shared" si="9"/>
        <v>84</v>
      </c>
      <c r="O103">
        <f t="shared" si="10"/>
        <v>90</v>
      </c>
      <c r="R103">
        <v>2014</v>
      </c>
      <c r="S103" t="s">
        <v>1234</v>
      </c>
      <c r="T103" t="s">
        <v>1450</v>
      </c>
      <c r="U103" t="s">
        <v>1440</v>
      </c>
      <c r="V103" t="s">
        <v>1232</v>
      </c>
      <c r="W103" t="s">
        <v>1232</v>
      </c>
      <c r="X103" t="s">
        <v>1232</v>
      </c>
      <c r="Y103" t="s">
        <v>1232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1232</v>
      </c>
    </row>
    <row r="104" spans="1:30" x14ac:dyDescent="0.35">
      <c r="A104">
        <v>2014</v>
      </c>
      <c r="B104" t="s">
        <v>1234</v>
      </c>
      <c r="C104" t="s">
        <v>1236</v>
      </c>
      <c r="D104" t="str">
        <f t="shared" si="12"/>
        <v>Gatton2014TOS16-JulCvSunstate</v>
      </c>
      <c r="F104" t="s">
        <v>1256</v>
      </c>
      <c r="G104" t="s">
        <v>1256</v>
      </c>
      <c r="H104" t="s">
        <v>1232</v>
      </c>
      <c r="I104" t="s">
        <v>1232</v>
      </c>
      <c r="J104">
        <v>76.172161172161196</v>
      </c>
      <c r="K104">
        <v>71.026785714285694</v>
      </c>
      <c r="L104">
        <f t="shared" si="7"/>
        <v>51</v>
      </c>
      <c r="M104">
        <f t="shared" si="8"/>
        <v>67</v>
      </c>
      <c r="N104">
        <f t="shared" si="9"/>
        <v>71</v>
      </c>
      <c r="O104">
        <f t="shared" si="10"/>
        <v>76</v>
      </c>
      <c r="P104">
        <f t="shared" si="11"/>
        <v>108</v>
      </c>
      <c r="R104">
        <v>2014</v>
      </c>
      <c r="S104" t="s">
        <v>1234</v>
      </c>
      <c r="T104" t="s">
        <v>1450</v>
      </c>
      <c r="U104" t="s">
        <v>1441</v>
      </c>
      <c r="V104" t="s">
        <v>1232</v>
      </c>
      <c r="W104" t="s">
        <v>1232</v>
      </c>
      <c r="X104" t="s">
        <v>1232</v>
      </c>
      <c r="Y104" t="s">
        <v>1232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35">
      <c r="A105">
        <v>2014</v>
      </c>
      <c r="B105" t="s">
        <v>1234</v>
      </c>
      <c r="C105" t="s">
        <v>1236</v>
      </c>
      <c r="D105" t="str">
        <f t="shared" si="12"/>
        <v>Gatton2014TOS16-JulCvSuntop</v>
      </c>
      <c r="F105" t="s">
        <v>1257</v>
      </c>
      <c r="G105" t="s">
        <v>1257</v>
      </c>
      <c r="H105" t="s">
        <v>1232</v>
      </c>
      <c r="I105" t="s">
        <v>1232</v>
      </c>
      <c r="J105">
        <v>76.227272727272904</v>
      </c>
      <c r="K105">
        <v>71.181818181818002</v>
      </c>
      <c r="L105">
        <f t="shared" si="7"/>
        <v>48</v>
      </c>
      <c r="M105">
        <f t="shared" si="8"/>
        <v>70</v>
      </c>
      <c r="N105">
        <f t="shared" si="9"/>
        <v>71</v>
      </c>
      <c r="O105">
        <f t="shared" si="10"/>
        <v>76</v>
      </c>
      <c r="P105">
        <f t="shared" si="11"/>
        <v>110</v>
      </c>
      <c r="R105">
        <v>2014</v>
      </c>
      <c r="S105" t="s">
        <v>1234</v>
      </c>
      <c r="T105" t="s">
        <v>1450</v>
      </c>
      <c r="U105" t="s">
        <v>1442</v>
      </c>
      <c r="V105" t="s">
        <v>1232</v>
      </c>
      <c r="W105" t="s">
        <v>1232</v>
      </c>
      <c r="X105" t="s">
        <v>1232</v>
      </c>
      <c r="Y105" t="s">
        <v>1232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35">
      <c r="A106">
        <v>2014</v>
      </c>
      <c r="B106" t="s">
        <v>1234</v>
      </c>
      <c r="C106" t="s">
        <v>1236</v>
      </c>
      <c r="D106" t="str">
        <f t="shared" si="12"/>
        <v>Gatton2014TOS16-JulCvWedgetail</v>
      </c>
      <c r="F106" t="s">
        <v>810</v>
      </c>
      <c r="G106" t="s">
        <v>810</v>
      </c>
      <c r="H106" t="s">
        <v>1232</v>
      </c>
      <c r="I106" t="s">
        <v>1232</v>
      </c>
      <c r="J106">
        <v>105.188405797101</v>
      </c>
      <c r="K106">
        <v>98.799999999999201</v>
      </c>
      <c r="L106">
        <f t="shared" si="7"/>
        <v>76</v>
      </c>
      <c r="M106">
        <f t="shared" si="8"/>
        <v>95</v>
      </c>
      <c r="N106">
        <f t="shared" si="9"/>
        <v>99</v>
      </c>
      <c r="O106">
        <f t="shared" si="10"/>
        <v>105</v>
      </c>
      <c r="R106">
        <v>2014</v>
      </c>
      <c r="S106" t="s">
        <v>1234</v>
      </c>
      <c r="T106" t="s">
        <v>1450</v>
      </c>
      <c r="U106" t="s">
        <v>1443</v>
      </c>
      <c r="V106" t="s">
        <v>1232</v>
      </c>
      <c r="W106" t="s">
        <v>1232</v>
      </c>
      <c r="X106" t="s">
        <v>1232</v>
      </c>
      <c r="Y106" t="s">
        <v>1232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1232</v>
      </c>
    </row>
    <row r="107" spans="1:30" x14ac:dyDescent="0.35">
      <c r="A107">
        <v>2014</v>
      </c>
      <c r="B107" t="s">
        <v>1234</v>
      </c>
      <c r="C107" t="s">
        <v>1236</v>
      </c>
      <c r="D107" t="str">
        <f t="shared" si="12"/>
        <v>Gatton2014TOS16-JulCvWhistler</v>
      </c>
      <c r="F107" t="s">
        <v>1258</v>
      </c>
      <c r="G107" t="s">
        <v>1258</v>
      </c>
      <c r="H107" t="s">
        <v>1232</v>
      </c>
      <c r="I107" t="s">
        <v>1232</v>
      </c>
      <c r="J107">
        <v>102.222222222222</v>
      </c>
      <c r="K107">
        <v>96.909090909090907</v>
      </c>
      <c r="L107">
        <f t="shared" si="7"/>
        <v>79</v>
      </c>
      <c r="M107">
        <f t="shared" si="8"/>
        <v>93</v>
      </c>
      <c r="N107">
        <f t="shared" si="9"/>
        <v>97</v>
      </c>
      <c r="O107">
        <f t="shared" si="10"/>
        <v>102</v>
      </c>
      <c r="R107">
        <v>2014</v>
      </c>
      <c r="S107" t="s">
        <v>1234</v>
      </c>
      <c r="T107" t="s">
        <v>1450</v>
      </c>
      <c r="U107" t="s">
        <v>1444</v>
      </c>
      <c r="V107" t="s">
        <v>1232</v>
      </c>
      <c r="W107" t="s">
        <v>1232</v>
      </c>
      <c r="X107" t="s">
        <v>1232</v>
      </c>
      <c r="Y107" t="s">
        <v>1232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1232</v>
      </c>
    </row>
    <row r="108" spans="1:30" x14ac:dyDescent="0.35">
      <c r="A108">
        <v>2014</v>
      </c>
      <c r="B108" t="s">
        <v>1234</v>
      </c>
      <c r="C108" t="s">
        <v>1236</v>
      </c>
      <c r="D108" t="str">
        <f t="shared" si="12"/>
        <v>Gatton2014TOS16-JulCvWills</v>
      </c>
      <c r="F108" t="s">
        <v>1259</v>
      </c>
      <c r="G108" t="s">
        <v>1259</v>
      </c>
      <c r="H108" t="s">
        <v>1232</v>
      </c>
      <c r="I108" t="s">
        <v>1232</v>
      </c>
      <c r="J108">
        <v>83.333333333333002</v>
      </c>
      <c r="K108">
        <v>77.5</v>
      </c>
      <c r="L108">
        <f t="shared" si="7"/>
        <v>54</v>
      </c>
      <c r="M108">
        <f t="shared" si="8"/>
        <v>74</v>
      </c>
      <c r="N108">
        <f t="shared" si="9"/>
        <v>78</v>
      </c>
      <c r="O108">
        <f t="shared" si="10"/>
        <v>83</v>
      </c>
      <c r="R108">
        <v>2014</v>
      </c>
      <c r="S108" t="s">
        <v>1234</v>
      </c>
      <c r="T108" t="s">
        <v>1450</v>
      </c>
      <c r="U108" t="s">
        <v>1445</v>
      </c>
      <c r="V108" t="s">
        <v>1232</v>
      </c>
      <c r="W108" t="s">
        <v>1232</v>
      </c>
      <c r="X108" t="s">
        <v>1232</v>
      </c>
      <c r="Y108" t="s">
        <v>1232</v>
      </c>
      <c r="Z108">
        <v>54</v>
      </c>
      <c r="AA108">
        <v>74</v>
      </c>
      <c r="AB108">
        <v>83.333333333333002</v>
      </c>
      <c r="AC108">
        <v>77.5</v>
      </c>
      <c r="AD108" t="s">
        <v>1232</v>
      </c>
    </row>
    <row r="109" spans="1:30" x14ac:dyDescent="0.35">
      <c r="A109">
        <v>2014</v>
      </c>
      <c r="B109" t="s">
        <v>1234</v>
      </c>
      <c r="C109" t="s">
        <v>1236</v>
      </c>
      <c r="D109" t="str">
        <f t="shared" si="12"/>
        <v>Gatton2014TOS16-JulCvWyalkatchem</v>
      </c>
      <c r="F109" t="s">
        <v>811</v>
      </c>
      <c r="G109" t="s">
        <v>811</v>
      </c>
      <c r="H109" t="s">
        <v>1232</v>
      </c>
      <c r="I109" t="s">
        <v>1232</v>
      </c>
      <c r="J109">
        <v>76.5</v>
      </c>
      <c r="K109">
        <v>71.5</v>
      </c>
      <c r="L109">
        <f t="shared" si="7"/>
        <v>48</v>
      </c>
      <c r="M109">
        <f t="shared" si="8"/>
        <v>67</v>
      </c>
      <c r="N109">
        <f t="shared" si="9"/>
        <v>72</v>
      </c>
      <c r="O109">
        <f t="shared" si="10"/>
        <v>77</v>
      </c>
      <c r="P109">
        <f t="shared" si="11"/>
        <v>110</v>
      </c>
      <c r="R109">
        <v>2014</v>
      </c>
      <c r="S109" t="s">
        <v>1234</v>
      </c>
      <c r="T109" t="s">
        <v>1450</v>
      </c>
      <c r="U109" t="s">
        <v>1446</v>
      </c>
      <c r="V109" t="s">
        <v>1232</v>
      </c>
      <c r="W109" t="s">
        <v>1232</v>
      </c>
      <c r="X109" t="s">
        <v>1232</v>
      </c>
      <c r="Y109" t="s">
        <v>1232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35">
      <c r="A110">
        <v>2014</v>
      </c>
      <c r="B110" t="s">
        <v>1234</v>
      </c>
      <c r="C110" t="s">
        <v>1236</v>
      </c>
      <c r="D110" t="str">
        <f t="shared" si="12"/>
        <v>Gatton2014TOS16-JulCvYitpi</v>
      </c>
      <c r="F110" t="s">
        <v>777</v>
      </c>
      <c r="G110" t="s">
        <v>777</v>
      </c>
      <c r="H110" t="s">
        <v>1232</v>
      </c>
      <c r="I110" t="s">
        <v>1232</v>
      </c>
      <c r="J110">
        <v>86.600000000000307</v>
      </c>
      <c r="K110">
        <v>80.714285714286206</v>
      </c>
      <c r="L110">
        <f t="shared" si="7"/>
        <v>54</v>
      </c>
      <c r="M110">
        <f t="shared" si="8"/>
        <v>77</v>
      </c>
      <c r="N110">
        <f t="shared" si="9"/>
        <v>81</v>
      </c>
      <c r="O110">
        <f t="shared" si="10"/>
        <v>87</v>
      </c>
      <c r="R110">
        <v>2014</v>
      </c>
      <c r="S110" t="s">
        <v>1234</v>
      </c>
      <c r="T110" t="s">
        <v>1450</v>
      </c>
      <c r="U110" t="s">
        <v>1447</v>
      </c>
      <c r="V110" t="s">
        <v>1232</v>
      </c>
      <c r="W110" t="s">
        <v>1232</v>
      </c>
      <c r="X110" t="s">
        <v>1232</v>
      </c>
      <c r="Y110" t="s">
        <v>1232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1232</v>
      </c>
    </row>
    <row r="111" spans="1:30" x14ac:dyDescent="0.35">
      <c r="A111">
        <v>2014</v>
      </c>
      <c r="B111" t="s">
        <v>1234</v>
      </c>
      <c r="C111" t="s">
        <v>1236</v>
      </c>
      <c r="D111" t="str">
        <f t="shared" si="12"/>
        <v>Gatton2014TOS16-JulCvYoung</v>
      </c>
      <c r="F111" t="s">
        <v>812</v>
      </c>
      <c r="G111" t="s">
        <v>812</v>
      </c>
      <c r="H111" t="s">
        <v>1232</v>
      </c>
      <c r="I111" t="s">
        <v>1232</v>
      </c>
      <c r="J111">
        <v>75.166666666666899</v>
      </c>
      <c r="K111">
        <v>68.200000000000699</v>
      </c>
      <c r="L111">
        <f t="shared" si="7"/>
        <v>48</v>
      </c>
      <c r="M111">
        <f t="shared" si="8"/>
        <v>64</v>
      </c>
      <c r="N111">
        <f t="shared" si="9"/>
        <v>68</v>
      </c>
      <c r="O111">
        <f t="shared" si="10"/>
        <v>75</v>
      </c>
      <c r="P111">
        <f t="shared" si="11"/>
        <v>110</v>
      </c>
      <c r="R111">
        <v>2014</v>
      </c>
      <c r="S111" t="s">
        <v>1234</v>
      </c>
      <c r="T111" t="s">
        <v>1450</v>
      </c>
      <c r="U111" t="s">
        <v>1448</v>
      </c>
      <c r="V111" t="s">
        <v>1232</v>
      </c>
      <c r="W111" t="s">
        <v>1232</v>
      </c>
      <c r="X111" t="s">
        <v>1232</v>
      </c>
      <c r="Y111" t="s">
        <v>1232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35">
      <c r="A112">
        <v>2014</v>
      </c>
      <c r="B112" t="s">
        <v>1235</v>
      </c>
      <c r="C112" t="s">
        <v>1236</v>
      </c>
      <c r="D112" t="str">
        <f>"Gatton2014TOS12-AugCv"&amp;G112</f>
        <v>Gatton2014TOS12-AugCvAxe</v>
      </c>
      <c r="F112" t="s">
        <v>861</v>
      </c>
      <c r="G112" t="s">
        <v>861</v>
      </c>
      <c r="H112" t="s">
        <v>1232</v>
      </c>
      <c r="I112" t="s">
        <v>1232</v>
      </c>
      <c r="J112">
        <v>59.653846153845699</v>
      </c>
      <c r="K112">
        <v>54.399999999999601</v>
      </c>
      <c r="L112">
        <f t="shared" si="7"/>
        <v>42</v>
      </c>
      <c r="M112">
        <f t="shared" si="8"/>
        <v>51</v>
      </c>
      <c r="N112">
        <f t="shared" si="9"/>
        <v>54</v>
      </c>
      <c r="O112">
        <f t="shared" si="10"/>
        <v>60</v>
      </c>
      <c r="R112">
        <v>2014</v>
      </c>
      <c r="S112" t="s">
        <v>1235</v>
      </c>
      <c r="T112" t="s">
        <v>1451</v>
      </c>
      <c r="U112" t="s">
        <v>1412</v>
      </c>
      <c r="V112" t="s">
        <v>1232</v>
      </c>
      <c r="W112" t="s">
        <v>1232</v>
      </c>
      <c r="X112" t="s">
        <v>1232</v>
      </c>
      <c r="Y112" t="s">
        <v>1232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1232</v>
      </c>
    </row>
    <row r="113" spans="1:30" x14ac:dyDescent="0.35">
      <c r="A113">
        <v>2014</v>
      </c>
      <c r="B113" t="s">
        <v>1235</v>
      </c>
      <c r="C113" t="s">
        <v>1236</v>
      </c>
      <c r="D113" t="str">
        <f t="shared" ref="D113:D147" si="13">"Gatton2014TOS12-AugCv"&amp;G113</f>
        <v>Gatton2014TOS12-AugCvBolac</v>
      </c>
      <c r="F113" t="s">
        <v>802</v>
      </c>
      <c r="G113" t="s">
        <v>802</v>
      </c>
      <c r="H113" t="s">
        <v>1232</v>
      </c>
      <c r="I113" t="s">
        <v>1232</v>
      </c>
      <c r="J113">
        <v>69.944444444444301</v>
      </c>
      <c r="K113">
        <v>63.153846153845699</v>
      </c>
      <c r="L113">
        <f t="shared" si="7"/>
        <v>42</v>
      </c>
      <c r="M113">
        <f t="shared" si="8"/>
        <v>60</v>
      </c>
      <c r="N113">
        <f t="shared" si="9"/>
        <v>63</v>
      </c>
      <c r="O113">
        <f t="shared" si="10"/>
        <v>70</v>
      </c>
      <c r="P113">
        <f t="shared" si="11"/>
        <v>94</v>
      </c>
      <c r="R113">
        <v>2014</v>
      </c>
      <c r="S113" t="s">
        <v>1235</v>
      </c>
      <c r="T113" t="s">
        <v>1451</v>
      </c>
      <c r="U113" t="s">
        <v>1413</v>
      </c>
      <c r="V113" t="s">
        <v>1232</v>
      </c>
      <c r="W113" t="s">
        <v>1232</v>
      </c>
      <c r="X113" t="s">
        <v>1232</v>
      </c>
      <c r="Y113" t="s">
        <v>1232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35">
      <c r="A114">
        <v>2014</v>
      </c>
      <c r="B114" t="s">
        <v>1235</v>
      </c>
      <c r="C114" t="s">
        <v>1236</v>
      </c>
      <c r="D114" t="str">
        <f t="shared" si="13"/>
        <v>Gatton2014TOS12-AugCvBraewood</v>
      </c>
      <c r="F114" t="s">
        <v>1237</v>
      </c>
      <c r="G114" t="s">
        <v>1237</v>
      </c>
      <c r="H114" t="s">
        <v>1232</v>
      </c>
      <c r="I114" t="s">
        <v>1232</v>
      </c>
      <c r="J114">
        <v>70.227272727272904</v>
      </c>
      <c r="K114">
        <v>64.200000000000699</v>
      </c>
      <c r="L114">
        <f t="shared" si="7"/>
        <v>48</v>
      </c>
      <c r="M114">
        <f t="shared" si="8"/>
        <v>61</v>
      </c>
      <c r="N114">
        <f t="shared" si="9"/>
        <v>64</v>
      </c>
      <c r="O114">
        <f t="shared" si="10"/>
        <v>70</v>
      </c>
      <c r="R114">
        <v>2014</v>
      </c>
      <c r="S114" t="s">
        <v>1235</v>
      </c>
      <c r="T114" t="s">
        <v>1451</v>
      </c>
      <c r="U114" t="s">
        <v>1414</v>
      </c>
      <c r="V114" t="s">
        <v>1232</v>
      </c>
      <c r="W114" t="s">
        <v>1232</v>
      </c>
      <c r="X114" t="s">
        <v>1232</v>
      </c>
      <c r="Y114" t="s">
        <v>1232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1232</v>
      </c>
    </row>
    <row r="115" spans="1:30" x14ac:dyDescent="0.35">
      <c r="A115">
        <v>2014</v>
      </c>
      <c r="B115" t="s">
        <v>1235</v>
      </c>
      <c r="C115" t="s">
        <v>1236</v>
      </c>
      <c r="D115" t="str">
        <f t="shared" si="13"/>
        <v>Gatton2014TOS12-AugCvCalingiri</v>
      </c>
      <c r="F115" t="s">
        <v>1238</v>
      </c>
      <c r="G115" t="s">
        <v>1238</v>
      </c>
      <c r="H115" t="s">
        <v>1232</v>
      </c>
      <c r="I115" t="s">
        <v>1232</v>
      </c>
      <c r="J115">
        <v>70.333333333333002</v>
      </c>
      <c r="K115">
        <v>64.5</v>
      </c>
      <c r="L115">
        <f t="shared" si="7"/>
        <v>42</v>
      </c>
      <c r="M115">
        <f t="shared" si="8"/>
        <v>61</v>
      </c>
      <c r="N115">
        <f t="shared" si="9"/>
        <v>65</v>
      </c>
      <c r="O115">
        <f t="shared" si="10"/>
        <v>70</v>
      </c>
      <c r="P115">
        <f t="shared" si="11"/>
        <v>94</v>
      </c>
      <c r="R115">
        <v>2014</v>
      </c>
      <c r="S115" t="s">
        <v>1235</v>
      </c>
      <c r="T115" t="s">
        <v>1451</v>
      </c>
      <c r="U115" t="s">
        <v>1415</v>
      </c>
      <c r="V115" t="s">
        <v>1232</v>
      </c>
      <c r="W115" t="s">
        <v>1232</v>
      </c>
      <c r="X115" t="s">
        <v>1232</v>
      </c>
      <c r="Y115" t="s">
        <v>1232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35">
      <c r="A116">
        <v>2014</v>
      </c>
      <c r="B116" t="s">
        <v>1235</v>
      </c>
      <c r="C116" t="s">
        <v>1236</v>
      </c>
      <c r="D116" t="str">
        <f t="shared" si="13"/>
        <v>Gatton2014TOS12-AugCvCatalina</v>
      </c>
      <c r="F116" t="s">
        <v>1239</v>
      </c>
      <c r="G116" t="s">
        <v>1239</v>
      </c>
      <c r="H116" t="s">
        <v>1232</v>
      </c>
      <c r="I116" t="s">
        <v>1232</v>
      </c>
      <c r="J116">
        <v>63.333333333333002</v>
      </c>
      <c r="K116">
        <v>58</v>
      </c>
      <c r="L116">
        <f t="shared" si="7"/>
        <v>42</v>
      </c>
      <c r="M116">
        <f t="shared" si="8"/>
        <v>55</v>
      </c>
      <c r="N116">
        <f t="shared" si="9"/>
        <v>58</v>
      </c>
      <c r="O116">
        <f t="shared" si="10"/>
        <v>63</v>
      </c>
      <c r="P116">
        <f t="shared" si="11"/>
        <v>93</v>
      </c>
      <c r="R116">
        <v>2014</v>
      </c>
      <c r="S116" t="s">
        <v>1235</v>
      </c>
      <c r="T116" t="s">
        <v>1451</v>
      </c>
      <c r="U116" t="s">
        <v>1416</v>
      </c>
      <c r="V116" t="s">
        <v>1232</v>
      </c>
      <c r="W116" t="s">
        <v>1232</v>
      </c>
      <c r="X116" t="s">
        <v>1232</v>
      </c>
      <c r="Y116" t="s">
        <v>1232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35">
      <c r="A117">
        <v>2014</v>
      </c>
      <c r="B117" t="s">
        <v>1235</v>
      </c>
      <c r="C117" t="s">
        <v>1236</v>
      </c>
      <c r="D117" t="str">
        <f t="shared" si="13"/>
        <v>Gatton2014TOS12-AugCvCrusader</v>
      </c>
      <c r="F117" t="s">
        <v>1240</v>
      </c>
      <c r="G117" t="s">
        <v>1240</v>
      </c>
      <c r="H117" t="s">
        <v>1232</v>
      </c>
      <c r="I117" t="s">
        <v>1232</v>
      </c>
      <c r="J117">
        <v>63.1000000000003</v>
      </c>
      <c r="K117">
        <v>57.5</v>
      </c>
      <c r="L117">
        <f t="shared" si="7"/>
        <v>42</v>
      </c>
      <c r="M117">
        <f t="shared" si="8"/>
        <v>55</v>
      </c>
      <c r="N117">
        <f t="shared" si="9"/>
        <v>58</v>
      </c>
      <c r="O117">
        <f t="shared" si="10"/>
        <v>63</v>
      </c>
      <c r="R117">
        <v>2014</v>
      </c>
      <c r="S117" t="s">
        <v>1235</v>
      </c>
      <c r="T117" t="s">
        <v>1451</v>
      </c>
      <c r="U117" t="s">
        <v>1417</v>
      </c>
      <c r="V117" t="s">
        <v>1232</v>
      </c>
      <c r="W117" t="s">
        <v>1232</v>
      </c>
      <c r="X117" t="s">
        <v>1232</v>
      </c>
      <c r="Y117" t="s">
        <v>1232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1232</v>
      </c>
    </row>
    <row r="118" spans="1:30" x14ac:dyDescent="0.35">
      <c r="A118">
        <v>2014</v>
      </c>
      <c r="B118" t="s">
        <v>1235</v>
      </c>
      <c r="C118" t="s">
        <v>1236</v>
      </c>
      <c r="D118" t="str">
        <f t="shared" si="13"/>
        <v>Gatton2014TOS12-AugCvDerrimut</v>
      </c>
      <c r="F118" t="s">
        <v>803</v>
      </c>
      <c r="G118" t="s">
        <v>803</v>
      </c>
      <c r="H118" t="s">
        <v>1232</v>
      </c>
      <c r="I118" t="s">
        <v>1232</v>
      </c>
      <c r="J118">
        <v>66.600000000000307</v>
      </c>
      <c r="K118">
        <v>60.714285714286198</v>
      </c>
      <c r="L118">
        <f t="shared" si="7"/>
        <v>44</v>
      </c>
      <c r="M118">
        <f t="shared" si="8"/>
        <v>57</v>
      </c>
      <c r="N118">
        <f t="shared" si="9"/>
        <v>61</v>
      </c>
      <c r="O118">
        <f t="shared" si="10"/>
        <v>67</v>
      </c>
      <c r="P118">
        <f t="shared" si="11"/>
        <v>94</v>
      </c>
      <c r="R118">
        <v>2014</v>
      </c>
      <c r="S118" t="s">
        <v>1235</v>
      </c>
      <c r="T118" t="s">
        <v>1451</v>
      </c>
      <c r="U118" t="s">
        <v>1418</v>
      </c>
      <c r="V118" t="s">
        <v>1232</v>
      </c>
      <c r="W118" t="s">
        <v>1232</v>
      </c>
      <c r="X118" t="s">
        <v>1232</v>
      </c>
      <c r="Y118" t="s">
        <v>1232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35">
      <c r="A119">
        <v>2014</v>
      </c>
      <c r="B119" t="s">
        <v>1235</v>
      </c>
      <c r="C119" t="s">
        <v>1236</v>
      </c>
      <c r="D119" t="str">
        <f t="shared" si="13"/>
        <v>Gatton2014TOS12-AugCvEaglehawk</v>
      </c>
      <c r="F119" t="s">
        <v>862</v>
      </c>
      <c r="G119" t="s">
        <v>862</v>
      </c>
      <c r="H119" t="s">
        <v>1232</v>
      </c>
      <c r="I119" t="s">
        <v>1232</v>
      </c>
      <c r="J119">
        <v>78.666666666666003</v>
      </c>
      <c r="K119">
        <v>72.5</v>
      </c>
      <c r="L119">
        <f t="shared" si="7"/>
        <v>42</v>
      </c>
      <c r="M119">
        <f t="shared" si="8"/>
        <v>67</v>
      </c>
      <c r="N119">
        <f t="shared" si="9"/>
        <v>73</v>
      </c>
      <c r="O119">
        <f t="shared" si="10"/>
        <v>79</v>
      </c>
      <c r="R119">
        <v>2014</v>
      </c>
      <c r="S119" t="s">
        <v>1235</v>
      </c>
      <c r="T119" t="s">
        <v>1451</v>
      </c>
      <c r="U119" t="s">
        <v>1419</v>
      </c>
      <c r="V119" t="s">
        <v>1232</v>
      </c>
      <c r="W119" t="s">
        <v>1232</v>
      </c>
      <c r="X119" t="s">
        <v>1232</v>
      </c>
      <c r="Y119" t="s">
        <v>1232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1232</v>
      </c>
    </row>
    <row r="120" spans="1:30" x14ac:dyDescent="0.35">
      <c r="A120">
        <v>2014</v>
      </c>
      <c r="B120" t="s">
        <v>1235</v>
      </c>
      <c r="C120" t="s">
        <v>1236</v>
      </c>
      <c r="D120" t="str">
        <f t="shared" si="13"/>
        <v>Gatton2014TOS12-AugCvEllison</v>
      </c>
      <c r="F120" t="s">
        <v>1241</v>
      </c>
      <c r="G120" t="s">
        <v>1241</v>
      </c>
      <c r="H120" t="s">
        <v>1232</v>
      </c>
      <c r="I120" t="s">
        <v>1232</v>
      </c>
      <c r="J120">
        <v>67</v>
      </c>
      <c r="K120">
        <v>62.75</v>
      </c>
      <c r="L120">
        <f t="shared" si="7"/>
        <v>47</v>
      </c>
      <c r="M120">
        <f t="shared" si="8"/>
        <v>61</v>
      </c>
      <c r="N120">
        <f t="shared" si="9"/>
        <v>63</v>
      </c>
      <c r="O120">
        <f t="shared" si="10"/>
        <v>67</v>
      </c>
      <c r="R120">
        <v>2014</v>
      </c>
      <c r="S120" t="s">
        <v>1235</v>
      </c>
      <c r="T120" t="s">
        <v>1451</v>
      </c>
      <c r="U120" t="s">
        <v>1420</v>
      </c>
      <c r="V120" t="s">
        <v>1232</v>
      </c>
      <c r="W120" t="s">
        <v>1232</v>
      </c>
      <c r="X120" t="s">
        <v>1232</v>
      </c>
      <c r="Y120" t="s">
        <v>1232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1232</v>
      </c>
    </row>
    <row r="121" spans="1:30" x14ac:dyDescent="0.35">
      <c r="A121">
        <v>2014</v>
      </c>
      <c r="B121" t="s">
        <v>1235</v>
      </c>
      <c r="C121" t="s">
        <v>1236</v>
      </c>
      <c r="D121" t="str">
        <f t="shared" si="13"/>
        <v>Gatton2014TOS12-AugCvForrest</v>
      </c>
      <c r="F121" t="s">
        <v>1242</v>
      </c>
      <c r="G121" t="s">
        <v>1242</v>
      </c>
      <c r="H121" t="s">
        <v>1232</v>
      </c>
      <c r="I121" t="s">
        <v>1232</v>
      </c>
      <c r="J121">
        <v>73.0555555555556</v>
      </c>
      <c r="K121">
        <v>68</v>
      </c>
      <c r="L121">
        <f t="shared" si="7"/>
        <v>42</v>
      </c>
      <c r="M121">
        <f t="shared" si="8"/>
        <v>65</v>
      </c>
      <c r="N121">
        <f t="shared" si="9"/>
        <v>68</v>
      </c>
      <c r="O121">
        <f t="shared" si="10"/>
        <v>73</v>
      </c>
      <c r="R121">
        <v>2014</v>
      </c>
      <c r="S121" t="s">
        <v>1235</v>
      </c>
      <c r="T121" t="s">
        <v>1451</v>
      </c>
      <c r="U121" t="s">
        <v>1421</v>
      </c>
      <c r="V121" t="s">
        <v>1232</v>
      </c>
      <c r="W121" t="s">
        <v>1232</v>
      </c>
      <c r="X121" t="s">
        <v>1232</v>
      </c>
      <c r="Y121" t="s">
        <v>1232</v>
      </c>
      <c r="Z121">
        <v>42</v>
      </c>
      <c r="AA121">
        <v>65.375</v>
      </c>
      <c r="AB121">
        <v>73.0555555555556</v>
      </c>
      <c r="AC121">
        <v>68</v>
      </c>
      <c r="AD121" t="s">
        <v>1232</v>
      </c>
    </row>
    <row r="122" spans="1:30" x14ac:dyDescent="0.35">
      <c r="A122">
        <v>2014</v>
      </c>
      <c r="B122" t="s">
        <v>1235</v>
      </c>
      <c r="C122" t="s">
        <v>1236</v>
      </c>
      <c r="D122" t="str">
        <f t="shared" si="13"/>
        <v>Gatton2014TOS12-AugCvGauntlet</v>
      </c>
      <c r="F122" t="s">
        <v>1243</v>
      </c>
      <c r="G122" t="s">
        <v>1243</v>
      </c>
      <c r="H122" t="s">
        <v>1232</v>
      </c>
      <c r="I122" t="s">
        <v>1232</v>
      </c>
      <c r="J122">
        <v>68.155555555555594</v>
      </c>
      <c r="K122">
        <v>62.083636363636401</v>
      </c>
      <c r="L122">
        <f t="shared" si="7"/>
        <v>47</v>
      </c>
      <c r="M122">
        <f t="shared" si="8"/>
        <v>59</v>
      </c>
      <c r="N122">
        <f t="shared" si="9"/>
        <v>62</v>
      </c>
      <c r="O122">
        <f t="shared" si="10"/>
        <v>68</v>
      </c>
      <c r="P122">
        <f t="shared" si="11"/>
        <v>94</v>
      </c>
      <c r="R122">
        <v>2014</v>
      </c>
      <c r="S122" t="s">
        <v>1235</v>
      </c>
      <c r="T122" t="s">
        <v>1451</v>
      </c>
      <c r="U122" t="s">
        <v>1422</v>
      </c>
      <c r="V122" t="s">
        <v>1232</v>
      </c>
      <c r="W122" t="s">
        <v>1232</v>
      </c>
      <c r="X122" t="s">
        <v>1232</v>
      </c>
      <c r="Y122" t="s">
        <v>1232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35">
      <c r="A123">
        <v>2014</v>
      </c>
      <c r="B123" t="s">
        <v>1235</v>
      </c>
      <c r="C123" t="s">
        <v>1236</v>
      </c>
      <c r="D123" t="str">
        <f t="shared" si="13"/>
        <v>Gatton2014TOS12-AugCvGregory</v>
      </c>
      <c r="F123" t="s">
        <v>863</v>
      </c>
      <c r="G123" t="s">
        <v>863</v>
      </c>
      <c r="H123" t="s">
        <v>1232</v>
      </c>
      <c r="I123" t="s">
        <v>1232</v>
      </c>
      <c r="J123">
        <v>71.5</v>
      </c>
      <c r="K123">
        <v>64.5</v>
      </c>
      <c r="L123">
        <f t="shared" si="7"/>
        <v>46</v>
      </c>
      <c r="M123">
        <f t="shared" si="8"/>
        <v>60</v>
      </c>
      <c r="N123">
        <f t="shared" si="9"/>
        <v>65</v>
      </c>
      <c r="O123">
        <f t="shared" si="10"/>
        <v>72</v>
      </c>
      <c r="R123">
        <v>2014</v>
      </c>
      <c r="S123" t="s">
        <v>1235</v>
      </c>
      <c r="T123" t="s">
        <v>1451</v>
      </c>
      <c r="U123" t="s">
        <v>1423</v>
      </c>
      <c r="V123" t="s">
        <v>1232</v>
      </c>
      <c r="W123" t="s">
        <v>1232</v>
      </c>
      <c r="X123" t="s">
        <v>1232</v>
      </c>
      <c r="Y123" t="s">
        <v>1232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1232</v>
      </c>
    </row>
    <row r="124" spans="1:30" x14ac:dyDescent="0.35">
      <c r="A124">
        <v>2014</v>
      </c>
      <c r="B124" t="s">
        <v>1235</v>
      </c>
      <c r="C124" t="s">
        <v>1236</v>
      </c>
      <c r="D124" t="str">
        <f t="shared" si="13"/>
        <v>Gatton2014TOS12-AugCvH45</v>
      </c>
      <c r="F124" t="s">
        <v>756</v>
      </c>
      <c r="G124" t="s">
        <v>756</v>
      </c>
      <c r="H124" t="s">
        <v>1232</v>
      </c>
      <c r="I124" t="s">
        <v>1232</v>
      </c>
      <c r="J124">
        <v>60.75</v>
      </c>
      <c r="K124">
        <v>56.692307692308503</v>
      </c>
      <c r="L124">
        <f t="shared" si="7"/>
        <v>42</v>
      </c>
      <c r="M124">
        <f t="shared" si="8"/>
        <v>54</v>
      </c>
      <c r="N124">
        <f t="shared" si="9"/>
        <v>57</v>
      </c>
      <c r="O124">
        <f t="shared" si="10"/>
        <v>61</v>
      </c>
      <c r="R124">
        <v>2014</v>
      </c>
      <c r="S124" t="s">
        <v>1235</v>
      </c>
      <c r="T124" t="s">
        <v>1451</v>
      </c>
      <c r="U124" t="s">
        <v>1424</v>
      </c>
      <c r="V124" t="s">
        <v>1232</v>
      </c>
      <c r="W124" t="s">
        <v>1232</v>
      </c>
      <c r="X124" t="s">
        <v>1232</v>
      </c>
      <c r="Y124" t="s">
        <v>1232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1232</v>
      </c>
    </row>
    <row r="125" spans="1:30" x14ac:dyDescent="0.35">
      <c r="A125">
        <v>2014</v>
      </c>
      <c r="B125" t="s">
        <v>1235</v>
      </c>
      <c r="C125" t="s">
        <v>1236</v>
      </c>
      <c r="D125" t="str">
        <f t="shared" si="13"/>
        <v>Gatton2014TOS12-AugCvHume</v>
      </c>
      <c r="F125" t="s">
        <v>1244</v>
      </c>
      <c r="G125" t="s">
        <v>1244</v>
      </c>
      <c r="H125" t="s">
        <v>1232</v>
      </c>
      <c r="I125" t="s">
        <v>1232</v>
      </c>
      <c r="J125">
        <v>66.600000000000307</v>
      </c>
      <c r="K125">
        <v>60.714285714286198</v>
      </c>
      <c r="L125">
        <f t="shared" si="7"/>
        <v>42</v>
      </c>
      <c r="M125">
        <f t="shared" si="8"/>
        <v>57</v>
      </c>
      <c r="N125">
        <f t="shared" si="9"/>
        <v>61</v>
      </c>
      <c r="O125">
        <f t="shared" si="10"/>
        <v>67</v>
      </c>
      <c r="P125">
        <f t="shared" si="11"/>
        <v>94</v>
      </c>
      <c r="R125">
        <v>2014</v>
      </c>
      <c r="S125" t="s">
        <v>1235</v>
      </c>
      <c r="T125" t="s">
        <v>1451</v>
      </c>
      <c r="U125" t="s">
        <v>1425</v>
      </c>
      <c r="V125" t="s">
        <v>1232</v>
      </c>
      <c r="W125" t="s">
        <v>1232</v>
      </c>
      <c r="X125" t="s">
        <v>1232</v>
      </c>
      <c r="Y125" t="s">
        <v>1232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35">
      <c r="A126">
        <v>2014</v>
      </c>
      <c r="B126" t="s">
        <v>1235</v>
      </c>
      <c r="C126" t="s">
        <v>1236</v>
      </c>
      <c r="D126" t="str">
        <f t="shared" si="13"/>
        <v>Gatton2014TOS12-AugCvJanz</v>
      </c>
      <c r="F126" t="s">
        <v>757</v>
      </c>
      <c r="G126" t="s">
        <v>757</v>
      </c>
      <c r="H126" t="s">
        <v>1232</v>
      </c>
      <c r="I126" t="s">
        <v>1232</v>
      </c>
      <c r="J126">
        <v>65.666666666666899</v>
      </c>
      <c r="K126">
        <v>60.090909090909904</v>
      </c>
      <c r="L126">
        <f t="shared" si="7"/>
        <v>46</v>
      </c>
      <c r="M126">
        <f t="shared" si="8"/>
        <v>57</v>
      </c>
      <c r="N126">
        <f t="shared" si="9"/>
        <v>60</v>
      </c>
      <c r="O126">
        <f t="shared" si="10"/>
        <v>66</v>
      </c>
      <c r="R126">
        <v>2014</v>
      </c>
      <c r="S126" t="s">
        <v>1235</v>
      </c>
      <c r="T126" t="s">
        <v>1451</v>
      </c>
      <c r="U126" t="s">
        <v>1426</v>
      </c>
      <c r="V126" t="s">
        <v>1232</v>
      </c>
      <c r="W126" t="s">
        <v>1232</v>
      </c>
      <c r="X126" t="s">
        <v>1232</v>
      </c>
      <c r="Y126" t="s">
        <v>1232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1232</v>
      </c>
    </row>
    <row r="127" spans="1:30" x14ac:dyDescent="0.35">
      <c r="A127">
        <v>2014</v>
      </c>
      <c r="B127" t="s">
        <v>1235</v>
      </c>
      <c r="C127" t="s">
        <v>1236</v>
      </c>
      <c r="D127" t="str">
        <f t="shared" si="13"/>
        <v>Gatton2014TOS12-AugCvKellalac</v>
      </c>
      <c r="F127" t="s">
        <v>1245</v>
      </c>
      <c r="G127" t="s">
        <v>1245</v>
      </c>
      <c r="H127" t="s">
        <v>1232</v>
      </c>
      <c r="I127" t="s">
        <v>1232</v>
      </c>
      <c r="J127">
        <v>77</v>
      </c>
      <c r="K127">
        <v>70</v>
      </c>
      <c r="L127">
        <f t="shared" si="7"/>
        <v>42</v>
      </c>
      <c r="M127">
        <f t="shared" si="8"/>
        <v>67</v>
      </c>
      <c r="N127">
        <f t="shared" si="9"/>
        <v>70</v>
      </c>
      <c r="O127">
        <f t="shared" si="10"/>
        <v>77</v>
      </c>
      <c r="R127">
        <v>2014</v>
      </c>
      <c r="S127" t="s">
        <v>1235</v>
      </c>
      <c r="T127" t="s">
        <v>1451</v>
      </c>
      <c r="U127" t="s">
        <v>1427</v>
      </c>
      <c r="V127" t="s">
        <v>1232</v>
      </c>
      <c r="W127" t="s">
        <v>1232</v>
      </c>
      <c r="X127" t="s">
        <v>1232</v>
      </c>
      <c r="Y127" t="s">
        <v>1232</v>
      </c>
      <c r="Z127">
        <v>42</v>
      </c>
      <c r="AA127">
        <v>67</v>
      </c>
      <c r="AB127">
        <v>77</v>
      </c>
      <c r="AC127">
        <v>70</v>
      </c>
      <c r="AD127" t="s">
        <v>1232</v>
      </c>
    </row>
    <row r="128" spans="1:30" x14ac:dyDescent="0.35">
      <c r="A128">
        <v>2014</v>
      </c>
      <c r="B128" t="s">
        <v>1235</v>
      </c>
      <c r="C128" t="s">
        <v>1236</v>
      </c>
      <c r="D128" t="str">
        <f t="shared" si="13"/>
        <v>Gatton2014TOS12-AugCvLancer</v>
      </c>
      <c r="F128" t="s">
        <v>1246</v>
      </c>
      <c r="G128" t="s">
        <v>1246</v>
      </c>
      <c r="H128" t="s">
        <v>1232</v>
      </c>
      <c r="I128" t="s">
        <v>1232</v>
      </c>
      <c r="J128">
        <v>69.5</v>
      </c>
      <c r="K128">
        <v>62</v>
      </c>
      <c r="L128">
        <f t="shared" si="7"/>
        <v>49</v>
      </c>
      <c r="M128">
        <f t="shared" si="8"/>
        <v>59</v>
      </c>
      <c r="N128">
        <f t="shared" si="9"/>
        <v>62</v>
      </c>
      <c r="O128">
        <f t="shared" si="10"/>
        <v>70</v>
      </c>
      <c r="R128">
        <v>2014</v>
      </c>
      <c r="S128" t="s">
        <v>1235</v>
      </c>
      <c r="T128" t="s">
        <v>1451</v>
      </c>
      <c r="U128" t="s">
        <v>1428</v>
      </c>
      <c r="V128" t="s">
        <v>1232</v>
      </c>
      <c r="W128" t="s">
        <v>1232</v>
      </c>
      <c r="X128" t="s">
        <v>1232</v>
      </c>
      <c r="Y128" t="s">
        <v>1232</v>
      </c>
      <c r="Z128">
        <v>49</v>
      </c>
      <c r="AA128">
        <v>58.666666666666899</v>
      </c>
      <c r="AB128">
        <v>69.5</v>
      </c>
      <c r="AC128">
        <v>62</v>
      </c>
      <c r="AD128" t="s">
        <v>1232</v>
      </c>
    </row>
    <row r="129" spans="1:30" x14ac:dyDescent="0.35">
      <c r="A129">
        <v>2014</v>
      </c>
      <c r="B129" t="s">
        <v>1235</v>
      </c>
      <c r="C129" t="s">
        <v>1236</v>
      </c>
      <c r="D129" t="str">
        <f t="shared" si="13"/>
        <v>Gatton2014TOS12-AugCvMace</v>
      </c>
      <c r="F129" t="s">
        <v>865</v>
      </c>
      <c r="G129" t="s">
        <v>865</v>
      </c>
      <c r="H129" t="s">
        <v>1232</v>
      </c>
      <c r="I129" t="s">
        <v>1232</v>
      </c>
      <c r="J129">
        <v>64.368464052287393</v>
      </c>
      <c r="K129">
        <v>60.067307692307097</v>
      </c>
      <c r="L129">
        <f t="shared" si="7"/>
        <v>45</v>
      </c>
      <c r="M129">
        <f t="shared" si="8"/>
        <v>57</v>
      </c>
      <c r="N129">
        <f t="shared" si="9"/>
        <v>60</v>
      </c>
      <c r="O129">
        <f t="shared" si="10"/>
        <v>64</v>
      </c>
      <c r="P129">
        <f t="shared" si="11"/>
        <v>94</v>
      </c>
      <c r="R129">
        <v>2014</v>
      </c>
      <c r="S129" t="s">
        <v>1235</v>
      </c>
      <c r="T129" t="s">
        <v>1451</v>
      </c>
      <c r="U129" t="s">
        <v>1429</v>
      </c>
      <c r="V129" t="s">
        <v>1232</v>
      </c>
      <c r="W129" t="s">
        <v>1232</v>
      </c>
      <c r="X129" t="s">
        <v>1232</v>
      </c>
      <c r="Y129" t="s">
        <v>1232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35">
      <c r="A130">
        <v>2014</v>
      </c>
      <c r="B130" t="s">
        <v>1235</v>
      </c>
      <c r="C130" t="s">
        <v>1236</v>
      </c>
      <c r="D130" t="str">
        <f t="shared" si="13"/>
        <v>Gatton2014TOS12-AugCvMagenta</v>
      </c>
      <c r="F130" t="s">
        <v>1247</v>
      </c>
      <c r="G130" t="s">
        <v>1247</v>
      </c>
      <c r="H130" t="s">
        <v>1232</v>
      </c>
      <c r="I130" t="s">
        <v>1232</v>
      </c>
      <c r="J130">
        <v>67.300000000000097</v>
      </c>
      <c r="K130">
        <v>64.125</v>
      </c>
      <c r="L130">
        <f t="shared" si="7"/>
        <v>49</v>
      </c>
      <c r="M130">
        <f t="shared" si="8"/>
        <v>62</v>
      </c>
      <c r="N130">
        <f t="shared" si="9"/>
        <v>64</v>
      </c>
      <c r="O130">
        <f t="shared" si="10"/>
        <v>67</v>
      </c>
      <c r="R130">
        <v>2014</v>
      </c>
      <c r="S130" t="s">
        <v>1235</v>
      </c>
      <c r="T130" t="s">
        <v>1451</v>
      </c>
      <c r="U130" t="s">
        <v>1430</v>
      </c>
      <c r="V130" t="s">
        <v>1232</v>
      </c>
      <c r="W130" t="s">
        <v>1232</v>
      </c>
      <c r="X130" t="s">
        <v>1232</v>
      </c>
      <c r="Y130" t="s">
        <v>1232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1232</v>
      </c>
    </row>
    <row r="131" spans="1:30" x14ac:dyDescent="0.35">
      <c r="A131">
        <v>2014</v>
      </c>
      <c r="B131" t="s">
        <v>1235</v>
      </c>
      <c r="C131" t="s">
        <v>1236</v>
      </c>
      <c r="D131" t="str">
        <f t="shared" si="13"/>
        <v>Gatton2014TOS12-AugCvMerinda</v>
      </c>
      <c r="F131" t="s">
        <v>1248</v>
      </c>
      <c r="G131" t="s">
        <v>1248</v>
      </c>
      <c r="H131" t="s">
        <v>1232</v>
      </c>
      <c r="I131" t="s">
        <v>1232</v>
      </c>
      <c r="J131">
        <v>63.333333333333002</v>
      </c>
      <c r="K131">
        <v>58</v>
      </c>
      <c r="L131">
        <f t="shared" ref="L131:L147" si="14">ROUND(Z131,0)</f>
        <v>42</v>
      </c>
      <c r="M131">
        <f t="shared" ref="M131:M147" si="15">ROUND(AA131,0)</f>
        <v>55</v>
      </c>
      <c r="N131">
        <f t="shared" ref="N131:N147" si="16">ROUND(K131,0)</f>
        <v>58</v>
      </c>
      <c r="O131">
        <f t="shared" ref="O131:O147" si="17">ROUND(J131,0)</f>
        <v>63</v>
      </c>
      <c r="R131">
        <v>2014</v>
      </c>
      <c r="S131" t="s">
        <v>1235</v>
      </c>
      <c r="T131" t="s">
        <v>1451</v>
      </c>
      <c r="U131" t="s">
        <v>1431</v>
      </c>
      <c r="V131" t="s">
        <v>1232</v>
      </c>
      <c r="W131" t="s">
        <v>1232</v>
      </c>
      <c r="X131" t="s">
        <v>1232</v>
      </c>
      <c r="Y131" t="s">
        <v>1232</v>
      </c>
      <c r="Z131">
        <v>42</v>
      </c>
      <c r="AA131">
        <v>55</v>
      </c>
      <c r="AB131">
        <v>63.333333333333002</v>
      </c>
      <c r="AC131">
        <v>58</v>
      </c>
      <c r="AD131" t="s">
        <v>1232</v>
      </c>
    </row>
    <row r="132" spans="1:30" x14ac:dyDescent="0.35">
      <c r="A132">
        <v>2014</v>
      </c>
      <c r="B132" t="s">
        <v>1235</v>
      </c>
      <c r="C132" t="s">
        <v>1236</v>
      </c>
      <c r="D132" t="str">
        <f t="shared" si="13"/>
        <v>Gatton2014TOS12-AugCvOuyen</v>
      </c>
      <c r="F132" t="s">
        <v>1249</v>
      </c>
      <c r="G132" t="s">
        <v>1249</v>
      </c>
      <c r="H132" t="s">
        <v>1232</v>
      </c>
      <c r="I132" t="s">
        <v>1232</v>
      </c>
      <c r="J132">
        <v>68.399999999999594</v>
      </c>
      <c r="K132">
        <v>62.200000000000699</v>
      </c>
      <c r="L132">
        <f t="shared" si="14"/>
        <v>46</v>
      </c>
      <c r="M132">
        <f t="shared" si="15"/>
        <v>60</v>
      </c>
      <c r="N132">
        <f t="shared" si="16"/>
        <v>62</v>
      </c>
      <c r="O132">
        <f t="shared" si="17"/>
        <v>68</v>
      </c>
      <c r="P132">
        <f t="shared" ref="P132:P137" si="18">ROUND(AD132,0)</f>
        <v>94</v>
      </c>
      <c r="R132">
        <v>2014</v>
      </c>
      <c r="S132" t="s">
        <v>1235</v>
      </c>
      <c r="T132" t="s">
        <v>1451</v>
      </c>
      <c r="U132" t="s">
        <v>1432</v>
      </c>
      <c r="V132" t="s">
        <v>1232</v>
      </c>
      <c r="W132" t="s">
        <v>1232</v>
      </c>
      <c r="X132" t="s">
        <v>1232</v>
      </c>
      <c r="Y132" t="s">
        <v>1232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35">
      <c r="A133">
        <v>2014</v>
      </c>
      <c r="B133" t="s">
        <v>1235</v>
      </c>
      <c r="C133" t="s">
        <v>1236</v>
      </c>
      <c r="D133" t="str">
        <f t="shared" si="13"/>
        <v>Gatton2014TOS12-AugCvPeake</v>
      </c>
      <c r="F133" t="s">
        <v>1250</v>
      </c>
      <c r="G133" t="s">
        <v>1250</v>
      </c>
      <c r="H133" t="s">
        <v>1232</v>
      </c>
      <c r="I133" t="s">
        <v>1232</v>
      </c>
      <c r="J133">
        <v>62.5</v>
      </c>
      <c r="K133">
        <v>56.666666666666003</v>
      </c>
      <c r="L133">
        <f t="shared" si="14"/>
        <v>42</v>
      </c>
      <c r="M133">
        <f t="shared" si="15"/>
        <v>54</v>
      </c>
      <c r="N133">
        <f t="shared" si="16"/>
        <v>57</v>
      </c>
      <c r="O133">
        <f t="shared" si="17"/>
        <v>63</v>
      </c>
      <c r="R133">
        <v>2014</v>
      </c>
      <c r="S133" t="s">
        <v>1235</v>
      </c>
      <c r="T133" t="s">
        <v>1451</v>
      </c>
      <c r="U133" t="s">
        <v>1433</v>
      </c>
      <c r="V133" t="s">
        <v>1232</v>
      </c>
      <c r="W133" t="s">
        <v>1232</v>
      </c>
      <c r="X133" t="s">
        <v>1232</v>
      </c>
      <c r="Y133" t="s">
        <v>1232</v>
      </c>
      <c r="Z133">
        <v>42</v>
      </c>
      <c r="AA133">
        <v>54</v>
      </c>
      <c r="AB133">
        <v>62.5</v>
      </c>
      <c r="AC133">
        <v>56.666666666666003</v>
      </c>
      <c r="AD133" t="s">
        <v>1232</v>
      </c>
    </row>
    <row r="134" spans="1:30" x14ac:dyDescent="0.35">
      <c r="A134">
        <v>2014</v>
      </c>
      <c r="B134" t="s">
        <v>1235</v>
      </c>
      <c r="C134" t="s">
        <v>1236</v>
      </c>
      <c r="D134" t="str">
        <f t="shared" si="13"/>
        <v>Gatton2014TOS12-AugCvRosella</v>
      </c>
      <c r="F134" t="s">
        <v>1252</v>
      </c>
      <c r="G134" t="s">
        <v>1252</v>
      </c>
      <c r="H134" t="s">
        <v>1232</v>
      </c>
      <c r="I134" t="s">
        <v>1232</v>
      </c>
      <c r="J134">
        <v>97</v>
      </c>
      <c r="K134">
        <v>93</v>
      </c>
      <c r="L134">
        <f t="shared" si="14"/>
        <v>71</v>
      </c>
      <c r="M134">
        <f t="shared" si="15"/>
        <v>90</v>
      </c>
      <c r="N134">
        <f t="shared" si="16"/>
        <v>93</v>
      </c>
      <c r="O134">
        <f t="shared" si="17"/>
        <v>97</v>
      </c>
      <c r="R134">
        <v>2014</v>
      </c>
      <c r="S134" t="s">
        <v>1235</v>
      </c>
      <c r="T134" t="s">
        <v>1451</v>
      </c>
      <c r="U134" t="s">
        <v>1435</v>
      </c>
      <c r="V134" t="s">
        <v>1232</v>
      </c>
      <c r="W134" t="s">
        <v>1232</v>
      </c>
      <c r="X134" t="s">
        <v>1232</v>
      </c>
      <c r="Y134" t="s">
        <v>1232</v>
      </c>
      <c r="Z134">
        <v>71</v>
      </c>
      <c r="AA134">
        <v>90</v>
      </c>
      <c r="AB134">
        <v>97</v>
      </c>
      <c r="AC134">
        <v>93</v>
      </c>
      <c r="AD134" t="s">
        <v>1232</v>
      </c>
    </row>
    <row r="135" spans="1:30" x14ac:dyDescent="0.35">
      <c r="A135">
        <v>2014</v>
      </c>
      <c r="B135" t="s">
        <v>1235</v>
      </c>
      <c r="C135" t="s">
        <v>1236</v>
      </c>
      <c r="D135" t="str">
        <f t="shared" si="13"/>
        <v>Gatton2014TOS12-AugCvScout</v>
      </c>
      <c r="F135" t="s">
        <v>866</v>
      </c>
      <c r="G135" t="s">
        <v>866</v>
      </c>
      <c r="H135" t="s">
        <v>1232</v>
      </c>
      <c r="I135" t="s">
        <v>1232</v>
      </c>
      <c r="J135">
        <v>64.439950980391998</v>
      </c>
      <c r="K135">
        <v>60.230769230768601</v>
      </c>
      <c r="L135">
        <f t="shared" si="14"/>
        <v>45</v>
      </c>
      <c r="M135">
        <f t="shared" si="15"/>
        <v>57</v>
      </c>
      <c r="N135">
        <f t="shared" si="16"/>
        <v>60</v>
      </c>
      <c r="O135">
        <f t="shared" si="17"/>
        <v>64</v>
      </c>
      <c r="P135">
        <f t="shared" si="18"/>
        <v>94</v>
      </c>
      <c r="R135">
        <v>2014</v>
      </c>
      <c r="S135" t="s">
        <v>1235</v>
      </c>
      <c r="T135" t="s">
        <v>1451</v>
      </c>
      <c r="U135" t="s">
        <v>1436</v>
      </c>
      <c r="V135" t="s">
        <v>1232</v>
      </c>
      <c r="W135" t="s">
        <v>1232</v>
      </c>
      <c r="X135" t="s">
        <v>1232</v>
      </c>
      <c r="Y135" t="s">
        <v>1232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35">
      <c r="A136">
        <v>2014</v>
      </c>
      <c r="B136" t="s">
        <v>1235</v>
      </c>
      <c r="C136" t="s">
        <v>1236</v>
      </c>
      <c r="D136" t="str">
        <f t="shared" si="13"/>
        <v>Gatton2014TOS12-AugCvScythe</v>
      </c>
      <c r="F136" t="s">
        <v>1253</v>
      </c>
      <c r="G136" t="s">
        <v>1253</v>
      </c>
      <c r="H136" t="s">
        <v>1232</v>
      </c>
      <c r="I136" t="s">
        <v>1232</v>
      </c>
      <c r="J136">
        <v>69.944444444444301</v>
      </c>
      <c r="K136">
        <v>63.153846153845699</v>
      </c>
      <c r="L136">
        <f t="shared" si="14"/>
        <v>51</v>
      </c>
      <c r="M136">
        <f t="shared" si="15"/>
        <v>60</v>
      </c>
      <c r="N136">
        <f t="shared" si="16"/>
        <v>63</v>
      </c>
      <c r="O136">
        <f t="shared" si="17"/>
        <v>70</v>
      </c>
      <c r="P136">
        <f t="shared" si="18"/>
        <v>94</v>
      </c>
      <c r="R136">
        <v>2014</v>
      </c>
      <c r="S136" t="s">
        <v>1235</v>
      </c>
      <c r="T136" t="s">
        <v>1451</v>
      </c>
      <c r="U136" t="s">
        <v>1437</v>
      </c>
      <c r="V136" t="s">
        <v>1232</v>
      </c>
      <c r="W136" t="s">
        <v>1232</v>
      </c>
      <c r="X136" t="s">
        <v>1232</v>
      </c>
      <c r="Y136" t="s">
        <v>1232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35">
      <c r="A137">
        <v>2014</v>
      </c>
      <c r="B137" t="s">
        <v>1235</v>
      </c>
      <c r="C137" t="s">
        <v>1236</v>
      </c>
      <c r="D137" t="str">
        <f t="shared" si="13"/>
        <v>Gatton2014TOS12-AugCvSpitfire</v>
      </c>
      <c r="F137" t="s">
        <v>1254</v>
      </c>
      <c r="G137" t="s">
        <v>1254</v>
      </c>
      <c r="H137" t="s">
        <v>1232</v>
      </c>
      <c r="I137" t="s">
        <v>1232</v>
      </c>
      <c r="J137">
        <v>62.1527777777778</v>
      </c>
      <c r="K137">
        <v>57.076851851851899</v>
      </c>
      <c r="L137">
        <f t="shared" si="14"/>
        <v>42</v>
      </c>
      <c r="M137">
        <f t="shared" si="15"/>
        <v>55</v>
      </c>
      <c r="N137">
        <f t="shared" si="16"/>
        <v>57</v>
      </c>
      <c r="O137">
        <f t="shared" si="17"/>
        <v>62</v>
      </c>
      <c r="P137">
        <f t="shared" si="18"/>
        <v>94</v>
      </c>
      <c r="R137">
        <v>2014</v>
      </c>
      <c r="S137" t="s">
        <v>1235</v>
      </c>
      <c r="T137" t="s">
        <v>1451</v>
      </c>
      <c r="U137" t="s">
        <v>1438</v>
      </c>
      <c r="V137" t="s">
        <v>1232</v>
      </c>
      <c r="W137" t="s">
        <v>1232</v>
      </c>
      <c r="X137" t="s">
        <v>1232</v>
      </c>
      <c r="Y137" t="s">
        <v>1232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35">
      <c r="A138">
        <v>2014</v>
      </c>
      <c r="B138" t="s">
        <v>1235</v>
      </c>
      <c r="C138" t="s">
        <v>1236</v>
      </c>
      <c r="D138" t="str">
        <f t="shared" si="13"/>
        <v>Gatton2014TOS12-AugCvStrzelecki</v>
      </c>
      <c r="F138" t="s">
        <v>1255</v>
      </c>
      <c r="G138" t="s">
        <v>1255</v>
      </c>
      <c r="H138" t="s">
        <v>1232</v>
      </c>
      <c r="I138" t="s">
        <v>1232</v>
      </c>
      <c r="J138">
        <v>73.444444444444301</v>
      </c>
      <c r="K138">
        <v>68.181818181818002</v>
      </c>
      <c r="L138">
        <f t="shared" si="14"/>
        <v>49</v>
      </c>
      <c r="M138">
        <f t="shared" si="15"/>
        <v>65</v>
      </c>
      <c r="N138">
        <f t="shared" si="16"/>
        <v>68</v>
      </c>
      <c r="O138">
        <f t="shared" si="17"/>
        <v>73</v>
      </c>
      <c r="R138">
        <v>2014</v>
      </c>
      <c r="S138" t="s">
        <v>1235</v>
      </c>
      <c r="T138" t="s">
        <v>1451</v>
      </c>
      <c r="U138" t="s">
        <v>1439</v>
      </c>
      <c r="V138" t="s">
        <v>1232</v>
      </c>
      <c r="W138" t="s">
        <v>1232</v>
      </c>
      <c r="X138" t="s">
        <v>1232</v>
      </c>
      <c r="Y138" t="s">
        <v>1232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1232</v>
      </c>
    </row>
    <row r="139" spans="1:30" x14ac:dyDescent="0.35">
      <c r="A139">
        <v>2014</v>
      </c>
      <c r="B139" t="s">
        <v>1235</v>
      </c>
      <c r="C139" t="s">
        <v>1236</v>
      </c>
      <c r="D139" t="str">
        <f t="shared" si="13"/>
        <v>Gatton2014TOS12-AugCvSunbri</v>
      </c>
      <c r="F139" t="s">
        <v>957</v>
      </c>
      <c r="G139" t="s">
        <v>957</v>
      </c>
      <c r="H139" t="s">
        <v>1232</v>
      </c>
      <c r="I139" t="s">
        <v>1232</v>
      </c>
      <c r="J139">
        <v>76.75</v>
      </c>
      <c r="K139">
        <v>70.153846153845706</v>
      </c>
      <c r="L139">
        <f t="shared" si="14"/>
        <v>47</v>
      </c>
      <c r="M139">
        <f t="shared" si="15"/>
        <v>67</v>
      </c>
      <c r="N139">
        <f t="shared" si="16"/>
        <v>70</v>
      </c>
      <c r="O139">
        <f t="shared" si="17"/>
        <v>77</v>
      </c>
      <c r="R139">
        <v>2014</v>
      </c>
      <c r="S139" t="s">
        <v>1235</v>
      </c>
      <c r="T139" t="s">
        <v>1451</v>
      </c>
      <c r="U139" t="s">
        <v>1440</v>
      </c>
      <c r="V139" t="s">
        <v>1232</v>
      </c>
      <c r="W139" t="s">
        <v>1232</v>
      </c>
      <c r="X139" t="s">
        <v>1232</v>
      </c>
      <c r="Y139" t="s">
        <v>1232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1232</v>
      </c>
    </row>
    <row r="140" spans="1:30" x14ac:dyDescent="0.35">
      <c r="A140">
        <v>2014</v>
      </c>
      <c r="B140" t="s">
        <v>1235</v>
      </c>
      <c r="C140" t="s">
        <v>1236</v>
      </c>
      <c r="D140" t="str">
        <f t="shared" si="13"/>
        <v>Gatton2014TOS12-AugCvSunstate</v>
      </c>
      <c r="F140" t="s">
        <v>1256</v>
      </c>
      <c r="G140" t="s">
        <v>1256</v>
      </c>
      <c r="H140" t="s">
        <v>1232</v>
      </c>
      <c r="I140" t="s">
        <v>1232</v>
      </c>
      <c r="J140">
        <v>63.070833333333397</v>
      </c>
      <c r="K140">
        <v>57.383928571428399</v>
      </c>
      <c r="L140">
        <f t="shared" si="14"/>
        <v>42</v>
      </c>
      <c r="M140">
        <f t="shared" si="15"/>
        <v>55</v>
      </c>
      <c r="N140">
        <f t="shared" si="16"/>
        <v>57</v>
      </c>
      <c r="O140">
        <f t="shared" si="17"/>
        <v>63</v>
      </c>
      <c r="R140">
        <v>2014</v>
      </c>
      <c r="S140" t="s">
        <v>1235</v>
      </c>
      <c r="T140" t="s">
        <v>1451</v>
      </c>
      <c r="U140" t="s">
        <v>1441</v>
      </c>
      <c r="V140" t="s">
        <v>1232</v>
      </c>
      <c r="W140" t="s">
        <v>1232</v>
      </c>
      <c r="X140" t="s">
        <v>1232</v>
      </c>
      <c r="Y140" t="s">
        <v>1232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1232</v>
      </c>
    </row>
    <row r="141" spans="1:30" x14ac:dyDescent="0.35">
      <c r="A141">
        <v>2014</v>
      </c>
      <c r="B141" t="s">
        <v>1235</v>
      </c>
      <c r="C141" t="s">
        <v>1236</v>
      </c>
      <c r="D141" t="str">
        <f t="shared" si="13"/>
        <v>Gatton2014TOS12-AugCvSuntop</v>
      </c>
      <c r="F141" t="s">
        <v>1257</v>
      </c>
      <c r="G141" t="s">
        <v>1257</v>
      </c>
      <c r="H141" t="s">
        <v>1232</v>
      </c>
      <c r="I141" t="s">
        <v>1232</v>
      </c>
      <c r="J141">
        <v>63.333333333333002</v>
      </c>
      <c r="K141">
        <v>57.799999999999201</v>
      </c>
      <c r="L141">
        <f t="shared" si="14"/>
        <v>42</v>
      </c>
      <c r="M141">
        <f t="shared" si="15"/>
        <v>54</v>
      </c>
      <c r="N141">
        <f t="shared" si="16"/>
        <v>58</v>
      </c>
      <c r="O141">
        <f t="shared" si="17"/>
        <v>63</v>
      </c>
      <c r="R141">
        <v>2014</v>
      </c>
      <c r="S141" t="s">
        <v>1235</v>
      </c>
      <c r="T141" t="s">
        <v>1451</v>
      </c>
      <c r="U141" t="s">
        <v>1442</v>
      </c>
      <c r="V141" t="s">
        <v>1232</v>
      </c>
      <c r="W141" t="s">
        <v>1232</v>
      </c>
      <c r="X141" t="s">
        <v>1232</v>
      </c>
      <c r="Y141" t="s">
        <v>1232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1232</v>
      </c>
    </row>
    <row r="142" spans="1:30" x14ac:dyDescent="0.35">
      <c r="A142">
        <v>2014</v>
      </c>
      <c r="B142" t="s">
        <v>1235</v>
      </c>
      <c r="C142" t="s">
        <v>1236</v>
      </c>
      <c r="D142" t="str">
        <f t="shared" si="13"/>
        <v>Gatton2014TOS12-AugCvWedgetail</v>
      </c>
      <c r="F142" t="s">
        <v>810</v>
      </c>
      <c r="G142" t="s">
        <v>810</v>
      </c>
      <c r="H142" t="s">
        <v>1232</v>
      </c>
      <c r="I142" t="s">
        <v>1232</v>
      </c>
      <c r="J142">
        <v>102</v>
      </c>
      <c r="K142">
        <v>97</v>
      </c>
      <c r="L142">
        <f t="shared" si="14"/>
        <v>71</v>
      </c>
      <c r="M142">
        <f t="shared" si="15"/>
        <v>94</v>
      </c>
      <c r="N142">
        <f t="shared" si="16"/>
        <v>97</v>
      </c>
      <c r="O142">
        <f t="shared" si="17"/>
        <v>102</v>
      </c>
      <c r="R142">
        <v>2014</v>
      </c>
      <c r="S142" t="s">
        <v>1235</v>
      </c>
      <c r="T142" t="s">
        <v>1451</v>
      </c>
      <c r="U142" t="s">
        <v>1443</v>
      </c>
      <c r="V142" t="s">
        <v>1232</v>
      </c>
      <c r="W142" t="s">
        <v>1232</v>
      </c>
      <c r="X142" t="s">
        <v>1232</v>
      </c>
      <c r="Y142" t="s">
        <v>1232</v>
      </c>
      <c r="Z142">
        <v>71</v>
      </c>
      <c r="AA142">
        <v>94</v>
      </c>
      <c r="AB142">
        <v>102</v>
      </c>
      <c r="AC142">
        <v>97</v>
      </c>
      <c r="AD142" t="s">
        <v>1232</v>
      </c>
    </row>
    <row r="143" spans="1:30" x14ac:dyDescent="0.35">
      <c r="A143">
        <v>2014</v>
      </c>
      <c r="B143" t="s">
        <v>1235</v>
      </c>
      <c r="C143" t="s">
        <v>1236</v>
      </c>
      <c r="D143" t="str">
        <f t="shared" si="13"/>
        <v>Gatton2014TOS12-AugCvWhistler</v>
      </c>
      <c r="F143" t="s">
        <v>1258</v>
      </c>
      <c r="G143" t="s">
        <v>1258</v>
      </c>
      <c r="H143" t="s">
        <v>1232</v>
      </c>
      <c r="I143" t="s">
        <v>1232</v>
      </c>
      <c r="J143">
        <v>92</v>
      </c>
      <c r="K143">
        <v>87</v>
      </c>
      <c r="L143">
        <f t="shared" si="14"/>
        <v>71</v>
      </c>
      <c r="M143">
        <f t="shared" si="15"/>
        <v>84</v>
      </c>
      <c r="N143">
        <f t="shared" si="16"/>
        <v>87</v>
      </c>
      <c r="O143">
        <f t="shared" si="17"/>
        <v>92</v>
      </c>
      <c r="R143">
        <v>2014</v>
      </c>
      <c r="S143" t="s">
        <v>1235</v>
      </c>
      <c r="T143" t="s">
        <v>1451</v>
      </c>
      <c r="U143" t="s">
        <v>1444</v>
      </c>
      <c r="V143" t="s">
        <v>1232</v>
      </c>
      <c r="W143" t="s">
        <v>1232</v>
      </c>
      <c r="X143" t="s">
        <v>1232</v>
      </c>
      <c r="Y143" t="s">
        <v>1232</v>
      </c>
      <c r="Z143">
        <v>71</v>
      </c>
      <c r="AA143">
        <v>84</v>
      </c>
      <c r="AB143">
        <v>92</v>
      </c>
      <c r="AC143">
        <v>87</v>
      </c>
      <c r="AD143" t="s">
        <v>1232</v>
      </c>
    </row>
    <row r="144" spans="1:30" x14ac:dyDescent="0.35">
      <c r="A144">
        <v>2014</v>
      </c>
      <c r="B144" t="s">
        <v>1235</v>
      </c>
      <c r="C144" t="s">
        <v>1236</v>
      </c>
      <c r="D144" t="str">
        <f t="shared" si="13"/>
        <v>Gatton2014TOS12-AugCvWills</v>
      </c>
      <c r="F144" t="s">
        <v>1259</v>
      </c>
      <c r="G144" t="s">
        <v>1259</v>
      </c>
      <c r="H144" t="s">
        <v>1232</v>
      </c>
      <c r="I144" t="s">
        <v>1232</v>
      </c>
      <c r="J144">
        <v>75</v>
      </c>
      <c r="K144">
        <v>68.399999999999594</v>
      </c>
      <c r="L144">
        <f t="shared" si="14"/>
        <v>49</v>
      </c>
      <c r="M144">
        <f t="shared" si="15"/>
        <v>65</v>
      </c>
      <c r="N144">
        <f t="shared" si="16"/>
        <v>68</v>
      </c>
      <c r="O144">
        <f t="shared" si="17"/>
        <v>75</v>
      </c>
      <c r="R144">
        <v>2014</v>
      </c>
      <c r="S144" t="s">
        <v>1235</v>
      </c>
      <c r="T144" t="s">
        <v>1451</v>
      </c>
      <c r="U144" t="s">
        <v>1445</v>
      </c>
      <c r="V144" t="s">
        <v>1232</v>
      </c>
      <c r="W144" t="s">
        <v>1232</v>
      </c>
      <c r="X144" t="s">
        <v>1232</v>
      </c>
      <c r="Y144" t="s">
        <v>1232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1232</v>
      </c>
    </row>
    <row r="145" spans="1:30" x14ac:dyDescent="0.35">
      <c r="A145">
        <v>2014</v>
      </c>
      <c r="B145" t="s">
        <v>1235</v>
      </c>
      <c r="C145" t="s">
        <v>1236</v>
      </c>
      <c r="D145" t="str">
        <f t="shared" si="13"/>
        <v>Gatton2014TOS12-AugCvWyalkatchem</v>
      </c>
      <c r="F145" t="s">
        <v>811</v>
      </c>
      <c r="G145" t="s">
        <v>811</v>
      </c>
      <c r="H145" t="s">
        <v>1232</v>
      </c>
      <c r="I145" t="s">
        <v>1232</v>
      </c>
      <c r="J145">
        <v>63.916666666666899</v>
      </c>
      <c r="K145">
        <v>58.5</v>
      </c>
      <c r="L145">
        <f t="shared" si="14"/>
        <v>48</v>
      </c>
      <c r="M145">
        <f t="shared" si="15"/>
        <v>55</v>
      </c>
      <c r="N145">
        <f t="shared" si="16"/>
        <v>59</v>
      </c>
      <c r="O145">
        <f t="shared" si="17"/>
        <v>64</v>
      </c>
      <c r="R145">
        <v>2014</v>
      </c>
      <c r="S145" t="s">
        <v>1235</v>
      </c>
      <c r="T145" t="s">
        <v>1451</v>
      </c>
      <c r="U145" t="s">
        <v>1446</v>
      </c>
      <c r="V145" t="s">
        <v>1232</v>
      </c>
      <c r="W145" t="s">
        <v>1232</v>
      </c>
      <c r="X145" t="s">
        <v>1232</v>
      </c>
      <c r="Y145" t="s">
        <v>1232</v>
      </c>
      <c r="Z145">
        <v>48</v>
      </c>
      <c r="AA145">
        <v>55</v>
      </c>
      <c r="AB145">
        <v>63.916666666666899</v>
      </c>
      <c r="AC145">
        <v>58.5</v>
      </c>
      <c r="AD145" t="s">
        <v>1232</v>
      </c>
    </row>
    <row r="146" spans="1:30" x14ac:dyDescent="0.35">
      <c r="A146">
        <v>2014</v>
      </c>
      <c r="B146" t="s">
        <v>1235</v>
      </c>
      <c r="C146" t="s">
        <v>1236</v>
      </c>
      <c r="D146" t="str">
        <f t="shared" si="13"/>
        <v>Gatton2014TOS12-AugCvYitpi</v>
      </c>
      <c r="F146" t="s">
        <v>777</v>
      </c>
      <c r="G146" t="s">
        <v>777</v>
      </c>
      <c r="H146" t="s">
        <v>1232</v>
      </c>
      <c r="I146" t="s">
        <v>1232</v>
      </c>
      <c r="J146">
        <v>69.944444444444301</v>
      </c>
      <c r="K146">
        <v>62.5555555555556</v>
      </c>
      <c r="L146">
        <f t="shared" si="14"/>
        <v>44</v>
      </c>
      <c r="M146">
        <f t="shared" si="15"/>
        <v>58</v>
      </c>
      <c r="N146">
        <f t="shared" si="16"/>
        <v>63</v>
      </c>
      <c r="O146">
        <f t="shared" si="17"/>
        <v>70</v>
      </c>
      <c r="R146">
        <v>2014</v>
      </c>
      <c r="S146" t="s">
        <v>1235</v>
      </c>
      <c r="T146" t="s">
        <v>1451</v>
      </c>
      <c r="U146" t="s">
        <v>1447</v>
      </c>
      <c r="V146" t="s">
        <v>1232</v>
      </c>
      <c r="W146" t="s">
        <v>1232</v>
      </c>
      <c r="X146" t="s">
        <v>1232</v>
      </c>
      <c r="Y146" t="s">
        <v>1232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1232</v>
      </c>
    </row>
    <row r="147" spans="1:30" x14ac:dyDescent="0.35">
      <c r="A147">
        <v>2014</v>
      </c>
      <c r="B147" t="s">
        <v>1235</v>
      </c>
      <c r="C147" t="s">
        <v>1236</v>
      </c>
      <c r="D147" t="str">
        <f t="shared" si="13"/>
        <v>Gatton2014TOS12-AugCvYoung</v>
      </c>
      <c r="F147" t="s">
        <v>812</v>
      </c>
      <c r="G147" t="s">
        <v>812</v>
      </c>
      <c r="H147" t="s">
        <v>1232</v>
      </c>
      <c r="I147" t="s">
        <v>1232</v>
      </c>
      <c r="J147">
        <v>59.923076923077097</v>
      </c>
      <c r="K147">
        <v>55.555555555554697</v>
      </c>
      <c r="L147">
        <f t="shared" si="14"/>
        <v>42</v>
      </c>
      <c r="M147">
        <f t="shared" si="15"/>
        <v>53</v>
      </c>
      <c r="N147">
        <f t="shared" si="16"/>
        <v>56</v>
      </c>
      <c r="O147">
        <f t="shared" si="17"/>
        <v>60</v>
      </c>
      <c r="R147">
        <v>2014</v>
      </c>
      <c r="S147" t="s">
        <v>1235</v>
      </c>
      <c r="T147" t="s">
        <v>1451</v>
      </c>
      <c r="U147" t="s">
        <v>1448</v>
      </c>
      <c r="V147" t="s">
        <v>1232</v>
      </c>
      <c r="W147" t="s">
        <v>1232</v>
      </c>
      <c r="X147" t="s">
        <v>1232</v>
      </c>
      <c r="Y147" t="s">
        <v>1232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workbookViewId="0">
      <selection activeCell="C1" sqref="C1:C430"/>
    </sheetView>
  </sheetViews>
  <sheetFormatPr defaultRowHeight="14.5" x14ac:dyDescent="0.35"/>
  <cols>
    <col min="2" max="2" width="10.08984375" bestFit="1" customWidth="1"/>
  </cols>
  <sheetData>
    <row r="1" spans="1:3" x14ac:dyDescent="0.35">
      <c r="A1" s="2" t="s">
        <v>1188</v>
      </c>
      <c r="B1" s="63">
        <v>37391</v>
      </c>
      <c r="C1">
        <f>B1-DATE(YEAR(B1),1,1)+1</f>
        <v>135</v>
      </c>
    </row>
    <row r="2" spans="1:3" x14ac:dyDescent="0.35">
      <c r="A2" s="2" t="s">
        <v>1188</v>
      </c>
      <c r="B2" s="63">
        <v>37508</v>
      </c>
      <c r="C2">
        <f t="shared" ref="C2:C65" si="0">B2-DATE(YEAR(B2),1,1)+1</f>
        <v>252</v>
      </c>
    </row>
    <row r="3" spans="1:3" x14ac:dyDescent="0.35">
      <c r="A3" s="2" t="s">
        <v>1188</v>
      </c>
      <c r="B3" s="63">
        <v>37694</v>
      </c>
      <c r="C3">
        <f t="shared" si="0"/>
        <v>73</v>
      </c>
    </row>
    <row r="4" spans="1:3" x14ac:dyDescent="0.35">
      <c r="A4" s="2" t="s">
        <v>1188</v>
      </c>
      <c r="B4" s="63">
        <v>37762</v>
      </c>
      <c r="C4">
        <f t="shared" si="0"/>
        <v>141</v>
      </c>
    </row>
    <row r="5" spans="1:3" x14ac:dyDescent="0.35">
      <c r="A5" s="2" t="s">
        <v>1188</v>
      </c>
      <c r="B5" s="63">
        <v>37866</v>
      </c>
      <c r="C5">
        <f t="shared" si="0"/>
        <v>245</v>
      </c>
    </row>
    <row r="6" spans="1:3" x14ac:dyDescent="0.35">
      <c r="A6" s="2" t="s">
        <v>1188</v>
      </c>
      <c r="B6" s="63">
        <v>38069</v>
      </c>
      <c r="C6">
        <f t="shared" si="0"/>
        <v>83</v>
      </c>
    </row>
    <row r="7" spans="1:3" x14ac:dyDescent="0.35">
      <c r="A7" s="2" t="s">
        <v>1188</v>
      </c>
      <c r="B7" s="63">
        <v>38135</v>
      </c>
      <c r="C7">
        <f t="shared" si="0"/>
        <v>149</v>
      </c>
    </row>
    <row r="8" spans="1:3" x14ac:dyDescent="0.35">
      <c r="A8" s="2" t="s">
        <v>1188</v>
      </c>
      <c r="B8" s="63">
        <v>38236</v>
      </c>
      <c r="C8">
        <f t="shared" si="0"/>
        <v>250</v>
      </c>
    </row>
    <row r="9" spans="1:3" x14ac:dyDescent="0.35">
      <c r="A9" s="2" t="s">
        <v>1188</v>
      </c>
      <c r="B9" s="63">
        <v>38446</v>
      </c>
      <c r="C9">
        <f t="shared" si="0"/>
        <v>94</v>
      </c>
    </row>
    <row r="10" spans="1:3" x14ac:dyDescent="0.35">
      <c r="A10" s="2" t="s">
        <v>1188</v>
      </c>
      <c r="B10" s="63">
        <v>38499</v>
      </c>
      <c r="C10">
        <f t="shared" si="0"/>
        <v>147</v>
      </c>
    </row>
    <row r="11" spans="1:3" x14ac:dyDescent="0.35">
      <c r="A11" s="2" t="s">
        <v>1188</v>
      </c>
      <c r="B11" s="63">
        <v>38600</v>
      </c>
      <c r="C11">
        <f t="shared" si="0"/>
        <v>248</v>
      </c>
    </row>
    <row r="12" spans="1:3" x14ac:dyDescent="0.35">
      <c r="A12" s="2" t="s">
        <v>1189</v>
      </c>
      <c r="B12" s="63">
        <v>36990</v>
      </c>
      <c r="C12">
        <f t="shared" si="0"/>
        <v>99</v>
      </c>
    </row>
    <row r="13" spans="1:3" x14ac:dyDescent="0.35">
      <c r="A13" s="2" t="s">
        <v>1189</v>
      </c>
      <c r="B13" s="63">
        <v>37057</v>
      </c>
      <c r="C13">
        <f t="shared" si="0"/>
        <v>166</v>
      </c>
    </row>
    <row r="14" spans="1:3" x14ac:dyDescent="0.35">
      <c r="A14" s="2" t="s">
        <v>1189</v>
      </c>
      <c r="B14" s="63">
        <v>37322</v>
      </c>
      <c r="C14">
        <f t="shared" si="0"/>
        <v>66</v>
      </c>
    </row>
    <row r="15" spans="1:3" x14ac:dyDescent="0.35">
      <c r="A15" s="2" t="s">
        <v>1189</v>
      </c>
      <c r="B15" s="63">
        <v>37391</v>
      </c>
      <c r="C15">
        <f t="shared" si="0"/>
        <v>135</v>
      </c>
    </row>
    <row r="16" spans="1:3" x14ac:dyDescent="0.35">
      <c r="A16" s="2" t="s">
        <v>1189</v>
      </c>
      <c r="B16" s="63">
        <v>37694</v>
      </c>
      <c r="C16">
        <f t="shared" si="0"/>
        <v>73</v>
      </c>
    </row>
    <row r="17" spans="1:3" x14ac:dyDescent="0.35">
      <c r="A17" s="2" t="s">
        <v>1189</v>
      </c>
      <c r="B17" s="63">
        <v>37762</v>
      </c>
      <c r="C17">
        <f t="shared" si="0"/>
        <v>141</v>
      </c>
    </row>
    <row r="18" spans="1:3" x14ac:dyDescent="0.35">
      <c r="A18" s="2" t="s">
        <v>1189</v>
      </c>
      <c r="B18" s="63">
        <v>38069</v>
      </c>
      <c r="C18">
        <f t="shared" si="0"/>
        <v>83</v>
      </c>
    </row>
    <row r="19" spans="1:3" x14ac:dyDescent="0.35">
      <c r="A19" s="2" t="s">
        <v>1189</v>
      </c>
      <c r="B19" s="63">
        <v>38135</v>
      </c>
      <c r="C19">
        <f t="shared" si="0"/>
        <v>149</v>
      </c>
    </row>
    <row r="20" spans="1:3" x14ac:dyDescent="0.35">
      <c r="A20" s="2" t="s">
        <v>1189</v>
      </c>
      <c r="B20" s="63">
        <v>38446</v>
      </c>
      <c r="C20">
        <f t="shared" si="0"/>
        <v>94</v>
      </c>
    </row>
    <row r="21" spans="1:3" x14ac:dyDescent="0.35">
      <c r="A21" s="2" t="s">
        <v>1189</v>
      </c>
      <c r="B21" s="63">
        <v>38499</v>
      </c>
      <c r="C21">
        <f t="shared" si="0"/>
        <v>147</v>
      </c>
    </row>
    <row r="22" spans="1:3" x14ac:dyDescent="0.35">
      <c r="A22" s="2" t="s">
        <v>1189</v>
      </c>
      <c r="B22" s="63">
        <v>38789</v>
      </c>
      <c r="C22">
        <f t="shared" si="0"/>
        <v>72</v>
      </c>
    </row>
    <row r="23" spans="1:3" x14ac:dyDescent="0.35">
      <c r="A23" s="2" t="s">
        <v>1189</v>
      </c>
      <c r="B23" s="63">
        <v>38847</v>
      </c>
      <c r="C23">
        <f t="shared" si="0"/>
        <v>130</v>
      </c>
    </row>
    <row r="24" spans="1:3" x14ac:dyDescent="0.35">
      <c r="A24" s="2" t="s">
        <v>1189</v>
      </c>
      <c r="B24" s="63">
        <v>39196</v>
      </c>
      <c r="C24">
        <f t="shared" si="0"/>
        <v>114</v>
      </c>
    </row>
    <row r="25" spans="1:3" x14ac:dyDescent="0.35">
      <c r="A25" s="2" t="s">
        <v>1189</v>
      </c>
      <c r="B25" s="63">
        <v>39261</v>
      </c>
      <c r="C25">
        <f t="shared" si="0"/>
        <v>179</v>
      </c>
    </row>
    <row r="26" spans="1:3" x14ac:dyDescent="0.35">
      <c r="A26" s="2" t="s">
        <v>1189</v>
      </c>
      <c r="B26" s="63">
        <v>39549</v>
      </c>
      <c r="C26">
        <f t="shared" si="0"/>
        <v>102</v>
      </c>
    </row>
    <row r="27" spans="1:3" x14ac:dyDescent="0.35">
      <c r="A27" s="2" t="s">
        <v>1189</v>
      </c>
      <c r="B27" s="63">
        <v>39605</v>
      </c>
      <c r="C27">
        <f t="shared" si="0"/>
        <v>158</v>
      </c>
    </row>
    <row r="28" spans="1:3" x14ac:dyDescent="0.35">
      <c r="A28" s="2" t="s">
        <v>1189</v>
      </c>
      <c r="B28" s="63">
        <v>39892</v>
      </c>
      <c r="C28">
        <f t="shared" si="0"/>
        <v>79</v>
      </c>
    </row>
    <row r="29" spans="1:3" x14ac:dyDescent="0.35">
      <c r="A29" s="2" t="s">
        <v>1189</v>
      </c>
      <c r="B29" s="63">
        <v>39892</v>
      </c>
      <c r="C29">
        <f t="shared" si="0"/>
        <v>79</v>
      </c>
    </row>
    <row r="30" spans="1:3" x14ac:dyDescent="0.35">
      <c r="A30" s="2" t="s">
        <v>1189</v>
      </c>
      <c r="B30" s="63">
        <v>39969</v>
      </c>
      <c r="C30">
        <f t="shared" si="0"/>
        <v>156</v>
      </c>
    </row>
    <row r="31" spans="1:3" x14ac:dyDescent="0.35">
      <c r="A31" s="2" t="s">
        <v>1189</v>
      </c>
      <c r="B31" s="63">
        <v>39969</v>
      </c>
      <c r="C31">
        <f t="shared" si="0"/>
        <v>156</v>
      </c>
    </row>
    <row r="32" spans="1:3" x14ac:dyDescent="0.35">
      <c r="A32" s="2" t="s">
        <v>1189</v>
      </c>
      <c r="B32" s="63">
        <v>40049</v>
      </c>
      <c r="C32">
        <f t="shared" si="0"/>
        <v>236</v>
      </c>
    </row>
    <row r="33" spans="1:3" x14ac:dyDescent="0.35">
      <c r="A33" s="2" t="s">
        <v>1189</v>
      </c>
      <c r="B33" s="63">
        <v>40049</v>
      </c>
      <c r="C33">
        <f t="shared" si="0"/>
        <v>236</v>
      </c>
    </row>
    <row r="34" spans="1:3" x14ac:dyDescent="0.35">
      <c r="A34" s="2" t="s">
        <v>1189</v>
      </c>
      <c r="B34" s="63">
        <v>40267</v>
      </c>
      <c r="C34">
        <f t="shared" si="0"/>
        <v>89</v>
      </c>
    </row>
    <row r="35" spans="1:3" x14ac:dyDescent="0.35">
      <c r="A35" s="2" t="s">
        <v>1189</v>
      </c>
      <c r="B35" s="63">
        <v>40267</v>
      </c>
      <c r="C35">
        <f t="shared" si="0"/>
        <v>89</v>
      </c>
    </row>
    <row r="36" spans="1:3" x14ac:dyDescent="0.35">
      <c r="A36" s="2" t="s">
        <v>1189</v>
      </c>
      <c r="B36" s="63">
        <v>40365</v>
      </c>
      <c r="C36">
        <f t="shared" si="0"/>
        <v>187</v>
      </c>
    </row>
    <row r="37" spans="1:3" x14ac:dyDescent="0.35">
      <c r="A37" s="2" t="s">
        <v>1189</v>
      </c>
      <c r="B37" s="63">
        <v>40365</v>
      </c>
      <c r="C37">
        <f t="shared" si="0"/>
        <v>187</v>
      </c>
    </row>
    <row r="38" spans="1:3" x14ac:dyDescent="0.35">
      <c r="A38" s="2" t="s">
        <v>1189</v>
      </c>
      <c r="B38" s="63">
        <v>40632</v>
      </c>
      <c r="C38">
        <f t="shared" si="0"/>
        <v>89</v>
      </c>
    </row>
    <row r="39" spans="1:3" x14ac:dyDescent="0.35">
      <c r="A39" s="2" t="s">
        <v>1189</v>
      </c>
      <c r="B39" s="63">
        <v>40632</v>
      </c>
      <c r="C39">
        <f t="shared" si="0"/>
        <v>89</v>
      </c>
    </row>
    <row r="40" spans="1:3" x14ac:dyDescent="0.35">
      <c r="A40" s="2" t="s">
        <v>1189</v>
      </c>
      <c r="B40" s="63">
        <v>40674</v>
      </c>
      <c r="C40">
        <f t="shared" si="0"/>
        <v>131</v>
      </c>
    </row>
    <row r="41" spans="1:3" x14ac:dyDescent="0.35">
      <c r="A41" s="2" t="s">
        <v>1189</v>
      </c>
      <c r="B41" s="63">
        <v>40674</v>
      </c>
      <c r="C41">
        <f t="shared" si="0"/>
        <v>131</v>
      </c>
    </row>
    <row r="42" spans="1:3" x14ac:dyDescent="0.35">
      <c r="A42" s="2" t="s">
        <v>1189</v>
      </c>
      <c r="B42" s="63">
        <v>41004</v>
      </c>
      <c r="C42">
        <f t="shared" si="0"/>
        <v>96</v>
      </c>
    </row>
    <row r="43" spans="1:3" x14ac:dyDescent="0.35">
      <c r="A43" s="2" t="s">
        <v>1189</v>
      </c>
      <c r="B43" s="63">
        <v>41004</v>
      </c>
      <c r="C43">
        <f t="shared" si="0"/>
        <v>96</v>
      </c>
    </row>
    <row r="44" spans="1:3" x14ac:dyDescent="0.35">
      <c r="A44" s="2" t="s">
        <v>1189</v>
      </c>
      <c r="B44" s="63">
        <v>41088</v>
      </c>
      <c r="C44">
        <f t="shared" si="0"/>
        <v>180</v>
      </c>
    </row>
    <row r="45" spans="1:3" x14ac:dyDescent="0.35">
      <c r="A45" s="2" t="s">
        <v>1189</v>
      </c>
      <c r="B45" s="63">
        <v>41088</v>
      </c>
      <c r="C45">
        <f t="shared" si="0"/>
        <v>180</v>
      </c>
    </row>
    <row r="46" spans="1:3" x14ac:dyDescent="0.35">
      <c r="A46" s="2" t="s">
        <v>1190</v>
      </c>
      <c r="B46" s="63">
        <v>38499</v>
      </c>
      <c r="C46">
        <f t="shared" si="0"/>
        <v>147</v>
      </c>
    </row>
    <row r="47" spans="1:3" x14ac:dyDescent="0.35">
      <c r="A47" s="2" t="s">
        <v>1190</v>
      </c>
      <c r="B47" s="63">
        <v>38789</v>
      </c>
      <c r="C47">
        <f t="shared" si="0"/>
        <v>72</v>
      </c>
    </row>
    <row r="48" spans="1:3" x14ac:dyDescent="0.35">
      <c r="A48" s="2" t="s">
        <v>1190</v>
      </c>
      <c r="B48" s="63">
        <v>38847</v>
      </c>
      <c r="C48">
        <f t="shared" si="0"/>
        <v>130</v>
      </c>
    </row>
    <row r="49" spans="1:3" x14ac:dyDescent="0.35">
      <c r="A49" s="2" t="s">
        <v>1190</v>
      </c>
      <c r="B49" s="63">
        <v>39196</v>
      </c>
      <c r="C49">
        <f t="shared" si="0"/>
        <v>114</v>
      </c>
    </row>
    <row r="50" spans="1:3" x14ac:dyDescent="0.35">
      <c r="A50" s="2" t="s">
        <v>1190</v>
      </c>
      <c r="B50" s="63">
        <v>39261</v>
      </c>
      <c r="C50">
        <f t="shared" si="0"/>
        <v>179</v>
      </c>
    </row>
    <row r="51" spans="1:3" x14ac:dyDescent="0.35">
      <c r="A51" s="2" t="s">
        <v>1190</v>
      </c>
      <c r="B51" s="63">
        <v>39549</v>
      </c>
      <c r="C51">
        <f t="shared" si="0"/>
        <v>102</v>
      </c>
    </row>
    <row r="52" spans="1:3" x14ac:dyDescent="0.35">
      <c r="A52" s="2" t="s">
        <v>1190</v>
      </c>
      <c r="B52" s="63">
        <v>39605</v>
      </c>
      <c r="C52">
        <f t="shared" si="0"/>
        <v>158</v>
      </c>
    </row>
    <row r="53" spans="1:3" x14ac:dyDescent="0.35">
      <c r="A53" s="2" t="s">
        <v>1191</v>
      </c>
      <c r="B53" s="63">
        <v>39892</v>
      </c>
      <c r="C53">
        <f t="shared" si="0"/>
        <v>79</v>
      </c>
    </row>
    <row r="54" spans="1:3" x14ac:dyDescent="0.35">
      <c r="A54" s="2" t="s">
        <v>1191</v>
      </c>
      <c r="B54" s="63">
        <v>39969</v>
      </c>
      <c r="C54">
        <f t="shared" si="0"/>
        <v>156</v>
      </c>
    </row>
    <row r="55" spans="1:3" x14ac:dyDescent="0.35">
      <c r="A55" s="2" t="s">
        <v>1191</v>
      </c>
      <c r="B55" s="63">
        <v>40049</v>
      </c>
      <c r="C55">
        <f t="shared" si="0"/>
        <v>236</v>
      </c>
    </row>
    <row r="56" spans="1:3" x14ac:dyDescent="0.35">
      <c r="A56" s="2" t="s">
        <v>1191</v>
      </c>
      <c r="B56" s="63">
        <v>40267</v>
      </c>
      <c r="C56">
        <f t="shared" si="0"/>
        <v>89</v>
      </c>
    </row>
    <row r="57" spans="1:3" x14ac:dyDescent="0.35">
      <c r="A57" s="2" t="s">
        <v>1191</v>
      </c>
      <c r="B57" s="63">
        <v>40365</v>
      </c>
      <c r="C57">
        <f t="shared" si="0"/>
        <v>187</v>
      </c>
    </row>
    <row r="58" spans="1:3" x14ac:dyDescent="0.35">
      <c r="A58" s="2" t="s">
        <v>1191</v>
      </c>
      <c r="B58" s="63">
        <v>40455</v>
      </c>
      <c r="C58">
        <f t="shared" si="0"/>
        <v>277</v>
      </c>
    </row>
    <row r="59" spans="1:3" x14ac:dyDescent="0.35">
      <c r="A59" s="2" t="s">
        <v>1191</v>
      </c>
      <c r="B59" s="63">
        <v>40512</v>
      </c>
      <c r="C59">
        <f t="shared" si="0"/>
        <v>334</v>
      </c>
    </row>
    <row r="60" spans="1:3" x14ac:dyDescent="0.35">
      <c r="A60" s="2" t="s">
        <v>1191</v>
      </c>
      <c r="B60" s="63">
        <v>40632</v>
      </c>
      <c r="C60">
        <f t="shared" si="0"/>
        <v>89</v>
      </c>
    </row>
    <row r="61" spans="1:3" x14ac:dyDescent="0.35">
      <c r="A61" s="2" t="s">
        <v>1191</v>
      </c>
      <c r="B61" s="63">
        <v>40674</v>
      </c>
      <c r="C61">
        <f t="shared" si="0"/>
        <v>131</v>
      </c>
    </row>
    <row r="62" spans="1:3" x14ac:dyDescent="0.35">
      <c r="A62" s="2" t="s">
        <v>1191</v>
      </c>
      <c r="B62" s="63">
        <v>40795</v>
      </c>
      <c r="C62">
        <f t="shared" si="0"/>
        <v>252</v>
      </c>
    </row>
    <row r="63" spans="1:3" x14ac:dyDescent="0.35">
      <c r="A63" s="2" t="s">
        <v>1191</v>
      </c>
      <c r="B63" s="63">
        <v>41004</v>
      </c>
      <c r="C63">
        <f t="shared" si="0"/>
        <v>96</v>
      </c>
    </row>
    <row r="64" spans="1:3" x14ac:dyDescent="0.35">
      <c r="A64" s="2" t="s">
        <v>1191</v>
      </c>
      <c r="B64" s="63">
        <v>41088</v>
      </c>
      <c r="C64">
        <f t="shared" si="0"/>
        <v>180</v>
      </c>
    </row>
    <row r="65" spans="1:3" x14ac:dyDescent="0.35">
      <c r="A65" s="2" t="s">
        <v>1191</v>
      </c>
      <c r="B65" s="63">
        <v>41177</v>
      </c>
      <c r="C65">
        <f t="shared" si="0"/>
        <v>269</v>
      </c>
    </row>
    <row r="66" spans="1:3" x14ac:dyDescent="0.35">
      <c r="A66" s="2" t="s">
        <v>1192</v>
      </c>
      <c r="B66" s="63">
        <v>39892</v>
      </c>
      <c r="C66">
        <f t="shared" ref="C66:C129" si="1">B66-DATE(YEAR(B66),1,1)+1</f>
        <v>79</v>
      </c>
    </row>
    <row r="67" spans="1:3" x14ac:dyDescent="0.35">
      <c r="A67" s="2" t="s">
        <v>1192</v>
      </c>
      <c r="B67" s="63">
        <v>39969</v>
      </c>
      <c r="C67">
        <f t="shared" si="1"/>
        <v>156</v>
      </c>
    </row>
    <row r="68" spans="1:3" x14ac:dyDescent="0.35">
      <c r="A68" s="2" t="s">
        <v>1192</v>
      </c>
      <c r="B68" s="63">
        <v>40049</v>
      </c>
      <c r="C68">
        <f t="shared" si="1"/>
        <v>236</v>
      </c>
    </row>
    <row r="69" spans="1:3" x14ac:dyDescent="0.35">
      <c r="A69" s="2" t="s">
        <v>1192</v>
      </c>
      <c r="B69" s="63">
        <v>40267</v>
      </c>
      <c r="C69">
        <f t="shared" si="1"/>
        <v>89</v>
      </c>
    </row>
    <row r="70" spans="1:3" x14ac:dyDescent="0.35">
      <c r="A70" s="2" t="s">
        <v>1192</v>
      </c>
      <c r="B70" s="63">
        <v>40365</v>
      </c>
      <c r="C70">
        <f t="shared" si="1"/>
        <v>187</v>
      </c>
    </row>
    <row r="71" spans="1:3" x14ac:dyDescent="0.35">
      <c r="A71" s="2" t="s">
        <v>1192</v>
      </c>
      <c r="B71" s="63">
        <v>40632</v>
      </c>
      <c r="C71">
        <f t="shared" si="1"/>
        <v>89</v>
      </c>
    </row>
    <row r="72" spans="1:3" x14ac:dyDescent="0.35">
      <c r="A72" s="2" t="s">
        <v>1192</v>
      </c>
      <c r="B72" s="63">
        <v>40674</v>
      </c>
      <c r="C72">
        <f t="shared" si="1"/>
        <v>131</v>
      </c>
    </row>
    <row r="73" spans="1:3" x14ac:dyDescent="0.35">
      <c r="A73" s="2" t="s">
        <v>1192</v>
      </c>
      <c r="B73" s="63">
        <v>40795</v>
      </c>
      <c r="C73">
        <f t="shared" si="1"/>
        <v>252</v>
      </c>
    </row>
    <row r="74" spans="1:3" x14ac:dyDescent="0.35">
      <c r="A74" s="2" t="s">
        <v>1192</v>
      </c>
      <c r="B74" s="63">
        <v>41004</v>
      </c>
      <c r="C74">
        <f t="shared" si="1"/>
        <v>96</v>
      </c>
    </row>
    <row r="75" spans="1:3" x14ac:dyDescent="0.35">
      <c r="A75" s="2" t="s">
        <v>1192</v>
      </c>
      <c r="B75" s="63">
        <v>41088</v>
      </c>
      <c r="C75">
        <f t="shared" si="1"/>
        <v>180</v>
      </c>
    </row>
    <row r="76" spans="1:3" x14ac:dyDescent="0.35">
      <c r="A76" s="2" t="s">
        <v>1192</v>
      </c>
      <c r="B76" s="63">
        <v>41177</v>
      </c>
      <c r="C76">
        <f t="shared" si="1"/>
        <v>269</v>
      </c>
    </row>
    <row r="77" spans="1:3" x14ac:dyDescent="0.35">
      <c r="A77" s="2" t="s">
        <v>1193</v>
      </c>
      <c r="B77" s="63">
        <v>36588</v>
      </c>
      <c r="C77">
        <f t="shared" si="1"/>
        <v>63</v>
      </c>
    </row>
    <row r="78" spans="1:3" x14ac:dyDescent="0.35">
      <c r="A78" s="2" t="s">
        <v>1193</v>
      </c>
      <c r="B78" s="63">
        <v>36661</v>
      </c>
      <c r="C78">
        <f t="shared" si="1"/>
        <v>136</v>
      </c>
    </row>
    <row r="79" spans="1:3" x14ac:dyDescent="0.35">
      <c r="A79" s="2" t="s">
        <v>1193</v>
      </c>
      <c r="B79" s="63">
        <v>36990</v>
      </c>
      <c r="C79">
        <f t="shared" si="1"/>
        <v>99</v>
      </c>
    </row>
    <row r="80" spans="1:3" x14ac:dyDescent="0.35">
      <c r="A80" s="2" t="s">
        <v>1193</v>
      </c>
      <c r="B80" s="63">
        <v>37057</v>
      </c>
      <c r="C80">
        <f t="shared" si="1"/>
        <v>166</v>
      </c>
    </row>
    <row r="81" spans="1:3" x14ac:dyDescent="0.35">
      <c r="A81" s="2" t="s">
        <v>1193</v>
      </c>
      <c r="B81" s="63">
        <v>37322</v>
      </c>
      <c r="C81">
        <f t="shared" si="1"/>
        <v>66</v>
      </c>
    </row>
    <row r="82" spans="1:3" x14ac:dyDescent="0.35">
      <c r="A82" s="2" t="s">
        <v>1193</v>
      </c>
      <c r="B82" s="63">
        <v>37391</v>
      </c>
      <c r="C82">
        <f t="shared" si="1"/>
        <v>135</v>
      </c>
    </row>
    <row r="83" spans="1:3" x14ac:dyDescent="0.35">
      <c r="A83" s="2" t="s">
        <v>1193</v>
      </c>
      <c r="B83" s="63">
        <v>37694</v>
      </c>
      <c r="C83">
        <f t="shared" si="1"/>
        <v>73</v>
      </c>
    </row>
    <row r="84" spans="1:3" x14ac:dyDescent="0.35">
      <c r="A84" s="2" t="s">
        <v>1193</v>
      </c>
      <c r="B84" s="63">
        <v>37762</v>
      </c>
      <c r="C84">
        <f t="shared" si="1"/>
        <v>141</v>
      </c>
    </row>
    <row r="85" spans="1:3" x14ac:dyDescent="0.35">
      <c r="A85" s="2" t="s">
        <v>1193</v>
      </c>
      <c r="B85" s="63">
        <v>38069</v>
      </c>
      <c r="C85">
        <f t="shared" si="1"/>
        <v>83</v>
      </c>
    </row>
    <row r="86" spans="1:3" x14ac:dyDescent="0.35">
      <c r="A86" s="2" t="s">
        <v>1193</v>
      </c>
      <c r="B86" s="63">
        <v>38135</v>
      </c>
      <c r="C86">
        <f t="shared" si="1"/>
        <v>149</v>
      </c>
    </row>
    <row r="87" spans="1:3" x14ac:dyDescent="0.35">
      <c r="A87" s="2" t="s">
        <v>1194</v>
      </c>
      <c r="B87" s="63">
        <v>36588</v>
      </c>
      <c r="C87">
        <f t="shared" si="1"/>
        <v>63</v>
      </c>
    </row>
    <row r="88" spans="1:3" x14ac:dyDescent="0.35">
      <c r="A88" s="2" t="s">
        <v>1194</v>
      </c>
      <c r="B88" s="63">
        <v>36661</v>
      </c>
      <c r="C88">
        <f t="shared" si="1"/>
        <v>136</v>
      </c>
    </row>
    <row r="89" spans="1:3" x14ac:dyDescent="0.35">
      <c r="A89" s="2" t="s">
        <v>1194</v>
      </c>
      <c r="B89" s="63">
        <v>36990</v>
      </c>
      <c r="C89">
        <f t="shared" si="1"/>
        <v>99</v>
      </c>
    </row>
    <row r="90" spans="1:3" x14ac:dyDescent="0.35">
      <c r="A90" s="2" t="s">
        <v>1194</v>
      </c>
      <c r="B90" s="63">
        <v>37057</v>
      </c>
      <c r="C90">
        <f t="shared" si="1"/>
        <v>166</v>
      </c>
    </row>
    <row r="91" spans="1:3" x14ac:dyDescent="0.35">
      <c r="A91" s="2" t="s">
        <v>1194</v>
      </c>
      <c r="B91" s="63">
        <v>37112</v>
      </c>
      <c r="C91">
        <f t="shared" si="1"/>
        <v>221</v>
      </c>
    </row>
    <row r="92" spans="1:3" x14ac:dyDescent="0.35">
      <c r="A92" s="2" t="s">
        <v>1194</v>
      </c>
      <c r="B92" s="63">
        <v>37322</v>
      </c>
      <c r="C92">
        <f t="shared" si="1"/>
        <v>66</v>
      </c>
    </row>
    <row r="93" spans="1:3" x14ac:dyDescent="0.35">
      <c r="A93" s="2" t="s">
        <v>1194</v>
      </c>
      <c r="B93" s="63">
        <v>37391</v>
      </c>
      <c r="C93">
        <f t="shared" si="1"/>
        <v>135</v>
      </c>
    </row>
    <row r="94" spans="1:3" x14ac:dyDescent="0.35">
      <c r="A94" s="2" t="s">
        <v>1194</v>
      </c>
      <c r="B94" s="63">
        <v>37508</v>
      </c>
      <c r="C94">
        <f t="shared" si="1"/>
        <v>252</v>
      </c>
    </row>
    <row r="95" spans="1:3" x14ac:dyDescent="0.35">
      <c r="A95" s="2" t="s">
        <v>1194</v>
      </c>
      <c r="B95" s="63">
        <v>37694</v>
      </c>
      <c r="C95">
        <f t="shared" si="1"/>
        <v>73</v>
      </c>
    </row>
    <row r="96" spans="1:3" x14ac:dyDescent="0.35">
      <c r="A96" s="2" t="s">
        <v>1194</v>
      </c>
      <c r="B96" s="63">
        <v>37762</v>
      </c>
      <c r="C96">
        <f t="shared" si="1"/>
        <v>141</v>
      </c>
    </row>
    <row r="97" spans="1:3" x14ac:dyDescent="0.35">
      <c r="A97" s="2" t="s">
        <v>1194</v>
      </c>
      <c r="B97" s="63">
        <v>37866</v>
      </c>
      <c r="C97">
        <f t="shared" si="1"/>
        <v>245</v>
      </c>
    </row>
    <row r="98" spans="1:3" x14ac:dyDescent="0.35">
      <c r="A98" s="2" t="s">
        <v>1194</v>
      </c>
      <c r="B98" s="63">
        <v>38069</v>
      </c>
      <c r="C98">
        <f t="shared" si="1"/>
        <v>83</v>
      </c>
    </row>
    <row r="99" spans="1:3" x14ac:dyDescent="0.35">
      <c r="A99" s="2" t="s">
        <v>1194</v>
      </c>
      <c r="B99" s="63">
        <v>38135</v>
      </c>
      <c r="C99">
        <f t="shared" si="1"/>
        <v>149</v>
      </c>
    </row>
    <row r="100" spans="1:3" x14ac:dyDescent="0.35">
      <c r="A100" s="2" t="s">
        <v>1194</v>
      </c>
      <c r="B100" s="63">
        <v>38236</v>
      </c>
      <c r="C100">
        <f t="shared" si="1"/>
        <v>250</v>
      </c>
    </row>
    <row r="101" spans="1:3" x14ac:dyDescent="0.35">
      <c r="A101" s="2" t="s">
        <v>1194</v>
      </c>
      <c r="B101" s="63">
        <v>38446</v>
      </c>
      <c r="C101">
        <f t="shared" si="1"/>
        <v>94</v>
      </c>
    </row>
    <row r="102" spans="1:3" x14ac:dyDescent="0.35">
      <c r="A102" s="2" t="s">
        <v>1194</v>
      </c>
      <c r="B102" s="63">
        <v>38499</v>
      </c>
      <c r="C102">
        <f t="shared" si="1"/>
        <v>147</v>
      </c>
    </row>
    <row r="103" spans="1:3" x14ac:dyDescent="0.35">
      <c r="A103" s="2" t="s">
        <v>1194</v>
      </c>
      <c r="B103" s="63">
        <v>38600</v>
      </c>
      <c r="C103">
        <f t="shared" si="1"/>
        <v>248</v>
      </c>
    </row>
    <row r="104" spans="1:3" x14ac:dyDescent="0.35">
      <c r="A104" s="2" t="s">
        <v>1194</v>
      </c>
      <c r="B104" s="63">
        <v>38789</v>
      </c>
      <c r="C104">
        <f t="shared" si="1"/>
        <v>72</v>
      </c>
    </row>
    <row r="105" spans="1:3" x14ac:dyDescent="0.35">
      <c r="A105" s="2" t="s">
        <v>1194</v>
      </c>
      <c r="B105" s="63">
        <v>38847</v>
      </c>
      <c r="C105">
        <f t="shared" si="1"/>
        <v>130</v>
      </c>
    </row>
    <row r="106" spans="1:3" x14ac:dyDescent="0.35">
      <c r="A106" s="2" t="s">
        <v>1194</v>
      </c>
      <c r="B106" s="63">
        <v>39196</v>
      </c>
      <c r="C106">
        <f t="shared" si="1"/>
        <v>114</v>
      </c>
    </row>
    <row r="107" spans="1:3" x14ac:dyDescent="0.35">
      <c r="A107" s="2" t="s">
        <v>1194</v>
      </c>
      <c r="B107" s="63">
        <v>39261</v>
      </c>
      <c r="C107">
        <f t="shared" si="1"/>
        <v>179</v>
      </c>
    </row>
    <row r="108" spans="1:3" x14ac:dyDescent="0.35">
      <c r="A108" s="2" t="s">
        <v>1194</v>
      </c>
      <c r="B108" s="63">
        <v>39338</v>
      </c>
      <c r="C108">
        <f t="shared" si="1"/>
        <v>256</v>
      </c>
    </row>
    <row r="109" spans="1:3" x14ac:dyDescent="0.35">
      <c r="A109" s="2" t="s">
        <v>1194</v>
      </c>
      <c r="B109" s="63">
        <v>39549</v>
      </c>
      <c r="C109">
        <f t="shared" si="1"/>
        <v>102</v>
      </c>
    </row>
    <row r="110" spans="1:3" x14ac:dyDescent="0.35">
      <c r="A110" s="2" t="s">
        <v>1194</v>
      </c>
      <c r="B110" s="63">
        <v>39605</v>
      </c>
      <c r="C110">
        <f t="shared" si="1"/>
        <v>158</v>
      </c>
    </row>
    <row r="111" spans="1:3" x14ac:dyDescent="0.35">
      <c r="A111" s="2" t="s">
        <v>1194</v>
      </c>
      <c r="B111" s="63">
        <v>39702</v>
      </c>
      <c r="C111">
        <f t="shared" si="1"/>
        <v>255</v>
      </c>
    </row>
    <row r="112" spans="1:3" x14ac:dyDescent="0.35">
      <c r="A112" s="2" t="s">
        <v>1194</v>
      </c>
      <c r="B112" s="63">
        <v>39892</v>
      </c>
      <c r="C112">
        <f t="shared" si="1"/>
        <v>79</v>
      </c>
    </row>
    <row r="113" spans="1:3" x14ac:dyDescent="0.35">
      <c r="A113" s="2" t="s">
        <v>1194</v>
      </c>
      <c r="B113" s="63">
        <v>39969</v>
      </c>
      <c r="C113">
        <f t="shared" si="1"/>
        <v>156</v>
      </c>
    </row>
    <row r="114" spans="1:3" x14ac:dyDescent="0.35">
      <c r="A114" s="2" t="s">
        <v>1194</v>
      </c>
      <c r="B114" s="63">
        <v>40049</v>
      </c>
      <c r="C114">
        <f t="shared" si="1"/>
        <v>236</v>
      </c>
    </row>
    <row r="115" spans="1:3" x14ac:dyDescent="0.35">
      <c r="A115" s="2" t="s">
        <v>1194</v>
      </c>
      <c r="B115" s="63">
        <v>40267</v>
      </c>
      <c r="C115">
        <f t="shared" si="1"/>
        <v>89</v>
      </c>
    </row>
    <row r="116" spans="1:3" x14ac:dyDescent="0.35">
      <c r="A116" s="2" t="s">
        <v>1194</v>
      </c>
      <c r="B116" s="63">
        <v>40267</v>
      </c>
      <c r="C116">
        <f t="shared" si="1"/>
        <v>89</v>
      </c>
    </row>
    <row r="117" spans="1:3" x14ac:dyDescent="0.35">
      <c r="A117" s="2" t="s">
        <v>1194</v>
      </c>
      <c r="B117" s="63">
        <v>40365</v>
      </c>
      <c r="C117">
        <f t="shared" si="1"/>
        <v>187</v>
      </c>
    </row>
    <row r="118" spans="1:3" x14ac:dyDescent="0.35">
      <c r="A118" s="2" t="s">
        <v>1194</v>
      </c>
      <c r="B118" s="63">
        <v>40365</v>
      </c>
      <c r="C118">
        <f t="shared" si="1"/>
        <v>187</v>
      </c>
    </row>
    <row r="119" spans="1:3" x14ac:dyDescent="0.35">
      <c r="A119" s="2" t="s">
        <v>1194</v>
      </c>
      <c r="B119" s="63">
        <v>40632</v>
      </c>
      <c r="C119">
        <f t="shared" si="1"/>
        <v>89</v>
      </c>
    </row>
    <row r="120" spans="1:3" x14ac:dyDescent="0.35">
      <c r="A120" s="2" t="s">
        <v>1194</v>
      </c>
      <c r="B120" s="63">
        <v>40674</v>
      </c>
      <c r="C120">
        <f t="shared" si="1"/>
        <v>131</v>
      </c>
    </row>
    <row r="121" spans="1:3" x14ac:dyDescent="0.35">
      <c r="A121" s="2" t="s">
        <v>1194</v>
      </c>
      <c r="B121" s="63">
        <v>40795</v>
      </c>
      <c r="C121">
        <f t="shared" si="1"/>
        <v>252</v>
      </c>
    </row>
    <row r="122" spans="1:3" x14ac:dyDescent="0.35">
      <c r="A122" s="2" t="s">
        <v>1194</v>
      </c>
      <c r="B122" s="63">
        <v>41004</v>
      </c>
      <c r="C122">
        <f t="shared" si="1"/>
        <v>96</v>
      </c>
    </row>
    <row r="123" spans="1:3" x14ac:dyDescent="0.35">
      <c r="A123" s="2" t="s">
        <v>1194</v>
      </c>
      <c r="B123" s="63">
        <v>41088</v>
      </c>
      <c r="C123">
        <f t="shared" si="1"/>
        <v>180</v>
      </c>
    </row>
    <row r="124" spans="1:3" x14ac:dyDescent="0.35">
      <c r="A124" s="2" t="s">
        <v>1195</v>
      </c>
      <c r="B124" s="63">
        <v>38135</v>
      </c>
      <c r="C124">
        <f t="shared" si="1"/>
        <v>149</v>
      </c>
    </row>
    <row r="125" spans="1:3" x14ac:dyDescent="0.35">
      <c r="A125" s="2" t="s">
        <v>1195</v>
      </c>
      <c r="B125" s="63">
        <v>38236</v>
      </c>
      <c r="C125">
        <f t="shared" si="1"/>
        <v>250</v>
      </c>
    </row>
    <row r="126" spans="1:3" x14ac:dyDescent="0.35">
      <c r="A126" s="2" t="s">
        <v>1195</v>
      </c>
      <c r="B126" s="63">
        <v>38499</v>
      </c>
      <c r="C126">
        <f t="shared" si="1"/>
        <v>147</v>
      </c>
    </row>
    <row r="127" spans="1:3" x14ac:dyDescent="0.35">
      <c r="A127" s="2" t="s">
        <v>1195</v>
      </c>
      <c r="B127" s="63">
        <v>38600</v>
      </c>
      <c r="C127">
        <f t="shared" si="1"/>
        <v>248</v>
      </c>
    </row>
    <row r="128" spans="1:3" x14ac:dyDescent="0.35">
      <c r="A128" s="2" t="s">
        <v>1195</v>
      </c>
      <c r="B128" s="63">
        <v>38847</v>
      </c>
      <c r="C128">
        <f t="shared" si="1"/>
        <v>130</v>
      </c>
    </row>
    <row r="129" spans="1:3" x14ac:dyDescent="0.35">
      <c r="A129" s="2" t="s">
        <v>1195</v>
      </c>
      <c r="B129" s="63">
        <v>39001</v>
      </c>
      <c r="C129">
        <f t="shared" si="1"/>
        <v>284</v>
      </c>
    </row>
    <row r="130" spans="1:3" x14ac:dyDescent="0.35">
      <c r="A130" s="2" t="s">
        <v>1195</v>
      </c>
      <c r="B130" s="63">
        <v>39196</v>
      </c>
      <c r="C130">
        <f t="shared" ref="C130:C193" si="2">B130-DATE(YEAR(B130),1,1)+1</f>
        <v>114</v>
      </c>
    </row>
    <row r="131" spans="1:3" x14ac:dyDescent="0.35">
      <c r="A131" s="2" t="s">
        <v>1195</v>
      </c>
      <c r="B131" s="63">
        <v>39261</v>
      </c>
      <c r="C131">
        <f t="shared" si="2"/>
        <v>179</v>
      </c>
    </row>
    <row r="132" spans="1:3" x14ac:dyDescent="0.35">
      <c r="A132" s="2" t="s">
        <v>1195</v>
      </c>
      <c r="B132" s="63">
        <v>39338</v>
      </c>
      <c r="C132">
        <f t="shared" si="2"/>
        <v>256</v>
      </c>
    </row>
    <row r="133" spans="1:3" x14ac:dyDescent="0.35">
      <c r="A133" s="2" t="s">
        <v>1195</v>
      </c>
      <c r="B133" s="63">
        <v>39549</v>
      </c>
      <c r="C133">
        <f t="shared" si="2"/>
        <v>102</v>
      </c>
    </row>
    <row r="134" spans="1:3" x14ac:dyDescent="0.35">
      <c r="A134" s="2" t="s">
        <v>1195</v>
      </c>
      <c r="B134" s="63">
        <v>39605</v>
      </c>
      <c r="C134">
        <f t="shared" si="2"/>
        <v>158</v>
      </c>
    </row>
    <row r="135" spans="1:3" x14ac:dyDescent="0.35">
      <c r="A135" s="2" t="s">
        <v>1195</v>
      </c>
      <c r="B135" s="63">
        <v>39702</v>
      </c>
      <c r="C135">
        <f t="shared" si="2"/>
        <v>255</v>
      </c>
    </row>
    <row r="136" spans="1:3" x14ac:dyDescent="0.35">
      <c r="A136" s="2" t="s">
        <v>1196</v>
      </c>
      <c r="B136" s="63">
        <v>36661</v>
      </c>
      <c r="C136">
        <f t="shared" si="2"/>
        <v>136</v>
      </c>
    </row>
    <row r="137" spans="1:3" x14ac:dyDescent="0.35">
      <c r="A137" s="2" t="s">
        <v>1196</v>
      </c>
      <c r="B137" s="63">
        <v>36990</v>
      </c>
      <c r="C137">
        <f t="shared" si="2"/>
        <v>99</v>
      </c>
    </row>
    <row r="138" spans="1:3" x14ac:dyDescent="0.35">
      <c r="A138" s="2" t="s">
        <v>1196</v>
      </c>
      <c r="B138" s="63">
        <v>37057</v>
      </c>
      <c r="C138">
        <f t="shared" si="2"/>
        <v>166</v>
      </c>
    </row>
    <row r="139" spans="1:3" x14ac:dyDescent="0.35">
      <c r="A139" s="2" t="s">
        <v>1196</v>
      </c>
      <c r="B139" s="63">
        <v>37322</v>
      </c>
      <c r="C139">
        <f t="shared" si="2"/>
        <v>66</v>
      </c>
    </row>
    <row r="140" spans="1:3" x14ac:dyDescent="0.35">
      <c r="A140" s="2" t="s">
        <v>1196</v>
      </c>
      <c r="B140" s="63">
        <v>37391</v>
      </c>
      <c r="C140">
        <f t="shared" si="2"/>
        <v>135</v>
      </c>
    </row>
    <row r="141" spans="1:3" x14ac:dyDescent="0.35">
      <c r="A141" s="2" t="s">
        <v>1196</v>
      </c>
      <c r="B141" s="63">
        <v>37694</v>
      </c>
      <c r="C141">
        <f t="shared" si="2"/>
        <v>73</v>
      </c>
    </row>
    <row r="142" spans="1:3" x14ac:dyDescent="0.35">
      <c r="A142" s="2" t="s">
        <v>1196</v>
      </c>
      <c r="B142" s="63">
        <v>37762</v>
      </c>
      <c r="C142">
        <f t="shared" si="2"/>
        <v>141</v>
      </c>
    </row>
    <row r="143" spans="1:3" x14ac:dyDescent="0.35">
      <c r="A143" s="2" t="s">
        <v>1197</v>
      </c>
      <c r="B143" s="63">
        <v>38069</v>
      </c>
      <c r="C143">
        <f t="shared" si="2"/>
        <v>83</v>
      </c>
    </row>
    <row r="144" spans="1:3" x14ac:dyDescent="0.35">
      <c r="A144" s="2" t="s">
        <v>1197</v>
      </c>
      <c r="B144" s="63">
        <v>38135</v>
      </c>
      <c r="C144">
        <f t="shared" si="2"/>
        <v>149</v>
      </c>
    </row>
    <row r="145" spans="1:3" x14ac:dyDescent="0.35">
      <c r="A145" s="2" t="s">
        <v>1197</v>
      </c>
      <c r="B145" s="63">
        <v>38446</v>
      </c>
      <c r="C145">
        <f t="shared" si="2"/>
        <v>94</v>
      </c>
    </row>
    <row r="146" spans="1:3" x14ac:dyDescent="0.35">
      <c r="A146" s="2" t="s">
        <v>1197</v>
      </c>
      <c r="B146" s="63">
        <v>38499</v>
      </c>
      <c r="C146">
        <f t="shared" si="2"/>
        <v>147</v>
      </c>
    </row>
    <row r="147" spans="1:3" x14ac:dyDescent="0.35">
      <c r="A147" s="2" t="s">
        <v>1197</v>
      </c>
      <c r="B147" s="63">
        <v>38789</v>
      </c>
      <c r="C147">
        <f t="shared" si="2"/>
        <v>72</v>
      </c>
    </row>
    <row r="148" spans="1:3" x14ac:dyDescent="0.35">
      <c r="A148" s="2" t="s">
        <v>1197</v>
      </c>
      <c r="B148" s="63">
        <v>38847</v>
      </c>
      <c r="C148">
        <f t="shared" si="2"/>
        <v>130</v>
      </c>
    </row>
    <row r="149" spans="1:3" x14ac:dyDescent="0.35">
      <c r="A149" s="2" t="s">
        <v>1198</v>
      </c>
      <c r="B149" s="63">
        <v>36661</v>
      </c>
      <c r="C149">
        <f t="shared" si="2"/>
        <v>136</v>
      </c>
    </row>
    <row r="150" spans="1:3" x14ac:dyDescent="0.35">
      <c r="A150" s="2" t="s">
        <v>1198</v>
      </c>
      <c r="B150" s="63">
        <v>36990</v>
      </c>
      <c r="C150">
        <f t="shared" si="2"/>
        <v>99</v>
      </c>
    </row>
    <row r="151" spans="1:3" x14ac:dyDescent="0.35">
      <c r="A151" s="2" t="s">
        <v>1198</v>
      </c>
      <c r="B151" s="63">
        <v>37057</v>
      </c>
      <c r="C151">
        <f t="shared" si="2"/>
        <v>166</v>
      </c>
    </row>
    <row r="152" spans="1:3" x14ac:dyDescent="0.35">
      <c r="A152" s="2" t="s">
        <v>1198</v>
      </c>
      <c r="B152" s="63">
        <v>37322</v>
      </c>
      <c r="C152">
        <f t="shared" si="2"/>
        <v>66</v>
      </c>
    </row>
    <row r="153" spans="1:3" x14ac:dyDescent="0.35">
      <c r="A153" s="2" t="s">
        <v>1198</v>
      </c>
      <c r="B153" s="63">
        <v>37391</v>
      </c>
      <c r="C153">
        <f t="shared" si="2"/>
        <v>135</v>
      </c>
    </row>
    <row r="154" spans="1:3" x14ac:dyDescent="0.35">
      <c r="A154" s="2" t="s">
        <v>1198</v>
      </c>
      <c r="B154" s="63">
        <v>37694</v>
      </c>
      <c r="C154">
        <f t="shared" si="2"/>
        <v>73</v>
      </c>
    </row>
    <row r="155" spans="1:3" x14ac:dyDescent="0.35">
      <c r="A155" s="2" t="s">
        <v>1198</v>
      </c>
      <c r="B155" s="63">
        <v>37762</v>
      </c>
      <c r="C155">
        <f t="shared" si="2"/>
        <v>141</v>
      </c>
    </row>
    <row r="156" spans="1:3" x14ac:dyDescent="0.35">
      <c r="A156" s="2" t="s">
        <v>1198</v>
      </c>
      <c r="B156" s="63">
        <v>38069</v>
      </c>
      <c r="C156">
        <f t="shared" si="2"/>
        <v>83</v>
      </c>
    </row>
    <row r="157" spans="1:3" x14ac:dyDescent="0.35">
      <c r="A157" s="2" t="s">
        <v>1198</v>
      </c>
      <c r="B157" s="63">
        <v>38135</v>
      </c>
      <c r="C157">
        <f t="shared" si="2"/>
        <v>149</v>
      </c>
    </row>
    <row r="158" spans="1:3" x14ac:dyDescent="0.35">
      <c r="A158" s="2" t="s">
        <v>1199</v>
      </c>
      <c r="B158" s="63">
        <v>38446</v>
      </c>
      <c r="C158">
        <f t="shared" si="2"/>
        <v>94</v>
      </c>
    </row>
    <row r="159" spans="1:3" x14ac:dyDescent="0.35">
      <c r="A159" s="2" t="s">
        <v>1199</v>
      </c>
      <c r="B159" s="63">
        <v>38499</v>
      </c>
      <c r="C159">
        <f t="shared" si="2"/>
        <v>147</v>
      </c>
    </row>
    <row r="160" spans="1:3" x14ac:dyDescent="0.35">
      <c r="A160" s="2" t="s">
        <v>1199</v>
      </c>
      <c r="B160" s="63">
        <v>38789</v>
      </c>
      <c r="C160">
        <f t="shared" si="2"/>
        <v>72</v>
      </c>
    </row>
    <row r="161" spans="1:3" x14ac:dyDescent="0.35">
      <c r="A161" s="2" t="s">
        <v>1199</v>
      </c>
      <c r="B161" s="63">
        <v>38847</v>
      </c>
      <c r="C161">
        <f t="shared" si="2"/>
        <v>130</v>
      </c>
    </row>
    <row r="162" spans="1:3" x14ac:dyDescent="0.35">
      <c r="A162" s="2" t="s">
        <v>1199</v>
      </c>
      <c r="B162" s="63">
        <v>39196</v>
      </c>
      <c r="C162">
        <f t="shared" si="2"/>
        <v>114</v>
      </c>
    </row>
    <row r="163" spans="1:3" x14ac:dyDescent="0.35">
      <c r="A163" s="2" t="s">
        <v>1199</v>
      </c>
      <c r="B163" s="63">
        <v>39261</v>
      </c>
      <c r="C163">
        <f t="shared" si="2"/>
        <v>179</v>
      </c>
    </row>
    <row r="164" spans="1:3" x14ac:dyDescent="0.35">
      <c r="A164" s="2" t="s">
        <v>1200</v>
      </c>
      <c r="B164" s="63">
        <v>39892</v>
      </c>
      <c r="C164">
        <f t="shared" si="2"/>
        <v>79</v>
      </c>
    </row>
    <row r="165" spans="1:3" x14ac:dyDescent="0.35">
      <c r="A165" s="2" t="s">
        <v>1200</v>
      </c>
      <c r="B165" s="63">
        <v>39969</v>
      </c>
      <c r="C165">
        <f t="shared" si="2"/>
        <v>156</v>
      </c>
    </row>
    <row r="166" spans="1:3" x14ac:dyDescent="0.35">
      <c r="A166" s="2" t="s">
        <v>1200</v>
      </c>
      <c r="B166" s="63">
        <v>40049</v>
      </c>
      <c r="C166">
        <f t="shared" si="2"/>
        <v>236</v>
      </c>
    </row>
    <row r="167" spans="1:3" x14ac:dyDescent="0.35">
      <c r="A167" s="2" t="s">
        <v>1200</v>
      </c>
      <c r="B167" s="63">
        <v>40267</v>
      </c>
      <c r="C167">
        <f t="shared" si="2"/>
        <v>89</v>
      </c>
    </row>
    <row r="168" spans="1:3" x14ac:dyDescent="0.35">
      <c r="A168" s="2" t="s">
        <v>1200</v>
      </c>
      <c r="B168" s="63">
        <v>40365</v>
      </c>
      <c r="C168">
        <f t="shared" si="2"/>
        <v>187</v>
      </c>
    </row>
    <row r="169" spans="1:3" x14ac:dyDescent="0.35">
      <c r="A169" s="2" t="s">
        <v>1200</v>
      </c>
      <c r="B169" s="63">
        <v>40455</v>
      </c>
      <c r="C169">
        <f t="shared" si="2"/>
        <v>277</v>
      </c>
    </row>
    <row r="170" spans="1:3" x14ac:dyDescent="0.35">
      <c r="A170" s="2" t="s">
        <v>1200</v>
      </c>
      <c r="B170" s="63">
        <v>40512</v>
      </c>
      <c r="C170">
        <f t="shared" si="2"/>
        <v>334</v>
      </c>
    </row>
    <row r="171" spans="1:3" x14ac:dyDescent="0.35">
      <c r="A171" s="2" t="s">
        <v>1200</v>
      </c>
      <c r="B171" s="63">
        <v>40632</v>
      </c>
      <c r="C171">
        <f t="shared" si="2"/>
        <v>89</v>
      </c>
    </row>
    <row r="172" spans="1:3" x14ac:dyDescent="0.35">
      <c r="A172" s="2" t="s">
        <v>1200</v>
      </c>
      <c r="B172" s="63">
        <v>40674</v>
      </c>
      <c r="C172">
        <f t="shared" si="2"/>
        <v>131</v>
      </c>
    </row>
    <row r="173" spans="1:3" x14ac:dyDescent="0.35">
      <c r="A173" s="2" t="s">
        <v>1200</v>
      </c>
      <c r="B173" s="63">
        <v>40795</v>
      </c>
      <c r="C173">
        <f t="shared" si="2"/>
        <v>252</v>
      </c>
    </row>
    <row r="174" spans="1:3" x14ac:dyDescent="0.35">
      <c r="A174" s="2" t="s">
        <v>1200</v>
      </c>
      <c r="B174" s="63">
        <v>41004</v>
      </c>
      <c r="C174">
        <f t="shared" si="2"/>
        <v>96</v>
      </c>
    </row>
    <row r="175" spans="1:3" x14ac:dyDescent="0.35">
      <c r="A175" s="2" t="s">
        <v>1200</v>
      </c>
      <c r="B175" s="63">
        <v>41088</v>
      </c>
      <c r="C175">
        <f t="shared" si="2"/>
        <v>180</v>
      </c>
    </row>
    <row r="176" spans="1:3" x14ac:dyDescent="0.35">
      <c r="A176" s="2" t="s">
        <v>1200</v>
      </c>
      <c r="B176" s="63">
        <v>41177</v>
      </c>
      <c r="C176">
        <f t="shared" si="2"/>
        <v>269</v>
      </c>
    </row>
    <row r="177" spans="1:3" x14ac:dyDescent="0.35">
      <c r="A177" s="2" t="s">
        <v>1201</v>
      </c>
      <c r="B177" s="63">
        <v>39892</v>
      </c>
      <c r="C177">
        <f t="shared" si="2"/>
        <v>79</v>
      </c>
    </row>
    <row r="178" spans="1:3" x14ac:dyDescent="0.35">
      <c r="A178" s="2" t="s">
        <v>1201</v>
      </c>
      <c r="B178" s="63">
        <v>39969</v>
      </c>
      <c r="C178">
        <f t="shared" si="2"/>
        <v>156</v>
      </c>
    </row>
    <row r="179" spans="1:3" x14ac:dyDescent="0.35">
      <c r="A179" s="2" t="s">
        <v>1201</v>
      </c>
      <c r="B179" s="63">
        <v>40049</v>
      </c>
      <c r="C179">
        <f t="shared" si="2"/>
        <v>236</v>
      </c>
    </row>
    <row r="180" spans="1:3" x14ac:dyDescent="0.35">
      <c r="A180" s="2" t="s">
        <v>1201</v>
      </c>
      <c r="B180" s="63">
        <v>40267</v>
      </c>
      <c r="C180">
        <f t="shared" si="2"/>
        <v>89</v>
      </c>
    </row>
    <row r="181" spans="1:3" x14ac:dyDescent="0.35">
      <c r="A181" s="2" t="s">
        <v>1201</v>
      </c>
      <c r="B181" s="63">
        <v>40365</v>
      </c>
      <c r="C181">
        <f t="shared" si="2"/>
        <v>187</v>
      </c>
    </row>
    <row r="182" spans="1:3" x14ac:dyDescent="0.35">
      <c r="A182" s="2" t="s">
        <v>1201</v>
      </c>
      <c r="B182" s="63">
        <v>40455</v>
      </c>
      <c r="C182">
        <f t="shared" si="2"/>
        <v>277</v>
      </c>
    </row>
    <row r="183" spans="1:3" x14ac:dyDescent="0.35">
      <c r="A183" s="2" t="s">
        <v>1201</v>
      </c>
      <c r="B183" s="63">
        <v>40512</v>
      </c>
      <c r="C183">
        <f t="shared" si="2"/>
        <v>334</v>
      </c>
    </row>
    <row r="184" spans="1:3" x14ac:dyDescent="0.35">
      <c r="A184" s="2" t="s">
        <v>1201</v>
      </c>
      <c r="B184" s="63">
        <v>40632</v>
      </c>
      <c r="C184">
        <f t="shared" si="2"/>
        <v>89</v>
      </c>
    </row>
    <row r="185" spans="1:3" x14ac:dyDescent="0.35">
      <c r="A185" s="2" t="s">
        <v>1201</v>
      </c>
      <c r="B185" s="63">
        <v>40674</v>
      </c>
      <c r="C185">
        <f t="shared" si="2"/>
        <v>131</v>
      </c>
    </row>
    <row r="186" spans="1:3" x14ac:dyDescent="0.35">
      <c r="A186" s="2" t="s">
        <v>1201</v>
      </c>
      <c r="B186" s="63">
        <v>40795</v>
      </c>
      <c r="C186">
        <f t="shared" si="2"/>
        <v>252</v>
      </c>
    </row>
    <row r="187" spans="1:3" x14ac:dyDescent="0.35">
      <c r="A187" s="2" t="s">
        <v>1201</v>
      </c>
      <c r="B187" s="63">
        <v>41004</v>
      </c>
      <c r="C187">
        <f t="shared" si="2"/>
        <v>96</v>
      </c>
    </row>
    <row r="188" spans="1:3" x14ac:dyDescent="0.35">
      <c r="A188" s="2" t="s">
        <v>1201</v>
      </c>
      <c r="B188" s="63">
        <v>41088</v>
      </c>
      <c r="C188">
        <f t="shared" si="2"/>
        <v>180</v>
      </c>
    </row>
    <row r="189" spans="1:3" x14ac:dyDescent="0.35">
      <c r="A189" s="2" t="s">
        <v>1201</v>
      </c>
      <c r="B189" s="63">
        <v>41177</v>
      </c>
      <c r="C189">
        <f t="shared" si="2"/>
        <v>269</v>
      </c>
    </row>
    <row r="190" spans="1:3" x14ac:dyDescent="0.35">
      <c r="A190" s="2" t="s">
        <v>1202</v>
      </c>
      <c r="B190" s="63">
        <v>39892</v>
      </c>
      <c r="C190">
        <f t="shared" si="2"/>
        <v>79</v>
      </c>
    </row>
    <row r="191" spans="1:3" x14ac:dyDescent="0.35">
      <c r="A191" s="2" t="s">
        <v>1202</v>
      </c>
      <c r="B191" s="63">
        <v>39969</v>
      </c>
      <c r="C191">
        <f t="shared" si="2"/>
        <v>156</v>
      </c>
    </row>
    <row r="192" spans="1:3" x14ac:dyDescent="0.35">
      <c r="A192" s="2" t="s">
        <v>1202</v>
      </c>
      <c r="B192" s="63">
        <v>40049</v>
      </c>
      <c r="C192">
        <f t="shared" si="2"/>
        <v>236</v>
      </c>
    </row>
    <row r="193" spans="1:3" x14ac:dyDescent="0.35">
      <c r="A193" s="2" t="s">
        <v>1202</v>
      </c>
      <c r="B193" s="63">
        <v>40267</v>
      </c>
      <c r="C193">
        <f t="shared" si="2"/>
        <v>89</v>
      </c>
    </row>
    <row r="194" spans="1:3" x14ac:dyDescent="0.35">
      <c r="A194" s="2" t="s">
        <v>1202</v>
      </c>
      <c r="B194" s="63">
        <v>40365</v>
      </c>
      <c r="C194">
        <f t="shared" ref="C194:C257" si="3">B194-DATE(YEAR(B194),1,1)+1</f>
        <v>187</v>
      </c>
    </row>
    <row r="195" spans="1:3" x14ac:dyDescent="0.35">
      <c r="A195" s="2" t="s">
        <v>1202</v>
      </c>
      <c r="B195" s="63">
        <v>40455</v>
      </c>
      <c r="C195">
        <f t="shared" si="3"/>
        <v>277</v>
      </c>
    </row>
    <row r="196" spans="1:3" x14ac:dyDescent="0.35">
      <c r="A196" s="2" t="s">
        <v>1202</v>
      </c>
      <c r="B196" s="63">
        <v>40512</v>
      </c>
      <c r="C196">
        <f t="shared" si="3"/>
        <v>334</v>
      </c>
    </row>
    <row r="197" spans="1:3" x14ac:dyDescent="0.35">
      <c r="A197" s="2" t="s">
        <v>1202</v>
      </c>
      <c r="B197" s="63">
        <v>40632</v>
      </c>
      <c r="C197">
        <f t="shared" si="3"/>
        <v>89</v>
      </c>
    </row>
    <row r="198" spans="1:3" x14ac:dyDescent="0.35">
      <c r="A198" s="2" t="s">
        <v>1202</v>
      </c>
      <c r="B198" s="63">
        <v>40674</v>
      </c>
      <c r="C198">
        <f t="shared" si="3"/>
        <v>131</v>
      </c>
    </row>
    <row r="199" spans="1:3" x14ac:dyDescent="0.35">
      <c r="A199" s="2" t="s">
        <v>1202</v>
      </c>
      <c r="B199" s="63">
        <v>40795</v>
      </c>
      <c r="C199">
        <f t="shared" si="3"/>
        <v>252</v>
      </c>
    </row>
    <row r="200" spans="1:3" x14ac:dyDescent="0.35">
      <c r="A200" s="2" t="s">
        <v>1202</v>
      </c>
      <c r="B200" s="63">
        <v>41004</v>
      </c>
      <c r="C200">
        <f t="shared" si="3"/>
        <v>96</v>
      </c>
    </row>
    <row r="201" spans="1:3" x14ac:dyDescent="0.35">
      <c r="A201" s="2" t="s">
        <v>1202</v>
      </c>
      <c r="B201" s="63">
        <v>41088</v>
      </c>
      <c r="C201">
        <f t="shared" si="3"/>
        <v>180</v>
      </c>
    </row>
    <row r="202" spans="1:3" x14ac:dyDescent="0.35">
      <c r="A202" s="2" t="s">
        <v>1202</v>
      </c>
      <c r="B202" s="63">
        <v>41177</v>
      </c>
      <c r="C202">
        <f t="shared" si="3"/>
        <v>269</v>
      </c>
    </row>
    <row r="203" spans="1:3" x14ac:dyDescent="0.35">
      <c r="A203" s="2" t="s">
        <v>1203</v>
      </c>
      <c r="B203" s="63">
        <v>39892</v>
      </c>
      <c r="C203">
        <f t="shared" si="3"/>
        <v>79</v>
      </c>
    </row>
    <row r="204" spans="1:3" x14ac:dyDescent="0.35">
      <c r="A204" s="2" t="s">
        <v>1203</v>
      </c>
      <c r="B204" s="63">
        <v>39969</v>
      </c>
      <c r="C204">
        <f t="shared" si="3"/>
        <v>156</v>
      </c>
    </row>
    <row r="205" spans="1:3" x14ac:dyDescent="0.35">
      <c r="A205" s="2" t="s">
        <v>1203</v>
      </c>
      <c r="B205" s="63">
        <v>40049</v>
      </c>
      <c r="C205">
        <f t="shared" si="3"/>
        <v>236</v>
      </c>
    </row>
    <row r="206" spans="1:3" x14ac:dyDescent="0.35">
      <c r="A206" s="2" t="s">
        <v>1203</v>
      </c>
      <c r="B206" s="63">
        <v>40267</v>
      </c>
      <c r="C206">
        <f t="shared" si="3"/>
        <v>89</v>
      </c>
    </row>
    <row r="207" spans="1:3" x14ac:dyDescent="0.35">
      <c r="A207" s="2" t="s">
        <v>1203</v>
      </c>
      <c r="B207" s="63">
        <v>40365</v>
      </c>
      <c r="C207">
        <f t="shared" si="3"/>
        <v>187</v>
      </c>
    </row>
    <row r="208" spans="1:3" x14ac:dyDescent="0.35">
      <c r="A208" s="2" t="s">
        <v>1203</v>
      </c>
      <c r="B208" s="63">
        <v>40632</v>
      </c>
      <c r="C208">
        <f t="shared" si="3"/>
        <v>89</v>
      </c>
    </row>
    <row r="209" spans="1:3" x14ac:dyDescent="0.35">
      <c r="A209" s="2" t="s">
        <v>1203</v>
      </c>
      <c r="B209" s="63">
        <v>40674</v>
      </c>
      <c r="C209">
        <f t="shared" si="3"/>
        <v>131</v>
      </c>
    </row>
    <row r="210" spans="1:3" x14ac:dyDescent="0.35">
      <c r="A210" s="2" t="s">
        <v>1203</v>
      </c>
      <c r="B210" s="63">
        <v>41004</v>
      </c>
      <c r="C210">
        <f t="shared" si="3"/>
        <v>96</v>
      </c>
    </row>
    <row r="211" spans="1:3" x14ac:dyDescent="0.35">
      <c r="A211" s="2" t="s">
        <v>1203</v>
      </c>
      <c r="B211" s="63">
        <v>41088</v>
      </c>
      <c r="C211">
        <f t="shared" si="3"/>
        <v>180</v>
      </c>
    </row>
    <row r="212" spans="1:3" x14ac:dyDescent="0.35">
      <c r="A212" s="2" t="s">
        <v>1204</v>
      </c>
      <c r="B212" s="63">
        <v>39892</v>
      </c>
      <c r="C212">
        <f t="shared" si="3"/>
        <v>79</v>
      </c>
    </row>
    <row r="213" spans="1:3" x14ac:dyDescent="0.35">
      <c r="A213" s="2" t="s">
        <v>1204</v>
      </c>
      <c r="B213" s="63">
        <v>39969</v>
      </c>
      <c r="C213">
        <f t="shared" si="3"/>
        <v>156</v>
      </c>
    </row>
    <row r="214" spans="1:3" x14ac:dyDescent="0.35">
      <c r="A214" s="2" t="s">
        <v>1204</v>
      </c>
      <c r="B214" s="63">
        <v>40049</v>
      </c>
      <c r="C214">
        <f t="shared" si="3"/>
        <v>236</v>
      </c>
    </row>
    <row r="215" spans="1:3" x14ac:dyDescent="0.35">
      <c r="A215" s="2" t="s">
        <v>1204</v>
      </c>
      <c r="B215" s="63">
        <v>40267</v>
      </c>
      <c r="C215">
        <f t="shared" si="3"/>
        <v>89</v>
      </c>
    </row>
    <row r="216" spans="1:3" x14ac:dyDescent="0.35">
      <c r="A216" s="2" t="s">
        <v>1204</v>
      </c>
      <c r="B216" s="63">
        <v>40365</v>
      </c>
      <c r="C216">
        <f t="shared" si="3"/>
        <v>187</v>
      </c>
    </row>
    <row r="217" spans="1:3" x14ac:dyDescent="0.35">
      <c r="A217" s="2" t="s">
        <v>1204</v>
      </c>
      <c r="B217" s="63">
        <v>40455</v>
      </c>
      <c r="C217">
        <f t="shared" si="3"/>
        <v>277</v>
      </c>
    </row>
    <row r="218" spans="1:3" x14ac:dyDescent="0.35">
      <c r="A218" s="2" t="s">
        <v>1204</v>
      </c>
      <c r="B218" s="63">
        <v>40512</v>
      </c>
      <c r="C218">
        <f t="shared" si="3"/>
        <v>334</v>
      </c>
    </row>
    <row r="219" spans="1:3" x14ac:dyDescent="0.35">
      <c r="A219" s="2" t="s">
        <v>1204</v>
      </c>
      <c r="B219" s="63">
        <v>40632</v>
      </c>
      <c r="C219">
        <f t="shared" si="3"/>
        <v>89</v>
      </c>
    </row>
    <row r="220" spans="1:3" x14ac:dyDescent="0.35">
      <c r="A220" s="2" t="s">
        <v>1204</v>
      </c>
      <c r="B220" s="63">
        <v>40674</v>
      </c>
      <c r="C220">
        <f t="shared" si="3"/>
        <v>131</v>
      </c>
    </row>
    <row r="221" spans="1:3" x14ac:dyDescent="0.35">
      <c r="A221" s="2" t="s">
        <v>1204</v>
      </c>
      <c r="B221" s="63">
        <v>40795</v>
      </c>
      <c r="C221">
        <f t="shared" si="3"/>
        <v>252</v>
      </c>
    </row>
    <row r="222" spans="1:3" x14ac:dyDescent="0.35">
      <c r="A222" s="2" t="s">
        <v>1205</v>
      </c>
      <c r="B222" s="63">
        <v>39892</v>
      </c>
      <c r="C222">
        <f t="shared" si="3"/>
        <v>79</v>
      </c>
    </row>
    <row r="223" spans="1:3" x14ac:dyDescent="0.35">
      <c r="A223" s="2" t="s">
        <v>1205</v>
      </c>
      <c r="B223" s="63">
        <v>39969</v>
      </c>
      <c r="C223">
        <f t="shared" si="3"/>
        <v>156</v>
      </c>
    </row>
    <row r="224" spans="1:3" x14ac:dyDescent="0.35">
      <c r="A224" s="2" t="s">
        <v>1205</v>
      </c>
      <c r="B224" s="63">
        <v>40049</v>
      </c>
      <c r="C224">
        <f t="shared" si="3"/>
        <v>236</v>
      </c>
    </row>
    <row r="225" spans="1:3" x14ac:dyDescent="0.35">
      <c r="A225" s="2" t="s">
        <v>1205</v>
      </c>
      <c r="B225" s="63">
        <v>40267</v>
      </c>
      <c r="C225">
        <f t="shared" si="3"/>
        <v>89</v>
      </c>
    </row>
    <row r="226" spans="1:3" x14ac:dyDescent="0.35">
      <c r="A226" s="2" t="s">
        <v>1205</v>
      </c>
      <c r="B226" s="63">
        <v>40365</v>
      </c>
      <c r="C226">
        <f t="shared" si="3"/>
        <v>187</v>
      </c>
    </row>
    <row r="227" spans="1:3" x14ac:dyDescent="0.35">
      <c r="A227" s="2" t="s">
        <v>1205</v>
      </c>
      <c r="B227" s="63">
        <v>40455</v>
      </c>
      <c r="C227">
        <f t="shared" si="3"/>
        <v>277</v>
      </c>
    </row>
    <row r="228" spans="1:3" x14ac:dyDescent="0.35">
      <c r="A228" s="2" t="s">
        <v>1205</v>
      </c>
      <c r="B228" s="63">
        <v>40512</v>
      </c>
      <c r="C228">
        <f t="shared" si="3"/>
        <v>334</v>
      </c>
    </row>
    <row r="229" spans="1:3" x14ac:dyDescent="0.35">
      <c r="A229" s="2" t="s">
        <v>1205</v>
      </c>
      <c r="B229" s="63">
        <v>40632</v>
      </c>
      <c r="C229">
        <f t="shared" si="3"/>
        <v>89</v>
      </c>
    </row>
    <row r="230" spans="1:3" x14ac:dyDescent="0.35">
      <c r="A230" s="2" t="s">
        <v>1205</v>
      </c>
      <c r="B230" s="63">
        <v>40674</v>
      </c>
      <c r="C230">
        <f t="shared" si="3"/>
        <v>131</v>
      </c>
    </row>
    <row r="231" spans="1:3" x14ac:dyDescent="0.35">
      <c r="A231" s="2" t="s">
        <v>1205</v>
      </c>
      <c r="B231" s="63">
        <v>40795</v>
      </c>
      <c r="C231">
        <f t="shared" si="3"/>
        <v>252</v>
      </c>
    </row>
    <row r="232" spans="1:3" x14ac:dyDescent="0.35">
      <c r="A232" s="2" t="s">
        <v>1205</v>
      </c>
      <c r="B232" s="63">
        <v>41004</v>
      </c>
      <c r="C232">
        <f t="shared" si="3"/>
        <v>96</v>
      </c>
    </row>
    <row r="233" spans="1:3" x14ac:dyDescent="0.35">
      <c r="A233" s="2" t="s">
        <v>1205</v>
      </c>
      <c r="B233" s="63">
        <v>41088</v>
      </c>
      <c r="C233">
        <f t="shared" si="3"/>
        <v>180</v>
      </c>
    </row>
    <row r="234" spans="1:3" x14ac:dyDescent="0.35">
      <c r="A234" s="2" t="s">
        <v>1205</v>
      </c>
      <c r="B234" s="63">
        <v>41177</v>
      </c>
      <c r="C234">
        <f t="shared" si="3"/>
        <v>269</v>
      </c>
    </row>
    <row r="235" spans="1:3" x14ac:dyDescent="0.35">
      <c r="A235" s="2" t="s">
        <v>1206</v>
      </c>
      <c r="B235" s="63">
        <v>37391</v>
      </c>
      <c r="C235">
        <f t="shared" si="3"/>
        <v>135</v>
      </c>
    </row>
    <row r="236" spans="1:3" x14ac:dyDescent="0.35">
      <c r="A236" s="2" t="s">
        <v>1206</v>
      </c>
      <c r="B236" s="63">
        <v>37508</v>
      </c>
      <c r="C236">
        <f t="shared" si="3"/>
        <v>252</v>
      </c>
    </row>
    <row r="237" spans="1:3" x14ac:dyDescent="0.35">
      <c r="A237" s="2" t="s">
        <v>1206</v>
      </c>
      <c r="B237" s="63">
        <v>37694</v>
      </c>
      <c r="C237">
        <f t="shared" si="3"/>
        <v>73</v>
      </c>
    </row>
    <row r="238" spans="1:3" x14ac:dyDescent="0.35">
      <c r="A238" s="2" t="s">
        <v>1206</v>
      </c>
      <c r="B238" s="63">
        <v>37762</v>
      </c>
      <c r="C238">
        <f t="shared" si="3"/>
        <v>141</v>
      </c>
    </row>
    <row r="239" spans="1:3" x14ac:dyDescent="0.35">
      <c r="A239" s="2" t="s">
        <v>1206</v>
      </c>
      <c r="B239" s="63">
        <v>37866</v>
      </c>
      <c r="C239">
        <f t="shared" si="3"/>
        <v>245</v>
      </c>
    </row>
    <row r="240" spans="1:3" x14ac:dyDescent="0.35">
      <c r="A240" s="2" t="s">
        <v>1206</v>
      </c>
      <c r="B240" s="63">
        <v>38069</v>
      </c>
      <c r="C240">
        <f t="shared" si="3"/>
        <v>83</v>
      </c>
    </row>
    <row r="241" spans="1:3" x14ac:dyDescent="0.35">
      <c r="A241" s="2" t="s">
        <v>1206</v>
      </c>
      <c r="B241" s="63">
        <v>38135</v>
      </c>
      <c r="C241">
        <f t="shared" si="3"/>
        <v>149</v>
      </c>
    </row>
    <row r="242" spans="1:3" x14ac:dyDescent="0.35">
      <c r="A242" s="2" t="s">
        <v>1206</v>
      </c>
      <c r="B242" s="63">
        <v>38236</v>
      </c>
      <c r="C242">
        <f t="shared" si="3"/>
        <v>250</v>
      </c>
    </row>
    <row r="243" spans="1:3" x14ac:dyDescent="0.35">
      <c r="A243" s="2" t="s">
        <v>1206</v>
      </c>
      <c r="B243" s="63">
        <v>38446</v>
      </c>
      <c r="C243">
        <f t="shared" si="3"/>
        <v>94</v>
      </c>
    </row>
    <row r="244" spans="1:3" x14ac:dyDescent="0.35">
      <c r="A244" s="2" t="s">
        <v>1206</v>
      </c>
      <c r="B244" s="63">
        <v>38499</v>
      </c>
      <c r="C244">
        <f t="shared" si="3"/>
        <v>147</v>
      </c>
    </row>
    <row r="245" spans="1:3" x14ac:dyDescent="0.35">
      <c r="A245" s="2" t="s">
        <v>1206</v>
      </c>
      <c r="B245" s="63">
        <v>38600</v>
      </c>
      <c r="C245">
        <f t="shared" si="3"/>
        <v>248</v>
      </c>
    </row>
    <row r="246" spans="1:3" x14ac:dyDescent="0.35">
      <c r="A246" s="2" t="s">
        <v>1207</v>
      </c>
      <c r="B246" s="63">
        <v>36661</v>
      </c>
      <c r="C246">
        <f t="shared" si="3"/>
        <v>136</v>
      </c>
    </row>
    <row r="247" spans="1:3" x14ac:dyDescent="0.35">
      <c r="A247" s="2" t="s">
        <v>1207</v>
      </c>
      <c r="B247" s="63">
        <v>36789</v>
      </c>
      <c r="C247">
        <f t="shared" si="3"/>
        <v>264</v>
      </c>
    </row>
    <row r="248" spans="1:3" x14ac:dyDescent="0.35">
      <c r="A248" s="2" t="s">
        <v>1207</v>
      </c>
      <c r="B248" s="63">
        <v>37391</v>
      </c>
      <c r="C248">
        <f t="shared" si="3"/>
        <v>135</v>
      </c>
    </row>
    <row r="249" spans="1:3" x14ac:dyDescent="0.35">
      <c r="A249" s="2" t="s">
        <v>1207</v>
      </c>
      <c r="B249" s="63">
        <v>37508</v>
      </c>
      <c r="C249">
        <f t="shared" si="3"/>
        <v>252</v>
      </c>
    </row>
    <row r="250" spans="1:3" x14ac:dyDescent="0.35">
      <c r="A250" s="2" t="s">
        <v>1207</v>
      </c>
      <c r="B250" s="63">
        <v>37762</v>
      </c>
      <c r="C250">
        <f t="shared" si="3"/>
        <v>141</v>
      </c>
    </row>
    <row r="251" spans="1:3" x14ac:dyDescent="0.35">
      <c r="A251" s="2" t="s">
        <v>1207</v>
      </c>
      <c r="B251" s="63">
        <v>37866</v>
      </c>
      <c r="C251">
        <f t="shared" si="3"/>
        <v>245</v>
      </c>
    </row>
    <row r="252" spans="1:3" x14ac:dyDescent="0.35">
      <c r="A252" s="2" t="s">
        <v>1207</v>
      </c>
      <c r="B252" s="63">
        <v>38135</v>
      </c>
      <c r="C252">
        <f t="shared" si="3"/>
        <v>149</v>
      </c>
    </row>
    <row r="253" spans="1:3" x14ac:dyDescent="0.35">
      <c r="A253" s="2" t="s">
        <v>1207</v>
      </c>
      <c r="B253" s="63">
        <v>38236</v>
      </c>
      <c r="C253">
        <f t="shared" si="3"/>
        <v>250</v>
      </c>
    </row>
    <row r="254" spans="1:3" x14ac:dyDescent="0.35">
      <c r="A254" s="2" t="s">
        <v>1207</v>
      </c>
      <c r="B254" s="63">
        <v>38446</v>
      </c>
      <c r="C254">
        <f t="shared" si="3"/>
        <v>94</v>
      </c>
    </row>
    <row r="255" spans="1:3" x14ac:dyDescent="0.35">
      <c r="A255" s="2" t="s">
        <v>1207</v>
      </c>
      <c r="B255" s="63">
        <v>38499</v>
      </c>
      <c r="C255">
        <f t="shared" si="3"/>
        <v>147</v>
      </c>
    </row>
    <row r="256" spans="1:3" x14ac:dyDescent="0.35">
      <c r="A256" s="2" t="s">
        <v>1207</v>
      </c>
      <c r="B256" s="63">
        <v>38600</v>
      </c>
      <c r="C256">
        <f t="shared" si="3"/>
        <v>248</v>
      </c>
    </row>
    <row r="257" spans="1:3" x14ac:dyDescent="0.35">
      <c r="A257" s="2" t="s">
        <v>1207</v>
      </c>
      <c r="B257" s="63">
        <v>38847</v>
      </c>
      <c r="C257">
        <f t="shared" si="3"/>
        <v>130</v>
      </c>
    </row>
    <row r="258" spans="1:3" x14ac:dyDescent="0.35">
      <c r="A258" s="2" t="s">
        <v>1207</v>
      </c>
      <c r="B258" s="63">
        <v>39001</v>
      </c>
      <c r="C258">
        <f t="shared" ref="C258:C321" si="4">B258-DATE(YEAR(B258),1,1)+1</f>
        <v>284</v>
      </c>
    </row>
    <row r="259" spans="1:3" x14ac:dyDescent="0.35">
      <c r="A259" s="2" t="s">
        <v>1207</v>
      </c>
      <c r="B259" s="63">
        <v>39196</v>
      </c>
      <c r="C259">
        <f t="shared" si="4"/>
        <v>114</v>
      </c>
    </row>
    <row r="260" spans="1:3" x14ac:dyDescent="0.35">
      <c r="A260" s="2" t="s">
        <v>1207</v>
      </c>
      <c r="B260" s="63">
        <v>39261</v>
      </c>
      <c r="C260">
        <f t="shared" si="4"/>
        <v>179</v>
      </c>
    </row>
    <row r="261" spans="1:3" x14ac:dyDescent="0.35">
      <c r="A261" s="2" t="s">
        <v>1207</v>
      </c>
      <c r="B261" s="63">
        <v>39338</v>
      </c>
      <c r="C261">
        <f t="shared" si="4"/>
        <v>256</v>
      </c>
    </row>
    <row r="262" spans="1:3" x14ac:dyDescent="0.35">
      <c r="A262" s="2" t="s">
        <v>1207</v>
      </c>
      <c r="B262" s="63">
        <v>39549</v>
      </c>
      <c r="C262">
        <f t="shared" si="4"/>
        <v>102</v>
      </c>
    </row>
    <row r="263" spans="1:3" x14ac:dyDescent="0.35">
      <c r="A263" s="2" t="s">
        <v>1207</v>
      </c>
      <c r="B263" s="63">
        <v>39605</v>
      </c>
      <c r="C263">
        <f t="shared" si="4"/>
        <v>158</v>
      </c>
    </row>
    <row r="264" spans="1:3" x14ac:dyDescent="0.35">
      <c r="A264" s="2" t="s">
        <v>1207</v>
      </c>
      <c r="B264" s="63">
        <v>39702</v>
      </c>
      <c r="C264">
        <f t="shared" si="4"/>
        <v>255</v>
      </c>
    </row>
    <row r="265" spans="1:3" x14ac:dyDescent="0.35">
      <c r="A265" s="2" t="s">
        <v>1207</v>
      </c>
      <c r="B265" s="63">
        <v>39892</v>
      </c>
      <c r="C265">
        <f t="shared" si="4"/>
        <v>79</v>
      </c>
    </row>
    <row r="266" spans="1:3" x14ac:dyDescent="0.35">
      <c r="A266" s="2" t="s">
        <v>1207</v>
      </c>
      <c r="B266" s="63">
        <v>39969</v>
      </c>
      <c r="C266">
        <f t="shared" si="4"/>
        <v>156</v>
      </c>
    </row>
    <row r="267" spans="1:3" x14ac:dyDescent="0.35">
      <c r="A267" s="2" t="s">
        <v>1207</v>
      </c>
      <c r="B267" s="63">
        <v>40049</v>
      </c>
      <c r="C267">
        <f t="shared" si="4"/>
        <v>236</v>
      </c>
    </row>
    <row r="268" spans="1:3" x14ac:dyDescent="0.35">
      <c r="A268" s="2" t="s">
        <v>1207</v>
      </c>
      <c r="B268" s="63">
        <v>40267</v>
      </c>
      <c r="C268">
        <f t="shared" si="4"/>
        <v>89</v>
      </c>
    </row>
    <row r="269" spans="1:3" x14ac:dyDescent="0.35">
      <c r="A269" s="2" t="s">
        <v>1207</v>
      </c>
      <c r="B269" s="63">
        <v>40365</v>
      </c>
      <c r="C269">
        <f t="shared" si="4"/>
        <v>187</v>
      </c>
    </row>
    <row r="270" spans="1:3" x14ac:dyDescent="0.35">
      <c r="A270" s="2" t="s">
        <v>1207</v>
      </c>
      <c r="B270" s="63">
        <v>40455</v>
      </c>
      <c r="C270">
        <f t="shared" si="4"/>
        <v>277</v>
      </c>
    </row>
    <row r="271" spans="1:3" x14ac:dyDescent="0.35">
      <c r="A271" s="2" t="s">
        <v>1207</v>
      </c>
      <c r="B271" s="63">
        <v>40512</v>
      </c>
      <c r="C271">
        <f t="shared" si="4"/>
        <v>334</v>
      </c>
    </row>
    <row r="272" spans="1:3" x14ac:dyDescent="0.35">
      <c r="A272" s="2" t="s">
        <v>1207</v>
      </c>
      <c r="B272" s="63">
        <v>40632</v>
      </c>
      <c r="C272">
        <f t="shared" si="4"/>
        <v>89</v>
      </c>
    </row>
    <row r="273" spans="1:3" x14ac:dyDescent="0.35">
      <c r="A273" s="2" t="s">
        <v>1207</v>
      </c>
      <c r="B273" s="63">
        <v>40674</v>
      </c>
      <c r="C273">
        <f t="shared" si="4"/>
        <v>131</v>
      </c>
    </row>
    <row r="274" spans="1:3" x14ac:dyDescent="0.35">
      <c r="A274" s="2" t="s">
        <v>1207</v>
      </c>
      <c r="B274" s="63">
        <v>40795</v>
      </c>
      <c r="C274">
        <f t="shared" si="4"/>
        <v>252</v>
      </c>
    </row>
    <row r="275" spans="1:3" x14ac:dyDescent="0.35">
      <c r="A275" s="2" t="s">
        <v>1207</v>
      </c>
      <c r="B275" s="63">
        <v>41004</v>
      </c>
      <c r="C275">
        <f t="shared" si="4"/>
        <v>96</v>
      </c>
    </row>
    <row r="276" spans="1:3" x14ac:dyDescent="0.35">
      <c r="A276" s="2" t="s">
        <v>1207</v>
      </c>
      <c r="B276" s="63">
        <v>41088</v>
      </c>
      <c r="C276">
        <f t="shared" si="4"/>
        <v>180</v>
      </c>
    </row>
    <row r="277" spans="1:3" x14ac:dyDescent="0.35">
      <c r="A277" s="2" t="s">
        <v>1207</v>
      </c>
      <c r="B277" s="63">
        <v>41177</v>
      </c>
      <c r="C277">
        <f t="shared" si="4"/>
        <v>269</v>
      </c>
    </row>
    <row r="278" spans="1:3" x14ac:dyDescent="0.35">
      <c r="A278" s="2" t="s">
        <v>1208</v>
      </c>
      <c r="B278" s="63">
        <v>37762</v>
      </c>
      <c r="C278">
        <f t="shared" si="4"/>
        <v>141</v>
      </c>
    </row>
    <row r="279" spans="1:3" x14ac:dyDescent="0.35">
      <c r="A279" s="2" t="s">
        <v>1208</v>
      </c>
      <c r="B279" s="63">
        <v>38069</v>
      </c>
      <c r="C279">
        <f t="shared" si="4"/>
        <v>83</v>
      </c>
    </row>
    <row r="280" spans="1:3" x14ac:dyDescent="0.35">
      <c r="A280" s="2" t="s">
        <v>1208</v>
      </c>
      <c r="B280" s="63">
        <v>38135</v>
      </c>
      <c r="C280">
        <f t="shared" si="4"/>
        <v>149</v>
      </c>
    </row>
    <row r="281" spans="1:3" x14ac:dyDescent="0.35">
      <c r="A281" s="2" t="s">
        <v>1208</v>
      </c>
      <c r="B281" s="63">
        <v>38446</v>
      </c>
      <c r="C281">
        <f t="shared" si="4"/>
        <v>94</v>
      </c>
    </row>
    <row r="282" spans="1:3" x14ac:dyDescent="0.35">
      <c r="A282" s="2" t="s">
        <v>1208</v>
      </c>
      <c r="B282" s="63">
        <v>38499</v>
      </c>
      <c r="C282">
        <f t="shared" si="4"/>
        <v>147</v>
      </c>
    </row>
    <row r="283" spans="1:3" x14ac:dyDescent="0.35">
      <c r="A283" s="2" t="s">
        <v>1208</v>
      </c>
      <c r="B283" s="63">
        <v>38789</v>
      </c>
      <c r="C283">
        <f t="shared" si="4"/>
        <v>72</v>
      </c>
    </row>
    <row r="284" spans="1:3" x14ac:dyDescent="0.35">
      <c r="A284" s="2" t="s">
        <v>1208</v>
      </c>
      <c r="B284" s="63">
        <v>38847</v>
      </c>
      <c r="C284">
        <f t="shared" si="4"/>
        <v>130</v>
      </c>
    </row>
    <row r="285" spans="1:3" x14ac:dyDescent="0.35">
      <c r="A285" s="2" t="s">
        <v>1209</v>
      </c>
      <c r="B285" s="63">
        <v>36661</v>
      </c>
      <c r="C285">
        <f t="shared" si="4"/>
        <v>136</v>
      </c>
    </row>
    <row r="286" spans="1:3" x14ac:dyDescent="0.35">
      <c r="A286" s="2" t="s">
        <v>1209</v>
      </c>
      <c r="B286" s="63">
        <v>36990</v>
      </c>
      <c r="C286">
        <f t="shared" si="4"/>
        <v>99</v>
      </c>
    </row>
    <row r="287" spans="1:3" x14ac:dyDescent="0.35">
      <c r="A287" s="2" t="s">
        <v>1209</v>
      </c>
      <c r="B287" s="63">
        <v>37057</v>
      </c>
      <c r="C287">
        <f t="shared" si="4"/>
        <v>166</v>
      </c>
    </row>
    <row r="288" spans="1:3" x14ac:dyDescent="0.35">
      <c r="A288" s="2" t="s">
        <v>1209</v>
      </c>
      <c r="B288" s="63">
        <v>37112</v>
      </c>
      <c r="C288">
        <f t="shared" si="4"/>
        <v>221</v>
      </c>
    </row>
    <row r="289" spans="1:3" x14ac:dyDescent="0.35">
      <c r="A289" s="2" t="s">
        <v>1209</v>
      </c>
      <c r="B289" s="63">
        <v>37322</v>
      </c>
      <c r="C289">
        <f t="shared" si="4"/>
        <v>66</v>
      </c>
    </row>
    <row r="290" spans="1:3" x14ac:dyDescent="0.35">
      <c r="A290" s="2" t="s">
        <v>1209</v>
      </c>
      <c r="B290" s="63">
        <v>37391</v>
      </c>
      <c r="C290">
        <f t="shared" si="4"/>
        <v>135</v>
      </c>
    </row>
    <row r="291" spans="1:3" x14ac:dyDescent="0.35">
      <c r="A291" s="2" t="s">
        <v>1209</v>
      </c>
      <c r="B291" s="63">
        <v>37694</v>
      </c>
      <c r="C291">
        <f t="shared" si="4"/>
        <v>73</v>
      </c>
    </row>
    <row r="292" spans="1:3" x14ac:dyDescent="0.35">
      <c r="A292" s="2" t="s">
        <v>1209</v>
      </c>
      <c r="B292" s="63">
        <v>37762</v>
      </c>
      <c r="C292">
        <f t="shared" si="4"/>
        <v>141</v>
      </c>
    </row>
    <row r="293" spans="1:3" x14ac:dyDescent="0.35">
      <c r="A293" s="2" t="s">
        <v>1209</v>
      </c>
      <c r="B293" s="63">
        <v>38069</v>
      </c>
      <c r="C293">
        <f t="shared" si="4"/>
        <v>83</v>
      </c>
    </row>
    <row r="294" spans="1:3" x14ac:dyDescent="0.35">
      <c r="A294" s="2" t="s">
        <v>1209</v>
      </c>
      <c r="B294" s="63">
        <v>38135</v>
      </c>
      <c r="C294">
        <f t="shared" si="4"/>
        <v>149</v>
      </c>
    </row>
    <row r="295" spans="1:3" x14ac:dyDescent="0.35">
      <c r="B295" s="65">
        <v>36588</v>
      </c>
      <c r="C295">
        <f t="shared" si="4"/>
        <v>63</v>
      </c>
    </row>
    <row r="296" spans="1:3" x14ac:dyDescent="0.35">
      <c r="A296" s="2" t="s">
        <v>1210</v>
      </c>
      <c r="B296" s="63">
        <v>39196</v>
      </c>
      <c r="C296">
        <f t="shared" si="4"/>
        <v>114</v>
      </c>
    </row>
    <row r="297" spans="1:3" x14ac:dyDescent="0.35">
      <c r="A297" s="2" t="s">
        <v>1210</v>
      </c>
      <c r="B297" s="63">
        <v>39261</v>
      </c>
      <c r="C297">
        <f t="shared" si="4"/>
        <v>179</v>
      </c>
    </row>
    <row r="298" spans="1:3" x14ac:dyDescent="0.35">
      <c r="A298" s="2" t="s">
        <v>1210</v>
      </c>
      <c r="B298" s="63">
        <v>39549</v>
      </c>
      <c r="C298">
        <f t="shared" si="4"/>
        <v>102</v>
      </c>
    </row>
    <row r="299" spans="1:3" x14ac:dyDescent="0.35">
      <c r="A299" s="2" t="s">
        <v>1210</v>
      </c>
      <c r="B299" s="63">
        <v>39605</v>
      </c>
      <c r="C299">
        <f t="shared" si="4"/>
        <v>158</v>
      </c>
    </row>
    <row r="300" spans="1:3" x14ac:dyDescent="0.35">
      <c r="A300" s="2" t="s">
        <v>1210</v>
      </c>
      <c r="B300" s="63">
        <v>39892</v>
      </c>
      <c r="C300">
        <f t="shared" si="4"/>
        <v>79</v>
      </c>
    </row>
    <row r="301" spans="1:3" x14ac:dyDescent="0.35">
      <c r="A301" s="2" t="s">
        <v>1210</v>
      </c>
      <c r="B301" s="63">
        <v>39969</v>
      </c>
      <c r="C301">
        <f t="shared" si="4"/>
        <v>156</v>
      </c>
    </row>
    <row r="302" spans="1:3" x14ac:dyDescent="0.35">
      <c r="A302" s="2" t="s">
        <v>1211</v>
      </c>
      <c r="B302" s="63">
        <v>39196</v>
      </c>
      <c r="C302">
        <f t="shared" si="4"/>
        <v>114</v>
      </c>
    </row>
    <row r="303" spans="1:3" x14ac:dyDescent="0.35">
      <c r="A303" s="2" t="s">
        <v>1211</v>
      </c>
      <c r="B303" s="63">
        <v>39261</v>
      </c>
      <c r="C303">
        <f t="shared" si="4"/>
        <v>179</v>
      </c>
    </row>
    <row r="304" spans="1:3" x14ac:dyDescent="0.35">
      <c r="A304" s="2" t="s">
        <v>1211</v>
      </c>
      <c r="B304" s="63">
        <v>39338</v>
      </c>
      <c r="C304">
        <f t="shared" si="4"/>
        <v>256</v>
      </c>
    </row>
    <row r="305" spans="1:3" x14ac:dyDescent="0.35">
      <c r="A305" s="2" t="s">
        <v>1211</v>
      </c>
      <c r="B305" s="63">
        <v>39549</v>
      </c>
      <c r="C305">
        <f t="shared" si="4"/>
        <v>102</v>
      </c>
    </row>
    <row r="306" spans="1:3" x14ac:dyDescent="0.35">
      <c r="A306" s="2" t="s">
        <v>1211</v>
      </c>
      <c r="B306" s="63">
        <v>39605</v>
      </c>
      <c r="C306">
        <f t="shared" si="4"/>
        <v>158</v>
      </c>
    </row>
    <row r="307" spans="1:3" x14ac:dyDescent="0.35">
      <c r="A307" s="2" t="s">
        <v>1211</v>
      </c>
      <c r="B307" s="63">
        <v>39702</v>
      </c>
      <c r="C307">
        <f t="shared" si="4"/>
        <v>255</v>
      </c>
    </row>
    <row r="308" spans="1:3" x14ac:dyDescent="0.35">
      <c r="A308" s="2" t="s">
        <v>1211</v>
      </c>
      <c r="B308" s="63">
        <v>39892</v>
      </c>
      <c r="C308">
        <f t="shared" si="4"/>
        <v>79</v>
      </c>
    </row>
    <row r="309" spans="1:3" x14ac:dyDescent="0.35">
      <c r="A309" s="2" t="s">
        <v>1211</v>
      </c>
      <c r="B309" s="63">
        <v>39969</v>
      </c>
      <c r="C309">
        <f t="shared" si="4"/>
        <v>156</v>
      </c>
    </row>
    <row r="310" spans="1:3" x14ac:dyDescent="0.35">
      <c r="A310" s="2" t="s">
        <v>1211</v>
      </c>
      <c r="B310" s="63">
        <v>40049</v>
      </c>
      <c r="C310">
        <f t="shared" si="4"/>
        <v>236</v>
      </c>
    </row>
    <row r="311" spans="1:3" x14ac:dyDescent="0.35">
      <c r="A311" s="2" t="s">
        <v>1212</v>
      </c>
      <c r="B311" s="63">
        <v>39892</v>
      </c>
      <c r="C311">
        <f t="shared" si="4"/>
        <v>79</v>
      </c>
    </row>
    <row r="312" spans="1:3" x14ac:dyDescent="0.35">
      <c r="A312" s="2" t="s">
        <v>1212</v>
      </c>
      <c r="B312" s="63">
        <v>39969</v>
      </c>
      <c r="C312">
        <f t="shared" si="4"/>
        <v>156</v>
      </c>
    </row>
    <row r="313" spans="1:3" x14ac:dyDescent="0.35">
      <c r="A313" s="2" t="s">
        <v>1212</v>
      </c>
      <c r="B313" s="63">
        <v>40049</v>
      </c>
      <c r="C313">
        <f t="shared" si="4"/>
        <v>236</v>
      </c>
    </row>
    <row r="314" spans="1:3" x14ac:dyDescent="0.35">
      <c r="A314" s="2" t="s">
        <v>1212</v>
      </c>
      <c r="B314" s="63">
        <v>40267</v>
      </c>
      <c r="C314">
        <f t="shared" si="4"/>
        <v>89</v>
      </c>
    </row>
    <row r="315" spans="1:3" x14ac:dyDescent="0.35">
      <c r="A315" s="2" t="s">
        <v>1212</v>
      </c>
      <c r="B315" s="63">
        <v>40365</v>
      </c>
      <c r="C315">
        <f t="shared" si="4"/>
        <v>187</v>
      </c>
    </row>
    <row r="316" spans="1:3" x14ac:dyDescent="0.35">
      <c r="A316" s="2" t="s">
        <v>1212</v>
      </c>
      <c r="B316" s="63">
        <v>40455</v>
      </c>
      <c r="C316">
        <f t="shared" si="4"/>
        <v>277</v>
      </c>
    </row>
    <row r="317" spans="1:3" x14ac:dyDescent="0.35">
      <c r="A317" s="2" t="s">
        <v>1212</v>
      </c>
      <c r="B317" s="63">
        <v>40512</v>
      </c>
      <c r="C317">
        <f t="shared" si="4"/>
        <v>334</v>
      </c>
    </row>
    <row r="318" spans="1:3" x14ac:dyDescent="0.35">
      <c r="A318" s="2" t="s">
        <v>1212</v>
      </c>
      <c r="B318" s="63">
        <v>40632</v>
      </c>
      <c r="C318">
        <f t="shared" si="4"/>
        <v>89</v>
      </c>
    </row>
    <row r="319" spans="1:3" x14ac:dyDescent="0.35">
      <c r="A319" s="2" t="s">
        <v>1212</v>
      </c>
      <c r="B319" s="63">
        <v>40674</v>
      </c>
      <c r="C319">
        <f t="shared" si="4"/>
        <v>131</v>
      </c>
    </row>
    <row r="320" spans="1:3" x14ac:dyDescent="0.35">
      <c r="A320" s="2" t="s">
        <v>1212</v>
      </c>
      <c r="B320" s="63">
        <v>40795</v>
      </c>
      <c r="C320">
        <f t="shared" si="4"/>
        <v>252</v>
      </c>
    </row>
    <row r="321" spans="1:3" x14ac:dyDescent="0.35">
      <c r="A321" s="2" t="s">
        <v>1212</v>
      </c>
      <c r="B321" s="63">
        <v>41004</v>
      </c>
      <c r="C321">
        <f t="shared" si="4"/>
        <v>96</v>
      </c>
    </row>
    <row r="322" spans="1:3" x14ac:dyDescent="0.35">
      <c r="A322" s="2" t="s">
        <v>1212</v>
      </c>
      <c r="B322" s="63">
        <v>41088</v>
      </c>
      <c r="C322">
        <f t="shared" ref="C322:C385" si="5">B322-DATE(YEAR(B322),1,1)+1</f>
        <v>180</v>
      </c>
    </row>
    <row r="323" spans="1:3" x14ac:dyDescent="0.35">
      <c r="A323" s="2" t="s">
        <v>1212</v>
      </c>
      <c r="B323" s="63">
        <v>41177</v>
      </c>
      <c r="C323">
        <f t="shared" si="5"/>
        <v>269</v>
      </c>
    </row>
    <row r="324" spans="1:3" x14ac:dyDescent="0.35">
      <c r="A324" s="2" t="s">
        <v>1213</v>
      </c>
      <c r="B324" s="63">
        <v>38499</v>
      </c>
      <c r="C324">
        <f t="shared" si="5"/>
        <v>147</v>
      </c>
    </row>
    <row r="325" spans="1:3" x14ac:dyDescent="0.35">
      <c r="A325" s="2" t="s">
        <v>1213</v>
      </c>
      <c r="B325" s="63">
        <v>38600</v>
      </c>
      <c r="C325">
        <f t="shared" si="5"/>
        <v>248</v>
      </c>
    </row>
    <row r="326" spans="1:3" x14ac:dyDescent="0.35">
      <c r="A326" s="2" t="s">
        <v>1213</v>
      </c>
      <c r="B326" s="63">
        <v>39001</v>
      </c>
      <c r="C326">
        <f t="shared" si="5"/>
        <v>284</v>
      </c>
    </row>
    <row r="327" spans="1:3" x14ac:dyDescent="0.35">
      <c r="A327" s="2" t="s">
        <v>1213</v>
      </c>
      <c r="B327" s="63">
        <v>39338</v>
      </c>
      <c r="C327">
        <f t="shared" si="5"/>
        <v>256</v>
      </c>
    </row>
    <row r="328" spans="1:3" x14ac:dyDescent="0.35">
      <c r="A328" s="2" t="s">
        <v>1213</v>
      </c>
      <c r="B328" s="63">
        <v>40267</v>
      </c>
      <c r="C328">
        <f t="shared" si="5"/>
        <v>89</v>
      </c>
    </row>
    <row r="329" spans="1:3" x14ac:dyDescent="0.35">
      <c r="A329" s="2" t="s">
        <v>1213</v>
      </c>
      <c r="B329" s="63">
        <v>40365</v>
      </c>
      <c r="C329">
        <f t="shared" si="5"/>
        <v>187</v>
      </c>
    </row>
    <row r="330" spans="1:3" x14ac:dyDescent="0.35">
      <c r="A330" s="2" t="s">
        <v>1213</v>
      </c>
      <c r="B330" s="63">
        <v>40455</v>
      </c>
      <c r="C330">
        <f t="shared" si="5"/>
        <v>277</v>
      </c>
    </row>
    <row r="331" spans="1:3" x14ac:dyDescent="0.35">
      <c r="A331" s="2" t="s">
        <v>1213</v>
      </c>
      <c r="B331" s="63">
        <v>40512</v>
      </c>
      <c r="C331">
        <f t="shared" si="5"/>
        <v>334</v>
      </c>
    </row>
    <row r="332" spans="1:3" x14ac:dyDescent="0.35">
      <c r="A332" s="2" t="s">
        <v>1213</v>
      </c>
      <c r="B332" s="63">
        <v>40632</v>
      </c>
      <c r="C332">
        <f t="shared" si="5"/>
        <v>89</v>
      </c>
    </row>
    <row r="333" spans="1:3" x14ac:dyDescent="0.35">
      <c r="A333" s="2" t="s">
        <v>1213</v>
      </c>
      <c r="B333" s="63">
        <v>40674</v>
      </c>
      <c r="C333">
        <f t="shared" si="5"/>
        <v>131</v>
      </c>
    </row>
    <row r="334" spans="1:3" x14ac:dyDescent="0.35">
      <c r="A334" s="2" t="s">
        <v>1213</v>
      </c>
      <c r="B334" s="63">
        <v>40795</v>
      </c>
      <c r="C334">
        <f t="shared" si="5"/>
        <v>252</v>
      </c>
    </row>
    <row r="335" spans="1:3" x14ac:dyDescent="0.35">
      <c r="A335" s="2" t="s">
        <v>1214</v>
      </c>
      <c r="B335" s="63">
        <v>39549</v>
      </c>
      <c r="C335">
        <f t="shared" si="5"/>
        <v>102</v>
      </c>
    </row>
    <row r="336" spans="1:3" x14ac:dyDescent="0.35">
      <c r="A336" s="2" t="s">
        <v>1214</v>
      </c>
      <c r="B336" s="63">
        <v>39605</v>
      </c>
      <c r="C336">
        <f t="shared" si="5"/>
        <v>158</v>
      </c>
    </row>
    <row r="337" spans="1:3" x14ac:dyDescent="0.35">
      <c r="A337" s="2" t="s">
        <v>1214</v>
      </c>
      <c r="B337" s="63">
        <v>39702</v>
      </c>
      <c r="C337">
        <f t="shared" si="5"/>
        <v>255</v>
      </c>
    </row>
    <row r="338" spans="1:3" x14ac:dyDescent="0.35">
      <c r="A338" s="2" t="s">
        <v>1214</v>
      </c>
      <c r="B338" s="63">
        <v>39892</v>
      </c>
      <c r="C338">
        <f t="shared" si="5"/>
        <v>79</v>
      </c>
    </row>
    <row r="339" spans="1:3" x14ac:dyDescent="0.35">
      <c r="A339" s="2" t="s">
        <v>1214</v>
      </c>
      <c r="B339" s="63">
        <v>39969</v>
      </c>
      <c r="C339">
        <f t="shared" si="5"/>
        <v>156</v>
      </c>
    </row>
    <row r="340" spans="1:3" x14ac:dyDescent="0.35">
      <c r="A340" s="2" t="s">
        <v>1214</v>
      </c>
      <c r="B340" s="63">
        <v>40049</v>
      </c>
      <c r="C340">
        <f t="shared" si="5"/>
        <v>236</v>
      </c>
    </row>
    <row r="341" spans="1:3" x14ac:dyDescent="0.35">
      <c r="A341" s="2" t="s">
        <v>1214</v>
      </c>
      <c r="B341" s="63">
        <v>40267</v>
      </c>
      <c r="C341">
        <f t="shared" si="5"/>
        <v>89</v>
      </c>
    </row>
    <row r="342" spans="1:3" x14ac:dyDescent="0.35">
      <c r="A342" s="2" t="s">
        <v>1214</v>
      </c>
      <c r="B342" s="63">
        <v>40365</v>
      </c>
      <c r="C342">
        <f t="shared" si="5"/>
        <v>187</v>
      </c>
    </row>
    <row r="343" spans="1:3" x14ac:dyDescent="0.35">
      <c r="A343" s="2" t="s">
        <v>1214</v>
      </c>
      <c r="B343" s="63">
        <v>40455</v>
      </c>
      <c r="C343">
        <f t="shared" si="5"/>
        <v>277</v>
      </c>
    </row>
    <row r="344" spans="1:3" x14ac:dyDescent="0.35">
      <c r="A344" s="2" t="s">
        <v>1214</v>
      </c>
      <c r="B344" s="63">
        <v>40512</v>
      </c>
      <c r="C344">
        <f t="shared" si="5"/>
        <v>334</v>
      </c>
    </row>
    <row r="345" spans="1:3" x14ac:dyDescent="0.35">
      <c r="A345" s="2" t="s">
        <v>1215</v>
      </c>
      <c r="B345" s="63">
        <v>36661</v>
      </c>
      <c r="C345">
        <f t="shared" si="5"/>
        <v>136</v>
      </c>
    </row>
    <row r="346" spans="1:3" x14ac:dyDescent="0.35">
      <c r="A346" s="2" t="s">
        <v>1215</v>
      </c>
      <c r="B346" s="63">
        <v>36990</v>
      </c>
      <c r="C346">
        <f t="shared" si="5"/>
        <v>99</v>
      </c>
    </row>
    <row r="347" spans="1:3" x14ac:dyDescent="0.35">
      <c r="A347" s="2" t="s">
        <v>1215</v>
      </c>
      <c r="B347" s="63">
        <v>37057</v>
      </c>
      <c r="C347">
        <f t="shared" si="5"/>
        <v>166</v>
      </c>
    </row>
    <row r="348" spans="1:3" x14ac:dyDescent="0.35">
      <c r="A348" s="2" t="s">
        <v>1215</v>
      </c>
      <c r="B348" s="63">
        <v>37322</v>
      </c>
      <c r="C348">
        <f t="shared" si="5"/>
        <v>66</v>
      </c>
    </row>
    <row r="349" spans="1:3" x14ac:dyDescent="0.35">
      <c r="A349" s="2" t="s">
        <v>1215</v>
      </c>
      <c r="B349" s="63">
        <v>37391</v>
      </c>
      <c r="C349">
        <f t="shared" si="5"/>
        <v>135</v>
      </c>
    </row>
    <row r="350" spans="1:3" x14ac:dyDescent="0.35">
      <c r="A350" s="2" t="s">
        <v>1215</v>
      </c>
      <c r="B350" s="63">
        <v>37694</v>
      </c>
      <c r="C350">
        <f t="shared" si="5"/>
        <v>73</v>
      </c>
    </row>
    <row r="351" spans="1:3" x14ac:dyDescent="0.35">
      <c r="A351" s="2" t="s">
        <v>1215</v>
      </c>
      <c r="B351" s="63">
        <v>37762</v>
      </c>
      <c r="C351">
        <f t="shared" si="5"/>
        <v>141</v>
      </c>
    </row>
    <row r="352" spans="1:3" x14ac:dyDescent="0.35">
      <c r="A352" s="2" t="s">
        <v>1215</v>
      </c>
      <c r="B352" s="63">
        <v>38069</v>
      </c>
      <c r="C352">
        <f t="shared" si="5"/>
        <v>83</v>
      </c>
    </row>
    <row r="353" spans="1:3" x14ac:dyDescent="0.35">
      <c r="A353" s="2" t="s">
        <v>1215</v>
      </c>
      <c r="B353" s="63">
        <v>38135</v>
      </c>
      <c r="C353">
        <f t="shared" si="5"/>
        <v>149</v>
      </c>
    </row>
    <row r="354" spans="1:3" x14ac:dyDescent="0.35">
      <c r="A354" s="2" t="s">
        <v>1216</v>
      </c>
      <c r="B354" s="63">
        <v>37762</v>
      </c>
      <c r="C354">
        <f t="shared" si="5"/>
        <v>141</v>
      </c>
    </row>
    <row r="355" spans="1:3" x14ac:dyDescent="0.35">
      <c r="A355" s="2" t="s">
        <v>1216</v>
      </c>
      <c r="B355" s="63">
        <v>38069</v>
      </c>
      <c r="C355">
        <f t="shared" si="5"/>
        <v>83</v>
      </c>
    </row>
    <row r="356" spans="1:3" x14ac:dyDescent="0.35">
      <c r="A356" s="2" t="s">
        <v>1216</v>
      </c>
      <c r="B356" s="63">
        <v>38135</v>
      </c>
      <c r="C356">
        <f t="shared" si="5"/>
        <v>149</v>
      </c>
    </row>
    <row r="357" spans="1:3" x14ac:dyDescent="0.35">
      <c r="A357" s="2" t="s">
        <v>1216</v>
      </c>
      <c r="B357" s="63">
        <v>38446</v>
      </c>
      <c r="C357">
        <f t="shared" si="5"/>
        <v>94</v>
      </c>
    </row>
    <row r="358" spans="1:3" x14ac:dyDescent="0.35">
      <c r="A358" s="2" t="s">
        <v>1216</v>
      </c>
      <c r="B358" s="63">
        <v>38499</v>
      </c>
      <c r="C358">
        <f t="shared" si="5"/>
        <v>147</v>
      </c>
    </row>
    <row r="359" spans="1:3" x14ac:dyDescent="0.35">
      <c r="A359" s="2" t="s">
        <v>1216</v>
      </c>
      <c r="B359" s="63">
        <v>38789</v>
      </c>
      <c r="C359">
        <f t="shared" si="5"/>
        <v>72</v>
      </c>
    </row>
    <row r="360" spans="1:3" x14ac:dyDescent="0.35">
      <c r="A360" s="2" t="s">
        <v>1216</v>
      </c>
      <c r="B360" s="63">
        <v>38847</v>
      </c>
      <c r="C360">
        <f t="shared" si="5"/>
        <v>130</v>
      </c>
    </row>
    <row r="361" spans="1:3" x14ac:dyDescent="0.35">
      <c r="A361" s="2" t="s">
        <v>1217</v>
      </c>
      <c r="B361" s="63">
        <v>39892</v>
      </c>
      <c r="C361">
        <f t="shared" si="5"/>
        <v>79</v>
      </c>
    </row>
    <row r="362" spans="1:3" x14ac:dyDescent="0.35">
      <c r="A362" s="2" t="s">
        <v>1217</v>
      </c>
      <c r="B362" s="63">
        <v>39969</v>
      </c>
      <c r="C362">
        <f t="shared" si="5"/>
        <v>156</v>
      </c>
    </row>
    <row r="363" spans="1:3" x14ac:dyDescent="0.35">
      <c r="A363" s="2" t="s">
        <v>1217</v>
      </c>
      <c r="B363" s="63">
        <v>40049</v>
      </c>
      <c r="C363">
        <f t="shared" si="5"/>
        <v>236</v>
      </c>
    </row>
    <row r="364" spans="1:3" x14ac:dyDescent="0.35">
      <c r="A364" s="2" t="s">
        <v>1217</v>
      </c>
      <c r="B364" s="63">
        <v>40267</v>
      </c>
      <c r="C364">
        <f t="shared" si="5"/>
        <v>89</v>
      </c>
    </row>
    <row r="365" spans="1:3" x14ac:dyDescent="0.35">
      <c r="A365" s="2" t="s">
        <v>1217</v>
      </c>
      <c r="B365" s="63">
        <v>40365</v>
      </c>
      <c r="C365">
        <f t="shared" si="5"/>
        <v>187</v>
      </c>
    </row>
    <row r="366" spans="1:3" x14ac:dyDescent="0.35">
      <c r="A366" s="2" t="s">
        <v>1217</v>
      </c>
      <c r="B366" s="63">
        <v>40455</v>
      </c>
      <c r="C366">
        <f t="shared" si="5"/>
        <v>277</v>
      </c>
    </row>
    <row r="367" spans="1:3" x14ac:dyDescent="0.35">
      <c r="A367" s="2" t="s">
        <v>1217</v>
      </c>
      <c r="B367" s="63">
        <v>40512</v>
      </c>
      <c r="C367">
        <f t="shared" si="5"/>
        <v>334</v>
      </c>
    </row>
    <row r="368" spans="1:3" x14ac:dyDescent="0.35">
      <c r="A368" s="2" t="s">
        <v>1217</v>
      </c>
      <c r="B368" s="63">
        <v>40632</v>
      </c>
      <c r="C368">
        <f t="shared" si="5"/>
        <v>89</v>
      </c>
    </row>
    <row r="369" spans="1:3" x14ac:dyDescent="0.35">
      <c r="A369" s="2" t="s">
        <v>1217</v>
      </c>
      <c r="B369" s="63">
        <v>40674</v>
      </c>
      <c r="C369">
        <f t="shared" si="5"/>
        <v>131</v>
      </c>
    </row>
    <row r="370" spans="1:3" x14ac:dyDescent="0.35">
      <c r="A370" s="2" t="s">
        <v>1217</v>
      </c>
      <c r="B370" s="63">
        <v>40795</v>
      </c>
      <c r="C370">
        <f t="shared" si="5"/>
        <v>252</v>
      </c>
    </row>
    <row r="371" spans="1:3" x14ac:dyDescent="0.35">
      <c r="A371" s="2" t="s">
        <v>1217</v>
      </c>
      <c r="B371" s="63">
        <v>41004</v>
      </c>
      <c r="C371">
        <f t="shared" si="5"/>
        <v>96</v>
      </c>
    </row>
    <row r="372" spans="1:3" x14ac:dyDescent="0.35">
      <c r="A372" s="2" t="s">
        <v>1217</v>
      </c>
      <c r="B372" s="63">
        <v>41088</v>
      </c>
      <c r="C372">
        <f t="shared" si="5"/>
        <v>180</v>
      </c>
    </row>
    <row r="373" spans="1:3" x14ac:dyDescent="0.35">
      <c r="A373" s="2" t="s">
        <v>1217</v>
      </c>
      <c r="B373" s="63">
        <v>41177</v>
      </c>
      <c r="C373">
        <f t="shared" si="5"/>
        <v>269</v>
      </c>
    </row>
    <row r="374" spans="1:3" x14ac:dyDescent="0.35">
      <c r="A374" s="2" t="s">
        <v>1218</v>
      </c>
      <c r="B374" s="63">
        <v>36661</v>
      </c>
      <c r="C374">
        <f t="shared" si="5"/>
        <v>136</v>
      </c>
    </row>
    <row r="375" spans="1:3" x14ac:dyDescent="0.35">
      <c r="A375" s="2" t="s">
        <v>1218</v>
      </c>
      <c r="B375" s="63">
        <v>36990</v>
      </c>
      <c r="C375">
        <f t="shared" si="5"/>
        <v>99</v>
      </c>
    </row>
    <row r="376" spans="1:3" x14ac:dyDescent="0.35">
      <c r="A376" s="2" t="s">
        <v>1218</v>
      </c>
      <c r="B376" s="63">
        <v>37057</v>
      </c>
      <c r="C376">
        <f t="shared" si="5"/>
        <v>166</v>
      </c>
    </row>
    <row r="377" spans="1:3" x14ac:dyDescent="0.35">
      <c r="A377" s="2" t="s">
        <v>1218</v>
      </c>
      <c r="B377" s="63">
        <v>37322</v>
      </c>
      <c r="C377">
        <f t="shared" si="5"/>
        <v>66</v>
      </c>
    </row>
    <row r="378" spans="1:3" x14ac:dyDescent="0.35">
      <c r="A378" s="2" t="s">
        <v>1218</v>
      </c>
      <c r="B378" s="63">
        <v>37391</v>
      </c>
      <c r="C378">
        <f t="shared" si="5"/>
        <v>135</v>
      </c>
    </row>
    <row r="379" spans="1:3" x14ac:dyDescent="0.35">
      <c r="A379" s="2" t="s">
        <v>1218</v>
      </c>
      <c r="B379" s="63">
        <v>37694</v>
      </c>
      <c r="C379">
        <f t="shared" si="5"/>
        <v>73</v>
      </c>
    </row>
    <row r="380" spans="1:3" x14ac:dyDescent="0.35">
      <c r="A380" s="2" t="s">
        <v>1218</v>
      </c>
      <c r="B380" s="63">
        <v>37762</v>
      </c>
      <c r="C380">
        <f t="shared" si="5"/>
        <v>141</v>
      </c>
    </row>
    <row r="381" spans="1:3" x14ac:dyDescent="0.35">
      <c r="A381" s="2" t="s">
        <v>1218</v>
      </c>
      <c r="B381" s="63">
        <v>38069</v>
      </c>
      <c r="C381">
        <f t="shared" si="5"/>
        <v>83</v>
      </c>
    </row>
    <row r="382" spans="1:3" x14ac:dyDescent="0.35">
      <c r="A382" s="2" t="s">
        <v>1218</v>
      </c>
      <c r="B382" s="63">
        <v>38135</v>
      </c>
      <c r="C382">
        <f t="shared" si="5"/>
        <v>149</v>
      </c>
    </row>
    <row r="383" spans="1:3" x14ac:dyDescent="0.35">
      <c r="A383" s="2" t="s">
        <v>1219</v>
      </c>
      <c r="B383" s="63">
        <v>37391</v>
      </c>
      <c r="C383">
        <f t="shared" si="5"/>
        <v>135</v>
      </c>
    </row>
    <row r="384" spans="1:3" x14ac:dyDescent="0.35">
      <c r="A384" s="2" t="s">
        <v>1219</v>
      </c>
      <c r="B384" s="63">
        <v>37508</v>
      </c>
      <c r="C384">
        <f t="shared" si="5"/>
        <v>252</v>
      </c>
    </row>
    <row r="385" spans="1:3" x14ac:dyDescent="0.35">
      <c r="A385" s="2" t="s">
        <v>1219</v>
      </c>
      <c r="B385" s="63">
        <v>37762</v>
      </c>
      <c r="C385">
        <f t="shared" si="5"/>
        <v>141</v>
      </c>
    </row>
    <row r="386" spans="1:3" x14ac:dyDescent="0.35">
      <c r="A386" s="2" t="s">
        <v>1219</v>
      </c>
      <c r="B386" s="63">
        <v>37866</v>
      </c>
      <c r="C386">
        <f t="shared" ref="C386:C430" si="6">B386-DATE(YEAR(B386),1,1)+1</f>
        <v>245</v>
      </c>
    </row>
    <row r="387" spans="1:3" x14ac:dyDescent="0.35">
      <c r="A387" s="2" t="s">
        <v>1219</v>
      </c>
      <c r="B387" s="63">
        <v>38135</v>
      </c>
      <c r="C387">
        <f t="shared" si="6"/>
        <v>149</v>
      </c>
    </row>
    <row r="388" spans="1:3" x14ac:dyDescent="0.35">
      <c r="A388" s="2" t="s">
        <v>1219</v>
      </c>
      <c r="B388" s="63">
        <v>38236</v>
      </c>
      <c r="C388">
        <f t="shared" si="6"/>
        <v>250</v>
      </c>
    </row>
    <row r="389" spans="1:3" x14ac:dyDescent="0.35">
      <c r="A389" s="2" t="s">
        <v>1219</v>
      </c>
      <c r="B389" s="63">
        <v>39892</v>
      </c>
      <c r="C389">
        <f t="shared" si="6"/>
        <v>79</v>
      </c>
    </row>
    <row r="390" spans="1:3" x14ac:dyDescent="0.35">
      <c r="A390" s="2" t="s">
        <v>1219</v>
      </c>
      <c r="B390" s="63">
        <v>39969</v>
      </c>
      <c r="C390">
        <f t="shared" si="6"/>
        <v>156</v>
      </c>
    </row>
    <row r="391" spans="1:3" x14ac:dyDescent="0.35">
      <c r="A391" s="2" t="s">
        <v>1219</v>
      </c>
      <c r="B391" s="63">
        <v>40049</v>
      </c>
      <c r="C391">
        <f t="shared" si="6"/>
        <v>236</v>
      </c>
    </row>
    <row r="392" spans="1:3" x14ac:dyDescent="0.35">
      <c r="A392" s="2" t="s">
        <v>1219</v>
      </c>
      <c r="B392" s="63">
        <v>40267</v>
      </c>
      <c r="C392">
        <f t="shared" si="6"/>
        <v>89</v>
      </c>
    </row>
    <row r="393" spans="1:3" x14ac:dyDescent="0.35">
      <c r="A393" s="2" t="s">
        <v>1219</v>
      </c>
      <c r="B393" s="63">
        <v>40365</v>
      </c>
      <c r="C393">
        <f t="shared" si="6"/>
        <v>187</v>
      </c>
    </row>
    <row r="394" spans="1:3" x14ac:dyDescent="0.35">
      <c r="A394" s="2" t="s">
        <v>1219</v>
      </c>
      <c r="B394" s="63">
        <v>40455</v>
      </c>
      <c r="C394">
        <f t="shared" si="6"/>
        <v>277</v>
      </c>
    </row>
    <row r="395" spans="1:3" x14ac:dyDescent="0.35">
      <c r="A395" s="2" t="s">
        <v>1219</v>
      </c>
      <c r="B395" s="63">
        <v>40512</v>
      </c>
      <c r="C395">
        <f t="shared" si="6"/>
        <v>334</v>
      </c>
    </row>
    <row r="396" spans="1:3" x14ac:dyDescent="0.35">
      <c r="A396" s="2" t="s">
        <v>1219</v>
      </c>
      <c r="B396" s="63">
        <v>40632</v>
      </c>
      <c r="C396">
        <f t="shared" si="6"/>
        <v>89</v>
      </c>
    </row>
    <row r="397" spans="1:3" x14ac:dyDescent="0.35">
      <c r="A397" s="2" t="s">
        <v>1219</v>
      </c>
      <c r="B397" s="63">
        <v>40674</v>
      </c>
      <c r="C397">
        <f t="shared" si="6"/>
        <v>131</v>
      </c>
    </row>
    <row r="398" spans="1:3" x14ac:dyDescent="0.35">
      <c r="A398" s="2" t="s">
        <v>1219</v>
      </c>
      <c r="B398" s="63">
        <v>40795</v>
      </c>
      <c r="C398">
        <f t="shared" si="6"/>
        <v>252</v>
      </c>
    </row>
    <row r="399" spans="1:3" x14ac:dyDescent="0.35">
      <c r="A399" s="2" t="s">
        <v>1219</v>
      </c>
      <c r="B399" s="63">
        <v>41004</v>
      </c>
      <c r="C399">
        <f t="shared" si="6"/>
        <v>96</v>
      </c>
    </row>
    <row r="400" spans="1:3" x14ac:dyDescent="0.35">
      <c r="A400" s="2" t="s">
        <v>1219</v>
      </c>
      <c r="B400" s="63">
        <v>41088</v>
      </c>
      <c r="C400">
        <f t="shared" si="6"/>
        <v>180</v>
      </c>
    </row>
    <row r="401" spans="1:3" x14ac:dyDescent="0.35">
      <c r="A401" s="2" t="s">
        <v>1219</v>
      </c>
      <c r="B401" s="63">
        <v>41177</v>
      </c>
      <c r="C401">
        <f t="shared" si="6"/>
        <v>269</v>
      </c>
    </row>
    <row r="402" spans="1:3" x14ac:dyDescent="0.35">
      <c r="A402" s="2" t="s">
        <v>1220</v>
      </c>
      <c r="B402" s="63">
        <v>38446</v>
      </c>
      <c r="C402">
        <f t="shared" si="6"/>
        <v>94</v>
      </c>
    </row>
    <row r="403" spans="1:3" x14ac:dyDescent="0.35">
      <c r="A403" s="2" t="s">
        <v>1220</v>
      </c>
      <c r="B403" s="63">
        <v>38499</v>
      </c>
      <c r="C403">
        <f t="shared" si="6"/>
        <v>147</v>
      </c>
    </row>
    <row r="404" spans="1:3" x14ac:dyDescent="0.35">
      <c r="A404" s="2" t="s">
        <v>1220</v>
      </c>
      <c r="B404" s="63">
        <v>38789</v>
      </c>
      <c r="C404">
        <f t="shared" si="6"/>
        <v>72</v>
      </c>
    </row>
    <row r="405" spans="1:3" x14ac:dyDescent="0.35">
      <c r="A405" s="2" t="s">
        <v>1220</v>
      </c>
      <c r="B405" s="63">
        <v>38847</v>
      </c>
      <c r="C405">
        <f t="shared" si="6"/>
        <v>130</v>
      </c>
    </row>
    <row r="406" spans="1:3" x14ac:dyDescent="0.35">
      <c r="A406" s="2" t="s">
        <v>1220</v>
      </c>
      <c r="B406" s="63">
        <v>39549</v>
      </c>
      <c r="C406">
        <f t="shared" si="6"/>
        <v>102</v>
      </c>
    </row>
    <row r="407" spans="1:3" x14ac:dyDescent="0.35">
      <c r="A407" s="2" t="s">
        <v>1220</v>
      </c>
      <c r="B407" s="63">
        <v>39605</v>
      </c>
      <c r="C407">
        <f t="shared" si="6"/>
        <v>158</v>
      </c>
    </row>
    <row r="408" spans="1:3" x14ac:dyDescent="0.35">
      <c r="A408" s="2" t="s">
        <v>1220</v>
      </c>
      <c r="B408" s="63">
        <v>36588</v>
      </c>
      <c r="C408">
        <f t="shared" si="6"/>
        <v>63</v>
      </c>
    </row>
    <row r="409" spans="1:3" x14ac:dyDescent="0.35">
      <c r="A409" s="2" t="s">
        <v>1220</v>
      </c>
      <c r="B409" s="63">
        <v>36661</v>
      </c>
      <c r="C409">
        <f t="shared" si="6"/>
        <v>136</v>
      </c>
    </row>
    <row r="410" spans="1:3" x14ac:dyDescent="0.35">
      <c r="A410" s="2" t="s">
        <v>1220</v>
      </c>
      <c r="B410" s="63">
        <v>36990</v>
      </c>
      <c r="C410">
        <f t="shared" si="6"/>
        <v>99</v>
      </c>
    </row>
    <row r="411" spans="1:3" x14ac:dyDescent="0.35">
      <c r="A411" s="2" t="s">
        <v>1220</v>
      </c>
      <c r="B411" s="63">
        <v>37057</v>
      </c>
      <c r="C411">
        <f t="shared" si="6"/>
        <v>166</v>
      </c>
    </row>
    <row r="412" spans="1:3" x14ac:dyDescent="0.35">
      <c r="A412" s="2" t="s">
        <v>1220</v>
      </c>
      <c r="B412" s="63">
        <v>37322</v>
      </c>
      <c r="C412">
        <f t="shared" si="6"/>
        <v>66</v>
      </c>
    </row>
    <row r="413" spans="1:3" x14ac:dyDescent="0.35">
      <c r="A413" s="2" t="s">
        <v>1220</v>
      </c>
      <c r="B413" s="63">
        <v>37391</v>
      </c>
      <c r="C413">
        <f t="shared" si="6"/>
        <v>135</v>
      </c>
    </row>
    <row r="414" spans="1:3" x14ac:dyDescent="0.35">
      <c r="A414" s="2" t="s">
        <v>1220</v>
      </c>
      <c r="B414" s="63">
        <v>37694</v>
      </c>
      <c r="C414">
        <f t="shared" si="6"/>
        <v>73</v>
      </c>
    </row>
    <row r="415" spans="1:3" x14ac:dyDescent="0.35">
      <c r="A415" s="2" t="s">
        <v>1220</v>
      </c>
      <c r="B415" s="63">
        <v>37762</v>
      </c>
      <c r="C415">
        <f t="shared" si="6"/>
        <v>141</v>
      </c>
    </row>
    <row r="416" spans="1:3" x14ac:dyDescent="0.35">
      <c r="A416" s="2" t="s">
        <v>1220</v>
      </c>
      <c r="B416" s="63">
        <v>38069</v>
      </c>
      <c r="C416">
        <f t="shared" si="6"/>
        <v>83</v>
      </c>
    </row>
    <row r="417" spans="1:3" x14ac:dyDescent="0.35">
      <c r="A417" s="2" t="s">
        <v>1220</v>
      </c>
      <c r="B417" s="63">
        <v>38135</v>
      </c>
      <c r="C417">
        <f t="shared" si="6"/>
        <v>149</v>
      </c>
    </row>
    <row r="418" spans="1:3" x14ac:dyDescent="0.35">
      <c r="A418" s="2" t="s">
        <v>1221</v>
      </c>
      <c r="B418" s="63">
        <v>39892</v>
      </c>
      <c r="C418">
        <f t="shared" si="6"/>
        <v>79</v>
      </c>
    </row>
    <row r="419" spans="1:3" x14ac:dyDescent="0.35">
      <c r="A419" s="2" t="s">
        <v>1221</v>
      </c>
      <c r="B419" s="63">
        <v>39969</v>
      </c>
      <c r="C419">
        <f t="shared" si="6"/>
        <v>156</v>
      </c>
    </row>
    <row r="420" spans="1:3" x14ac:dyDescent="0.35">
      <c r="A420" s="2" t="s">
        <v>1221</v>
      </c>
      <c r="B420" s="63">
        <v>40049</v>
      </c>
      <c r="C420">
        <f t="shared" si="6"/>
        <v>236</v>
      </c>
    </row>
    <row r="421" spans="1:3" x14ac:dyDescent="0.35">
      <c r="A421" s="2" t="s">
        <v>1221</v>
      </c>
      <c r="B421" s="63">
        <v>40267</v>
      </c>
      <c r="C421">
        <f t="shared" si="6"/>
        <v>89</v>
      </c>
    </row>
    <row r="422" spans="1:3" x14ac:dyDescent="0.35">
      <c r="A422" s="2" t="s">
        <v>1221</v>
      </c>
      <c r="B422" s="63">
        <v>40365</v>
      </c>
      <c r="C422">
        <f t="shared" si="6"/>
        <v>187</v>
      </c>
    </row>
    <row r="423" spans="1:3" x14ac:dyDescent="0.35">
      <c r="A423" s="2" t="s">
        <v>1221</v>
      </c>
      <c r="B423" s="63">
        <v>40455</v>
      </c>
      <c r="C423">
        <f t="shared" si="6"/>
        <v>277</v>
      </c>
    </row>
    <row r="424" spans="1:3" x14ac:dyDescent="0.35">
      <c r="A424" s="2" t="s">
        <v>1221</v>
      </c>
      <c r="B424" s="63">
        <v>40512</v>
      </c>
      <c r="C424">
        <f t="shared" si="6"/>
        <v>334</v>
      </c>
    </row>
    <row r="425" spans="1:3" x14ac:dyDescent="0.35">
      <c r="A425" s="2" t="s">
        <v>1221</v>
      </c>
      <c r="B425" s="63">
        <v>40632</v>
      </c>
      <c r="C425">
        <f t="shared" si="6"/>
        <v>89</v>
      </c>
    </row>
    <row r="426" spans="1:3" x14ac:dyDescent="0.35">
      <c r="A426" s="2" t="s">
        <v>1221</v>
      </c>
      <c r="B426" s="63">
        <v>40674</v>
      </c>
      <c r="C426">
        <f t="shared" si="6"/>
        <v>131</v>
      </c>
    </row>
    <row r="427" spans="1:3" x14ac:dyDescent="0.35">
      <c r="A427" s="2" t="s">
        <v>1221</v>
      </c>
      <c r="B427" s="63">
        <v>40795</v>
      </c>
      <c r="C427">
        <f t="shared" si="6"/>
        <v>252</v>
      </c>
    </row>
    <row r="428" spans="1:3" x14ac:dyDescent="0.35">
      <c r="A428" s="2" t="s">
        <v>1221</v>
      </c>
      <c r="B428" s="63">
        <v>41004</v>
      </c>
      <c r="C428">
        <f t="shared" si="6"/>
        <v>96</v>
      </c>
    </row>
    <row r="429" spans="1:3" x14ac:dyDescent="0.35">
      <c r="A429" s="2" t="s">
        <v>1221</v>
      </c>
      <c r="B429" s="63">
        <v>41088</v>
      </c>
      <c r="C429">
        <f t="shared" si="6"/>
        <v>180</v>
      </c>
    </row>
    <row r="430" spans="1:3" x14ac:dyDescent="0.35">
      <c r="A430" s="2" t="s">
        <v>1221</v>
      </c>
      <c r="B430" s="63">
        <v>41177</v>
      </c>
      <c r="C430">
        <f t="shared" si="6"/>
        <v>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workbookViewId="0">
      <selection activeCell="T3" sqref="T3"/>
    </sheetView>
  </sheetViews>
  <sheetFormatPr defaultRowHeight="14.5" x14ac:dyDescent="0.35"/>
  <cols>
    <col min="3" max="4" width="10.36328125" bestFit="1" customWidth="1"/>
    <col min="6" max="7" width="10.08984375" bestFit="1" customWidth="1"/>
    <col min="11" max="12" width="11.90625" bestFit="1" customWidth="1"/>
    <col min="14" max="15" width="10.08984375" bestFit="1" customWidth="1"/>
    <col min="17" max="17" width="10.36328125" bestFit="1" customWidth="1"/>
  </cols>
  <sheetData>
    <row r="1" spans="1:22" x14ac:dyDescent="0.35">
      <c r="A1">
        <v>112.031991925713</v>
      </c>
      <c r="B1">
        <v>0</v>
      </c>
      <c r="C1" s="63">
        <f>DATE(1983,1,1)+A1-1</f>
        <v>30428.031991925713</v>
      </c>
    </row>
    <row r="2" spans="1:22" x14ac:dyDescent="0.35">
      <c r="A2">
        <v>118.597038429633</v>
      </c>
      <c r="B2">
        <v>1.2740875700554799</v>
      </c>
      <c r="C2" s="63">
        <f t="shared" ref="C2:C65" si="0">DATE(1983,1,1)+A2-1</f>
        <v>30434.597038429634</v>
      </c>
      <c r="G2" t="s">
        <v>1457</v>
      </c>
      <c r="H2" t="s">
        <v>1458</v>
      </c>
      <c r="I2" t="s">
        <v>1459</v>
      </c>
      <c r="J2" t="s">
        <v>1460</v>
      </c>
      <c r="K2" t="s">
        <v>1461</v>
      </c>
      <c r="L2" t="s">
        <v>1452</v>
      </c>
      <c r="M2" t="s">
        <v>1454</v>
      </c>
      <c r="N2" t="s">
        <v>1456</v>
      </c>
    </row>
    <row r="3" spans="1:22" x14ac:dyDescent="0.35">
      <c r="A3">
        <v>125.69514232053299</v>
      </c>
      <c r="B3">
        <v>2.86417615875934</v>
      </c>
      <c r="C3" s="63">
        <f t="shared" si="0"/>
        <v>30441.695142320532</v>
      </c>
      <c r="G3" t="s">
        <v>1169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63">
        <f t="shared" ref="Q3:Q12" si="1">DATE(1983,1,1)+INT(H3)-1</f>
        <v>30421</v>
      </c>
      <c r="R3">
        <f t="shared" ref="R3:R12" si="2">ROUND(J3-H3,0)</f>
        <v>37</v>
      </c>
      <c r="S3">
        <f>ROUND(K3-H3,0)</f>
        <v>46</v>
      </c>
      <c r="T3">
        <f t="shared" ref="T3:T20" si="3">ROUND(L3-H3,0)</f>
        <v>101</v>
      </c>
      <c r="U3">
        <f t="shared" ref="U3:U20" si="4">ROUND(M3-H3,0)</f>
        <v>136</v>
      </c>
      <c r="V3">
        <f t="shared" ref="V3:V20" si="5">ROUND(N3-H3,0)</f>
        <v>192</v>
      </c>
    </row>
    <row r="4" spans="1:22" x14ac:dyDescent="0.35">
      <c r="A4">
        <v>132.805759295634</v>
      </c>
      <c r="B4">
        <v>4.2508112672997003</v>
      </c>
      <c r="C4" s="63">
        <f t="shared" si="0"/>
        <v>30448.805759295636</v>
      </c>
      <c r="G4" t="s">
        <v>1170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63">
        <f t="shared" si="1"/>
        <v>30421</v>
      </c>
      <c r="R4">
        <f t="shared" si="2"/>
        <v>67</v>
      </c>
      <c r="S4">
        <f t="shared" ref="S4:S22" si="6">ROUND(K4-H4,0)</f>
        <v>73</v>
      </c>
      <c r="T4">
        <f t="shared" si="3"/>
        <v>136</v>
      </c>
      <c r="U4">
        <f t="shared" si="4"/>
        <v>152</v>
      </c>
      <c r="V4">
        <f t="shared" si="5"/>
        <v>198</v>
      </c>
    </row>
    <row r="5" spans="1:22" x14ac:dyDescent="0.35">
      <c r="A5">
        <v>139.36739314022699</v>
      </c>
      <c r="B5">
        <v>5.5635054237408701</v>
      </c>
      <c r="C5" s="63">
        <f t="shared" si="0"/>
        <v>30455.367393140226</v>
      </c>
      <c r="G5" t="s">
        <v>1169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63">
        <f t="shared" si="1"/>
        <v>30448</v>
      </c>
      <c r="R5">
        <f t="shared" si="2"/>
        <v>63</v>
      </c>
      <c r="S5">
        <f t="shared" si="6"/>
        <v>76</v>
      </c>
      <c r="T5">
        <f t="shared" si="3"/>
        <v>112</v>
      </c>
      <c r="U5">
        <f t="shared" si="4"/>
        <v>129</v>
      </c>
      <c r="V5">
        <f t="shared" si="5"/>
        <v>175</v>
      </c>
    </row>
    <row r="6" spans="1:22" x14ac:dyDescent="0.35">
      <c r="A6">
        <v>146.87547117168899</v>
      </c>
      <c r="B6">
        <v>6.4877181714512497</v>
      </c>
      <c r="C6" s="63">
        <f t="shared" si="0"/>
        <v>30462.87547117169</v>
      </c>
      <c r="G6" t="s">
        <v>1170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63">
        <f t="shared" si="1"/>
        <v>30448</v>
      </c>
      <c r="R6">
        <f t="shared" si="2"/>
        <v>84</v>
      </c>
      <c r="S6">
        <f t="shared" si="6"/>
        <v>96</v>
      </c>
      <c r="T6">
        <f t="shared" si="3"/>
        <v>127</v>
      </c>
      <c r="U6">
        <f t="shared" si="4"/>
        <v>138</v>
      </c>
      <c r="V6">
        <f t="shared" si="5"/>
        <v>184</v>
      </c>
    </row>
    <row r="7" spans="1:22" x14ac:dyDescent="0.35">
      <c r="A7">
        <v>152.94727464745199</v>
      </c>
      <c r="B7">
        <v>6.7646912877475698</v>
      </c>
      <c r="C7" s="63">
        <f t="shared" si="0"/>
        <v>30468.947274647453</v>
      </c>
      <c r="G7" t="s">
        <v>1169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63">
        <f t="shared" si="1"/>
        <v>30484</v>
      </c>
      <c r="R7">
        <f t="shared" si="2"/>
        <v>58</v>
      </c>
      <c r="S7">
        <f t="shared" si="6"/>
        <v>76</v>
      </c>
      <c r="T7">
        <f t="shared" si="3"/>
        <v>98</v>
      </c>
      <c r="U7">
        <f t="shared" si="4"/>
        <v>108</v>
      </c>
      <c r="V7">
        <f t="shared" si="5"/>
        <v>151</v>
      </c>
    </row>
    <row r="8" spans="1:22" x14ac:dyDescent="0.35">
      <c r="A8">
        <v>160.473553528661</v>
      </c>
      <c r="B8">
        <v>7.3929717006746598</v>
      </c>
      <c r="C8" s="63">
        <f t="shared" si="0"/>
        <v>30476.47355352866</v>
      </c>
      <c r="G8" t="s">
        <v>1170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63">
        <f t="shared" si="1"/>
        <v>30484</v>
      </c>
      <c r="R8">
        <f t="shared" si="2"/>
        <v>74</v>
      </c>
      <c r="S8">
        <f t="shared" si="6"/>
        <v>87</v>
      </c>
      <c r="T8">
        <f t="shared" si="3"/>
        <v>108</v>
      </c>
      <c r="U8">
        <f t="shared" si="4"/>
        <v>116</v>
      </c>
      <c r="V8">
        <f t="shared" si="5"/>
        <v>158</v>
      </c>
    </row>
    <row r="9" spans="1:22" x14ac:dyDescent="0.35">
      <c r="A9">
        <v>174.265247424823</v>
      </c>
      <c r="B9">
        <v>8.1502450186408897</v>
      </c>
      <c r="C9" s="63">
        <f t="shared" si="0"/>
        <v>30490.265247424824</v>
      </c>
      <c r="G9" t="s">
        <v>1169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63">
        <f t="shared" si="1"/>
        <v>30539</v>
      </c>
      <c r="R9">
        <f t="shared" si="2"/>
        <v>45</v>
      </c>
      <c r="S9">
        <f t="shared" si="6"/>
        <v>56</v>
      </c>
      <c r="T9">
        <f t="shared" si="3"/>
        <v>69</v>
      </c>
      <c r="U9">
        <f t="shared" si="4"/>
        <v>79</v>
      </c>
      <c r="V9">
        <f t="shared" si="5"/>
        <v>113</v>
      </c>
    </row>
    <row r="10" spans="1:22" x14ac:dyDescent="0.35">
      <c r="A10">
        <v>188.260790838156</v>
      </c>
      <c r="B10">
        <v>8.5930761870343293</v>
      </c>
      <c r="C10" s="63">
        <f t="shared" si="0"/>
        <v>30504.260790838154</v>
      </c>
      <c r="G10" t="s">
        <v>1170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63">
        <f t="shared" si="1"/>
        <v>30539</v>
      </c>
      <c r="R10">
        <f t="shared" si="2"/>
        <v>52</v>
      </c>
      <c r="S10">
        <f t="shared" si="6"/>
        <v>60</v>
      </c>
      <c r="T10">
        <f t="shared" si="3"/>
        <v>78</v>
      </c>
      <c r="U10">
        <f t="shared" si="4"/>
        <v>84</v>
      </c>
      <c r="V10">
        <f t="shared" si="5"/>
        <v>118</v>
      </c>
    </row>
    <row r="11" spans="1:22" x14ac:dyDescent="0.35">
      <c r="A11">
        <v>141.92392999788399</v>
      </c>
      <c r="B11">
        <v>0</v>
      </c>
      <c r="C11" s="63">
        <f t="shared" si="0"/>
        <v>30457.923929997884</v>
      </c>
      <c r="G11" t="s">
        <v>1169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63">
        <f t="shared" si="1"/>
        <v>30581</v>
      </c>
      <c r="R11">
        <f t="shared" si="2"/>
        <v>32</v>
      </c>
      <c r="S11">
        <f t="shared" si="6"/>
        <v>40</v>
      </c>
      <c r="T11">
        <f t="shared" si="3"/>
        <v>55</v>
      </c>
      <c r="U11">
        <f t="shared" si="4"/>
        <v>65</v>
      </c>
      <c r="V11">
        <f t="shared" si="5"/>
        <v>92</v>
      </c>
    </row>
    <row r="12" spans="1:22" x14ac:dyDescent="0.35">
      <c r="A12">
        <v>153.41731159218099</v>
      </c>
      <c r="B12">
        <v>2.1222387419692499</v>
      </c>
      <c r="C12" s="63">
        <f t="shared" si="0"/>
        <v>30469.41731159218</v>
      </c>
      <c r="G12" t="s">
        <v>1170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63">
        <f t="shared" si="1"/>
        <v>30582</v>
      </c>
      <c r="R12">
        <f t="shared" si="2"/>
        <v>59</v>
      </c>
      <c r="S12">
        <f t="shared" si="6"/>
        <v>62</v>
      </c>
      <c r="T12">
        <f t="shared" si="3"/>
        <v>71</v>
      </c>
      <c r="U12">
        <f t="shared" si="4"/>
        <v>78</v>
      </c>
      <c r="V12">
        <f t="shared" si="5"/>
        <v>109</v>
      </c>
    </row>
    <row r="13" spans="1:22" x14ac:dyDescent="0.35">
      <c r="A13">
        <v>160.755666699747</v>
      </c>
      <c r="B13">
        <v>2.8060205115337502</v>
      </c>
      <c r="C13" s="63">
        <f t="shared" si="0"/>
        <v>30476.755666699748</v>
      </c>
      <c r="G13" t="s">
        <v>1462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63">
        <f>Q3</f>
        <v>30421</v>
      </c>
      <c r="R13">
        <f t="shared" ref="R13:R22" si="7">ROUND(J13-H13,0)</f>
        <v>89</v>
      </c>
      <c r="S13">
        <f t="shared" si="6"/>
        <v>108</v>
      </c>
      <c r="T13">
        <f t="shared" si="3"/>
        <v>152</v>
      </c>
      <c r="U13">
        <f t="shared" si="4"/>
        <v>165</v>
      </c>
      <c r="V13">
        <f t="shared" si="5"/>
        <v>210</v>
      </c>
    </row>
    <row r="14" spans="1:22" x14ac:dyDescent="0.35">
      <c r="A14">
        <v>167.90609803367099</v>
      </c>
      <c r="B14">
        <v>3.5453036377356799</v>
      </c>
      <c r="C14" s="63">
        <f t="shared" si="0"/>
        <v>30483.906098033673</v>
      </c>
      <c r="D14" s="63">
        <v>30407</v>
      </c>
      <c r="E14" s="29">
        <f>D14-DATE(1983,1,1)+1</f>
        <v>91</v>
      </c>
      <c r="G14" t="s">
        <v>1463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63">
        <f t="shared" ref="Q14:Q22" si="8">Q4</f>
        <v>30421</v>
      </c>
      <c r="R14">
        <f t="shared" si="7"/>
        <v>70</v>
      </c>
      <c r="S14">
        <f t="shared" si="6"/>
        <v>88</v>
      </c>
      <c r="T14">
        <f t="shared" si="3"/>
        <v>159</v>
      </c>
      <c r="U14">
        <f t="shared" si="4"/>
        <v>172</v>
      </c>
      <c r="V14">
        <f t="shared" si="5"/>
        <v>215</v>
      </c>
    </row>
    <row r="15" spans="1:22" x14ac:dyDescent="0.35">
      <c r="A15">
        <v>181.47574156291299</v>
      </c>
      <c r="B15">
        <v>4.9129514400579701</v>
      </c>
      <c r="C15" s="63">
        <f t="shared" si="0"/>
        <v>30497.475741562914</v>
      </c>
      <c r="D15" s="63">
        <v>30681</v>
      </c>
      <c r="E15" s="29">
        <f>D15-DATE(1983,1,1)+1</f>
        <v>365</v>
      </c>
      <c r="G15" t="s">
        <v>1462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63">
        <f t="shared" si="8"/>
        <v>30448</v>
      </c>
      <c r="R15">
        <f t="shared" si="7"/>
        <v>93</v>
      </c>
      <c r="S15">
        <f t="shared" si="6"/>
        <v>104</v>
      </c>
      <c r="T15">
        <f t="shared" si="3"/>
        <v>136</v>
      </c>
      <c r="U15">
        <f t="shared" si="4"/>
        <v>144</v>
      </c>
      <c r="V15">
        <f t="shared" si="5"/>
        <v>187</v>
      </c>
    </row>
    <row r="16" spans="1:22" x14ac:dyDescent="0.35">
      <c r="A16">
        <v>202.584177057566</v>
      </c>
      <c r="B16">
        <v>6.7054261751438498</v>
      </c>
      <c r="C16" s="63">
        <f t="shared" si="0"/>
        <v>30518.584177057564</v>
      </c>
      <c r="G16" t="s">
        <v>1463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63">
        <f t="shared" si="8"/>
        <v>30448</v>
      </c>
      <c r="R16">
        <f t="shared" si="7"/>
        <v>86</v>
      </c>
      <c r="S16">
        <f t="shared" si="6"/>
        <v>106</v>
      </c>
      <c r="T16">
        <f t="shared" si="3"/>
        <v>147</v>
      </c>
      <c r="U16">
        <f t="shared" si="4"/>
        <v>155</v>
      </c>
      <c r="V16">
        <f t="shared" si="5"/>
        <v>193</v>
      </c>
    </row>
    <row r="17" spans="1:22" x14ac:dyDescent="0.35">
      <c r="A17">
        <v>215.98864787535001</v>
      </c>
      <c r="B17">
        <v>7.7586599156244498</v>
      </c>
      <c r="C17" s="63">
        <f t="shared" si="0"/>
        <v>30531.988647875351</v>
      </c>
      <c r="G17" t="s">
        <v>1462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63">
        <f t="shared" si="8"/>
        <v>30484</v>
      </c>
      <c r="R17">
        <f t="shared" si="7"/>
        <v>76</v>
      </c>
      <c r="S17">
        <f t="shared" si="6"/>
        <v>93</v>
      </c>
      <c r="T17">
        <f t="shared" si="3"/>
        <v>111</v>
      </c>
      <c r="U17">
        <f t="shared" si="4"/>
        <v>119</v>
      </c>
      <c r="V17">
        <f t="shared" si="5"/>
        <v>161</v>
      </c>
    </row>
    <row r="18" spans="1:22" x14ac:dyDescent="0.35">
      <c r="A18">
        <v>229.763278474873</v>
      </c>
      <c r="B18">
        <v>8.7933697974499996</v>
      </c>
      <c r="C18" s="63">
        <f t="shared" si="0"/>
        <v>30545.763278474871</v>
      </c>
      <c r="G18" t="s">
        <v>1463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63">
        <f t="shared" si="8"/>
        <v>30484</v>
      </c>
      <c r="R18">
        <f t="shared" si="7"/>
        <v>77</v>
      </c>
      <c r="S18">
        <f t="shared" si="6"/>
        <v>98</v>
      </c>
      <c r="T18">
        <f t="shared" si="3"/>
        <v>120</v>
      </c>
      <c r="U18">
        <f t="shared" si="4"/>
        <v>131</v>
      </c>
      <c r="V18">
        <f t="shared" si="5"/>
        <v>166</v>
      </c>
    </row>
    <row r="19" spans="1:22" x14ac:dyDescent="0.35">
      <c r="A19">
        <v>241.17680384090301</v>
      </c>
      <c r="B19">
        <v>9.2179018090371301</v>
      </c>
      <c r="C19" s="63">
        <f t="shared" si="0"/>
        <v>30557.176803840903</v>
      </c>
      <c r="G19" t="s">
        <v>1462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63">
        <f t="shared" si="8"/>
        <v>30539</v>
      </c>
      <c r="R19">
        <f t="shared" si="7"/>
        <v>65</v>
      </c>
      <c r="S19">
        <f t="shared" si="6"/>
        <v>72</v>
      </c>
      <c r="T19">
        <f t="shared" si="3"/>
        <v>88</v>
      </c>
      <c r="U19">
        <f t="shared" si="4"/>
        <v>95</v>
      </c>
      <c r="V19">
        <f t="shared" si="5"/>
        <v>129</v>
      </c>
    </row>
    <row r="20" spans="1:22" x14ac:dyDescent="0.35">
      <c r="A20">
        <v>183.06763338395299</v>
      </c>
      <c r="B20">
        <v>0</v>
      </c>
      <c r="C20" s="63">
        <f t="shared" si="0"/>
        <v>30499.067633383955</v>
      </c>
      <c r="G20" t="s">
        <v>1463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63">
        <f t="shared" si="8"/>
        <v>30539</v>
      </c>
      <c r="R20">
        <f t="shared" si="7"/>
        <v>54</v>
      </c>
      <c r="S20">
        <f t="shared" si="6"/>
        <v>67</v>
      </c>
      <c r="T20">
        <f t="shared" si="3"/>
        <v>84</v>
      </c>
      <c r="U20">
        <f t="shared" si="4"/>
        <v>91</v>
      </c>
      <c r="V20">
        <f t="shared" si="5"/>
        <v>124</v>
      </c>
    </row>
    <row r="21" spans="1:22" x14ac:dyDescent="0.35">
      <c r="A21">
        <v>202.861740016216</v>
      </c>
      <c r="B21">
        <v>2.1924580696987599</v>
      </c>
      <c r="C21" s="63">
        <f t="shared" si="0"/>
        <v>30518.861740016215</v>
      </c>
      <c r="G21" t="s">
        <v>1462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63">
        <f t="shared" si="8"/>
        <v>30581</v>
      </c>
    </row>
    <row r="22" spans="1:22" x14ac:dyDescent="0.35">
      <c r="A22">
        <v>215.679688450886</v>
      </c>
      <c r="B22">
        <v>3.7821112985707099</v>
      </c>
      <c r="C22" s="63">
        <f t="shared" si="0"/>
        <v>30531.679688450888</v>
      </c>
      <c r="G22" t="s">
        <v>1463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63">
        <f t="shared" si="8"/>
        <v>30582</v>
      </c>
      <c r="R22">
        <f t="shared" si="7"/>
        <v>43</v>
      </c>
      <c r="S22">
        <f t="shared" si="6"/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5">
      <c r="A23">
        <v>229.961212715877</v>
      </c>
      <c r="B23">
        <v>5.5751056566817896</v>
      </c>
      <c r="C23" s="63">
        <f t="shared" si="0"/>
        <v>30545.961212715876</v>
      </c>
    </row>
    <row r="24" spans="1:22" x14ac:dyDescent="0.35">
      <c r="A24">
        <v>240.78366548635699</v>
      </c>
      <c r="B24">
        <v>6.6100402403560699</v>
      </c>
      <c r="C24" s="63">
        <f t="shared" si="0"/>
        <v>30556.783665486357</v>
      </c>
    </row>
    <row r="25" spans="1:22" x14ac:dyDescent="0.35">
      <c r="A25">
        <v>250.50587688960201</v>
      </c>
      <c r="B25">
        <v>7.5340844616798996</v>
      </c>
      <c r="C25" s="63">
        <f t="shared" si="0"/>
        <v>30566.505876889601</v>
      </c>
    </row>
    <row r="26" spans="1:22" x14ac:dyDescent="0.35">
      <c r="A26">
        <v>258.96381176726101</v>
      </c>
      <c r="B26">
        <v>8.0143284878876297</v>
      </c>
      <c r="C26" s="63">
        <f t="shared" si="0"/>
        <v>30574.963811767262</v>
      </c>
    </row>
    <row r="27" spans="1:22" x14ac:dyDescent="0.35">
      <c r="A27">
        <v>235.65216341067401</v>
      </c>
      <c r="B27">
        <v>4.4462878318332899E-2</v>
      </c>
      <c r="C27" s="63">
        <f t="shared" si="0"/>
        <v>30551.652163410676</v>
      </c>
      <c r="G27">
        <v>104.923704954954</v>
      </c>
      <c r="H27">
        <v>0.85698198198198205</v>
      </c>
    </row>
    <row r="28" spans="1:22" x14ac:dyDescent="0.35">
      <c r="A28">
        <v>241.47916545733301</v>
      </c>
      <c r="B28">
        <v>1.30172589744982</v>
      </c>
      <c r="C28" s="63">
        <f t="shared" si="0"/>
        <v>30557.479165457335</v>
      </c>
      <c r="G28">
        <v>112.82869222773</v>
      </c>
      <c r="H28">
        <v>0.855855855855856</v>
      </c>
    </row>
    <row r="29" spans="1:22" x14ac:dyDescent="0.35">
      <c r="A29">
        <v>259.20611057952402</v>
      </c>
      <c r="B29">
        <v>4.0747292810851601</v>
      </c>
      <c r="C29" s="63">
        <f t="shared" si="0"/>
        <v>30575.206110579526</v>
      </c>
      <c r="G29">
        <v>194.30138866677299</v>
      </c>
      <c r="H29">
        <v>0.85360360360360299</v>
      </c>
    </row>
    <row r="30" spans="1:22" x14ac:dyDescent="0.35">
      <c r="A30">
        <v>270.16643478684199</v>
      </c>
      <c r="B30">
        <v>5.8679764287760596</v>
      </c>
      <c r="C30" s="63">
        <f t="shared" si="0"/>
        <v>30586.166434786843</v>
      </c>
      <c r="G30">
        <v>212.74483747801</v>
      </c>
      <c r="H30">
        <v>0.85247747747747704</v>
      </c>
    </row>
    <row r="31" spans="1:22" x14ac:dyDescent="0.35">
      <c r="A31">
        <v>278.73835248604502</v>
      </c>
      <c r="B31">
        <v>7.4949442084034699</v>
      </c>
      <c r="C31" s="63">
        <f t="shared" si="0"/>
        <v>30594.738352486045</v>
      </c>
      <c r="G31">
        <v>257.33063629457803</v>
      </c>
      <c r="H31">
        <v>0.85247747747747704</v>
      </c>
    </row>
    <row r="32" spans="1:22" x14ac:dyDescent="0.35">
      <c r="A32">
        <v>286.98561252787698</v>
      </c>
      <c r="B32">
        <v>8.4006050097277107</v>
      </c>
      <c r="C32" s="63">
        <f t="shared" si="0"/>
        <v>30602.985612527878</v>
      </c>
      <c r="G32">
        <v>269.490399608188</v>
      </c>
      <c r="H32">
        <v>0.85247747747747704</v>
      </c>
    </row>
    <row r="33" spans="1:16" x14ac:dyDescent="0.35">
      <c r="A33">
        <v>276.43025722744102</v>
      </c>
      <c r="B33">
        <v>0</v>
      </c>
      <c r="C33" s="63">
        <f t="shared" si="0"/>
        <v>30592.430257227443</v>
      </c>
      <c r="G33">
        <v>315.08608867743402</v>
      </c>
      <c r="H33">
        <v>0.855855855855856</v>
      </c>
    </row>
    <row r="34" spans="1:16" x14ac:dyDescent="0.35">
      <c r="A34">
        <v>282.78576644864302</v>
      </c>
      <c r="B34">
        <v>1.6869912609705999</v>
      </c>
      <c r="C34" s="63">
        <f t="shared" si="0"/>
        <v>30598.785766448644</v>
      </c>
      <c r="G34">
        <v>105.378098512713</v>
      </c>
      <c r="H34">
        <v>0.80855855855855796</v>
      </c>
    </row>
    <row r="35" spans="1:16" x14ac:dyDescent="0.35">
      <c r="A35">
        <v>290.97501128190498</v>
      </c>
      <c r="B35">
        <v>3.5359363794165599</v>
      </c>
      <c r="C35" s="63">
        <f t="shared" si="0"/>
        <v>30606.975011281906</v>
      </c>
      <c r="G35">
        <v>113.076999706807</v>
      </c>
      <c r="H35">
        <v>0.81081081081080997</v>
      </c>
    </row>
    <row r="36" spans="1:16" x14ac:dyDescent="0.35">
      <c r="A36">
        <v>300.62441928615902</v>
      </c>
      <c r="B36">
        <v>5.6437099398735198</v>
      </c>
      <c r="C36" s="63">
        <f t="shared" si="0"/>
        <v>30616.62441928616</v>
      </c>
      <c r="G36">
        <v>175.09521596300399</v>
      </c>
      <c r="H36">
        <v>0.80743243243243201</v>
      </c>
    </row>
    <row r="37" spans="1:16" x14ac:dyDescent="0.35">
      <c r="A37">
        <v>307.91954737557597</v>
      </c>
      <c r="B37">
        <v>7.0303310045483398</v>
      </c>
      <c r="C37" s="63">
        <f t="shared" si="0"/>
        <v>30623.919547375575</v>
      </c>
      <c r="G37">
        <v>193.333719814489</v>
      </c>
      <c r="H37">
        <v>0.80855855855855796</v>
      </c>
    </row>
    <row r="38" spans="1:16" x14ac:dyDescent="0.35">
      <c r="A38">
        <v>315.243114292722</v>
      </c>
      <c r="B38">
        <v>7.9545577961242602</v>
      </c>
      <c r="C38" s="63">
        <f t="shared" si="0"/>
        <v>30631.243114292723</v>
      </c>
      <c r="G38">
        <v>264.67099792099702</v>
      </c>
      <c r="H38">
        <v>0.80855855855855796</v>
      </c>
      <c r="J38" s="3" t="s">
        <v>1182</v>
      </c>
      <c r="N38" s="63">
        <v>30820</v>
      </c>
      <c r="O38" s="63">
        <v>30959</v>
      </c>
      <c r="P38">
        <f>O38-N38</f>
        <v>139</v>
      </c>
    </row>
    <row r="39" spans="1:16" x14ac:dyDescent="0.35">
      <c r="A39">
        <v>112.030854372604</v>
      </c>
      <c r="B39">
        <v>0</v>
      </c>
      <c r="C39" s="63">
        <f t="shared" si="0"/>
        <v>30428.030854372602</v>
      </c>
      <c r="G39">
        <v>277.03456507543001</v>
      </c>
      <c r="H39">
        <v>0.80743243243243201</v>
      </c>
      <c r="J39" s="3" t="s">
        <v>1183</v>
      </c>
      <c r="N39" s="63">
        <v>30866</v>
      </c>
      <c r="O39" s="63">
        <v>30979</v>
      </c>
      <c r="P39">
        <f>O39-N39</f>
        <v>113</v>
      </c>
    </row>
    <row r="40" spans="1:16" x14ac:dyDescent="0.35">
      <c r="A40">
        <v>118.225741094784</v>
      </c>
      <c r="B40">
        <v>1.3111071996344801</v>
      </c>
      <c r="C40" s="63">
        <f t="shared" si="0"/>
        <v>30434.225741094782</v>
      </c>
      <c r="G40">
        <v>320.00020323578002</v>
      </c>
      <c r="H40">
        <v>0.80630630630630595</v>
      </c>
      <c r="J40" s="3" t="s">
        <v>1184</v>
      </c>
      <c r="N40" s="63">
        <v>30820</v>
      </c>
    </row>
    <row r="41" spans="1:16" x14ac:dyDescent="0.35">
      <c r="A41">
        <v>125.51063120621799</v>
      </c>
      <c r="B41">
        <v>2.86419020262489</v>
      </c>
      <c r="C41" s="63">
        <f t="shared" si="0"/>
        <v>30441.510631206216</v>
      </c>
      <c r="G41">
        <v>132.27335878778101</v>
      </c>
      <c r="H41">
        <v>0.66666666666666596</v>
      </c>
      <c r="J41" s="3" t="s">
        <v>1185</v>
      </c>
      <c r="N41" s="63">
        <v>30866</v>
      </c>
    </row>
    <row r="42" spans="1:16" x14ac:dyDescent="0.35">
      <c r="A42">
        <v>132.80689684874301</v>
      </c>
      <c r="B42">
        <v>4.2323154963757403</v>
      </c>
      <c r="C42" s="63">
        <f t="shared" si="0"/>
        <v>30448.806896848742</v>
      </c>
      <c r="G42">
        <v>142.20269104163299</v>
      </c>
      <c r="H42">
        <v>0.66779279279279202</v>
      </c>
      <c r="J42" s="3" t="s">
        <v>1186</v>
      </c>
      <c r="N42" s="63">
        <v>30820</v>
      </c>
    </row>
    <row r="43" spans="1:16" x14ac:dyDescent="0.35">
      <c r="A43">
        <v>139.37763111820999</v>
      </c>
      <c r="B43">
        <v>5.3970434854252698</v>
      </c>
      <c r="C43" s="63">
        <f t="shared" si="0"/>
        <v>30455.377631118208</v>
      </c>
      <c r="G43">
        <v>225.296689255823</v>
      </c>
      <c r="H43">
        <v>0.66554054054054002</v>
      </c>
      <c r="J43" s="3" t="s">
        <v>1187</v>
      </c>
      <c r="N43" s="63">
        <v>30866</v>
      </c>
    </row>
    <row r="44" spans="1:16" x14ac:dyDescent="0.35">
      <c r="A44">
        <v>146.88457159656201</v>
      </c>
      <c r="B44">
        <v>6.3397520040596103</v>
      </c>
      <c r="C44" s="63">
        <f t="shared" si="0"/>
        <v>30462.884571596562</v>
      </c>
      <c r="G44">
        <v>236.03667239724899</v>
      </c>
      <c r="H44">
        <v>0.66666666666666596</v>
      </c>
    </row>
    <row r="45" spans="1:16" x14ac:dyDescent="0.35">
      <c r="A45">
        <v>152.75707576759001</v>
      </c>
      <c r="B45">
        <v>6.8571841862328897</v>
      </c>
      <c r="C45" s="63">
        <f t="shared" si="0"/>
        <v>30468.757075767589</v>
      </c>
      <c r="G45">
        <v>268.05852357535002</v>
      </c>
      <c r="H45">
        <v>0.66554054054054002</v>
      </c>
    </row>
    <row r="46" spans="1:16" x14ac:dyDescent="0.35">
      <c r="A46">
        <v>160.094293322048</v>
      </c>
      <c r="B46">
        <v>7.5594617267213504</v>
      </c>
      <c r="C46" s="63">
        <f t="shared" si="0"/>
        <v>30476.094293322047</v>
      </c>
      <c r="G46">
        <v>276.16503245108998</v>
      </c>
      <c r="H46">
        <v>0.66554054054054002</v>
      </c>
    </row>
    <row r="47" spans="1:16" x14ac:dyDescent="0.35">
      <c r="A47">
        <v>174.23339593776501</v>
      </c>
      <c r="B47">
        <v>8.6681266045116399</v>
      </c>
      <c r="C47" s="63">
        <f t="shared" si="0"/>
        <v>30490.233395937765</v>
      </c>
      <c r="G47">
        <v>319.329909976544</v>
      </c>
      <c r="H47">
        <v>0.66779279279279202</v>
      </c>
    </row>
    <row r="48" spans="1:16" x14ac:dyDescent="0.35">
      <c r="A48">
        <v>188.73810812278401</v>
      </c>
      <c r="B48">
        <v>9.8322507073426895</v>
      </c>
      <c r="C48" s="63">
        <f t="shared" si="0"/>
        <v>30504.738108122783</v>
      </c>
      <c r="G48">
        <v>132.92699171064501</v>
      </c>
      <c r="H48">
        <v>0.62162162162162105</v>
      </c>
    </row>
    <row r="49" spans="1:8" x14ac:dyDescent="0.35">
      <c r="A49">
        <v>201.970580910454</v>
      </c>
      <c r="B49">
        <v>10.6820450115253</v>
      </c>
      <c r="C49" s="63">
        <f t="shared" si="0"/>
        <v>30517.970580910453</v>
      </c>
      <c r="G49">
        <v>142.85746508342601</v>
      </c>
      <c r="H49">
        <v>0.62162162162162105</v>
      </c>
    </row>
    <row r="50" spans="1:8" x14ac:dyDescent="0.35">
      <c r="A50">
        <v>216.31580814956101</v>
      </c>
      <c r="B50">
        <v>11.4392761978949</v>
      </c>
      <c r="C50" s="63">
        <f t="shared" si="0"/>
        <v>30532.31580814956</v>
      </c>
      <c r="G50">
        <v>219.265875712991</v>
      </c>
      <c r="H50">
        <v>0.61711711711711703</v>
      </c>
    </row>
    <row r="51" spans="1:8" x14ac:dyDescent="0.35">
      <c r="A51">
        <v>230.298838478693</v>
      </c>
      <c r="B51">
        <v>12.0855608464518</v>
      </c>
      <c r="C51" s="63">
        <f t="shared" si="0"/>
        <v>30546.298838478691</v>
      </c>
      <c r="G51">
        <v>238.722638133695</v>
      </c>
      <c r="H51">
        <v>0.61599099099099097</v>
      </c>
    </row>
    <row r="52" spans="1:8" x14ac:dyDescent="0.35">
      <c r="A52">
        <v>142.29067712029601</v>
      </c>
      <c r="B52">
        <v>0</v>
      </c>
      <c r="C52" s="63">
        <f t="shared" si="0"/>
        <v>30458.290677120294</v>
      </c>
      <c r="G52">
        <v>279.859747321285</v>
      </c>
      <c r="H52">
        <v>0.61936936936936904</v>
      </c>
    </row>
    <row r="53" spans="1:8" x14ac:dyDescent="0.35">
      <c r="A53">
        <v>154.527790937399</v>
      </c>
      <c r="B53">
        <v>2.0666671660041001</v>
      </c>
      <c r="C53" s="63">
        <f t="shared" si="0"/>
        <v>30470.527790937398</v>
      </c>
      <c r="G53">
        <v>288.17120115677801</v>
      </c>
      <c r="H53">
        <v>0.61711711711711703</v>
      </c>
    </row>
    <row r="54" spans="1:8" x14ac:dyDescent="0.35">
      <c r="A54">
        <v>161.495986263227</v>
      </c>
      <c r="B54">
        <v>2.7689727942236599</v>
      </c>
      <c r="C54" s="63">
        <f t="shared" si="0"/>
        <v>30477.495986263228</v>
      </c>
      <c r="G54">
        <v>326.06913015086099</v>
      </c>
      <c r="H54">
        <v>0.61711711711711703</v>
      </c>
    </row>
    <row r="55" spans="1:8" x14ac:dyDescent="0.35">
      <c r="A55">
        <v>168.27512026230099</v>
      </c>
      <c r="B55">
        <v>3.5452755500045798</v>
      </c>
      <c r="C55" s="63">
        <f t="shared" si="0"/>
        <v>30484.2751202623</v>
      </c>
      <c r="G55">
        <v>168.33636854309901</v>
      </c>
      <c r="H55">
        <v>0.47747747747747699</v>
      </c>
    </row>
    <row r="56" spans="1:8" x14ac:dyDescent="0.35">
      <c r="A56">
        <v>181.64887714613599</v>
      </c>
      <c r="B56">
        <v>5.0978951054319799</v>
      </c>
      <c r="C56" s="63">
        <f t="shared" si="0"/>
        <v>30497.648877146137</v>
      </c>
      <c r="G56">
        <v>182.72656291646601</v>
      </c>
      <c r="H56">
        <v>0.47635135135135098</v>
      </c>
    </row>
    <row r="57" spans="1:8" x14ac:dyDescent="0.35">
      <c r="A57">
        <v>202.57735173891101</v>
      </c>
      <c r="B57">
        <v>6.81640080068758</v>
      </c>
      <c r="C57" s="63">
        <f t="shared" si="0"/>
        <v>30518.57735173891</v>
      </c>
      <c r="G57">
        <v>243.934128285089</v>
      </c>
      <c r="H57">
        <v>0.47297297297297303</v>
      </c>
    </row>
    <row r="58" spans="1:8" x14ac:dyDescent="0.35">
      <c r="A58">
        <v>215.97499723803901</v>
      </c>
      <c r="B58">
        <v>7.9806091667119201</v>
      </c>
      <c r="C58" s="63">
        <f t="shared" si="0"/>
        <v>30531.974997238038</v>
      </c>
      <c r="G58">
        <v>261.36312236792998</v>
      </c>
      <c r="H58">
        <v>0.47297297297297303</v>
      </c>
    </row>
    <row r="59" spans="1:8" x14ac:dyDescent="0.35">
      <c r="A59">
        <v>230.43420729869001</v>
      </c>
      <c r="B59">
        <v>9.8845641065011804</v>
      </c>
      <c r="C59" s="63">
        <f t="shared" si="0"/>
        <v>30546.434207298691</v>
      </c>
      <c r="G59">
        <v>279.39896349752098</v>
      </c>
      <c r="H59">
        <v>0.47409909909909898</v>
      </c>
    </row>
    <row r="60" spans="1:8" x14ac:dyDescent="0.35">
      <c r="A60">
        <v>241.07556161418299</v>
      </c>
      <c r="B60">
        <v>10.864025421269099</v>
      </c>
      <c r="C60" s="63">
        <f t="shared" si="0"/>
        <v>30557.075561614183</v>
      </c>
      <c r="G60">
        <v>286.89748420758002</v>
      </c>
      <c r="H60">
        <v>0.47409909909909898</v>
      </c>
    </row>
    <row r="61" spans="1:8" x14ac:dyDescent="0.35">
      <c r="A61">
        <v>250.42306302325099</v>
      </c>
      <c r="B61">
        <v>11.8805765849438</v>
      </c>
      <c r="C61" s="63">
        <f t="shared" si="0"/>
        <v>30566.423063023252</v>
      </c>
      <c r="G61">
        <v>329.65817740817698</v>
      </c>
      <c r="H61">
        <v>0.47522522522522498</v>
      </c>
    </row>
    <row r="62" spans="1:8" x14ac:dyDescent="0.35">
      <c r="A62">
        <v>183.068770937062</v>
      </c>
      <c r="B62">
        <v>0</v>
      </c>
      <c r="C62" s="63">
        <f t="shared" si="0"/>
        <v>30499.068770937061</v>
      </c>
      <c r="G62">
        <v>168.78962098192801</v>
      </c>
      <c r="H62">
        <v>0.43018018018018001</v>
      </c>
    </row>
    <row r="63" spans="1:8" x14ac:dyDescent="0.35">
      <c r="A63">
        <v>202.49726800002199</v>
      </c>
      <c r="B63">
        <v>2.1185030737340398</v>
      </c>
      <c r="C63" s="63">
        <f t="shared" si="0"/>
        <v>30518.497268000021</v>
      </c>
      <c r="G63">
        <v>182.77220767364901</v>
      </c>
      <c r="H63">
        <v>0.43130630630630601</v>
      </c>
    </row>
    <row r="64" spans="1:8" x14ac:dyDescent="0.35">
      <c r="A64">
        <v>217.34597624526899</v>
      </c>
      <c r="B64">
        <v>3.6895060491610199</v>
      </c>
      <c r="C64" s="63">
        <f t="shared" si="0"/>
        <v>30533.345976245269</v>
      </c>
      <c r="G64">
        <v>245.80259642038399</v>
      </c>
      <c r="H64">
        <v>0.429054054054054</v>
      </c>
    </row>
    <row r="65" spans="1:8" x14ac:dyDescent="0.35">
      <c r="A65">
        <v>230.87353030947</v>
      </c>
      <c r="B65">
        <v>5.7414973756696597</v>
      </c>
      <c r="C65" s="63">
        <f t="shared" si="0"/>
        <v>30546.873530309469</v>
      </c>
      <c r="G65">
        <v>266.677997894344</v>
      </c>
      <c r="H65">
        <v>0.427927927927927</v>
      </c>
    </row>
    <row r="66" spans="1:8" x14ac:dyDescent="0.35">
      <c r="A66">
        <v>240.77001484904699</v>
      </c>
      <c r="B66">
        <v>6.8319894914435402</v>
      </c>
      <c r="C66" s="63">
        <f t="shared" ref="C66:C84" si="9">DATE(1983,1,1)+A66-1</f>
        <v>30556.770014849048</v>
      </c>
      <c r="G66">
        <v>288.56214850205203</v>
      </c>
      <c r="H66">
        <v>0.43130630630630601</v>
      </c>
    </row>
    <row r="67" spans="1:8" x14ac:dyDescent="0.35">
      <c r="A67">
        <v>250.477438061871</v>
      </c>
      <c r="B67">
        <v>7.9964787347787896</v>
      </c>
      <c r="C67" s="63">
        <f t="shared" si="9"/>
        <v>30566.477438061869</v>
      </c>
      <c r="G67">
        <v>299.71088044405298</v>
      </c>
      <c r="H67">
        <v>0.429054054054054</v>
      </c>
    </row>
    <row r="68" spans="1:8" x14ac:dyDescent="0.35">
      <c r="A68">
        <v>259.07779458880498</v>
      </c>
      <c r="B68">
        <v>9.1610522413073099</v>
      </c>
      <c r="C68" s="63">
        <f t="shared" si="9"/>
        <v>30575.077794588804</v>
      </c>
      <c r="G68">
        <v>334.97419405352099</v>
      </c>
      <c r="H68">
        <v>0.429054054054054</v>
      </c>
    </row>
    <row r="69" spans="1:8" x14ac:dyDescent="0.35">
      <c r="A69">
        <v>269.33988869768399</v>
      </c>
      <c r="B69">
        <v>10.307003582121901</v>
      </c>
      <c r="C69" s="63">
        <f t="shared" si="9"/>
        <v>30585.339888697683</v>
      </c>
      <c r="G69">
        <v>223.453097513193</v>
      </c>
      <c r="H69">
        <v>0.284909909909909</v>
      </c>
    </row>
    <row r="70" spans="1:8" x14ac:dyDescent="0.35">
      <c r="A70">
        <v>235.83667452498901</v>
      </c>
      <c r="B70">
        <v>0</v>
      </c>
      <c r="C70" s="63">
        <f t="shared" si="9"/>
        <v>30551.836674524988</v>
      </c>
      <c r="G70">
        <v>236.01704515166</v>
      </c>
      <c r="H70">
        <v>0.286036036036036</v>
      </c>
    </row>
    <row r="71" spans="1:8" x14ac:dyDescent="0.35">
      <c r="A71">
        <v>241.855013004619</v>
      </c>
      <c r="B71">
        <v>1.1907231841749899</v>
      </c>
      <c r="C71" s="63">
        <f t="shared" si="9"/>
        <v>30557.855013004621</v>
      </c>
      <c r="G71">
        <v>288.713917319686</v>
      </c>
      <c r="H71">
        <v>0.28153153153153099</v>
      </c>
    </row>
    <row r="72" spans="1:8" x14ac:dyDescent="0.35">
      <c r="A72">
        <v>259.39858456560398</v>
      </c>
      <c r="B72">
        <v>3.9452448407519198</v>
      </c>
      <c r="C72" s="63">
        <f t="shared" si="9"/>
        <v>30575.398584565603</v>
      </c>
      <c r="G72">
        <v>295.603308745135</v>
      </c>
      <c r="H72">
        <v>0.28265765765765699</v>
      </c>
    </row>
    <row r="73" spans="1:8" x14ac:dyDescent="0.35">
      <c r="A73">
        <v>270.15505925575002</v>
      </c>
      <c r="B73">
        <v>6.0529341380156199</v>
      </c>
      <c r="C73" s="63">
        <f t="shared" si="9"/>
        <v>30586.155059255751</v>
      </c>
      <c r="G73">
        <v>311.00225225225199</v>
      </c>
      <c r="H73">
        <v>0.286036036036036</v>
      </c>
    </row>
    <row r="74" spans="1:8" x14ac:dyDescent="0.35">
      <c r="A74">
        <v>278.72242674251601</v>
      </c>
      <c r="B74">
        <v>7.7538850013388396</v>
      </c>
      <c r="C74" s="63">
        <f t="shared" si="9"/>
        <v>30594.722426742515</v>
      </c>
      <c r="G74">
        <v>318.301533597206</v>
      </c>
      <c r="H74">
        <v>0.28265765765765699</v>
      </c>
    </row>
    <row r="75" spans="1:8" x14ac:dyDescent="0.35">
      <c r="A75">
        <v>286.724885355244</v>
      </c>
      <c r="B75">
        <v>9.6398357054982604</v>
      </c>
      <c r="C75" s="63">
        <f t="shared" si="9"/>
        <v>30602.724885355245</v>
      </c>
      <c r="G75">
        <v>352.14392591555998</v>
      </c>
      <c r="H75">
        <v>0.284909909909909</v>
      </c>
    </row>
    <row r="76" spans="1:8" x14ac:dyDescent="0.35">
      <c r="A76">
        <v>294.04845227239099</v>
      </c>
      <c r="B76">
        <v>10.564062497074101</v>
      </c>
      <c r="C76" s="63">
        <f t="shared" si="9"/>
        <v>30610.048452272393</v>
      </c>
      <c r="G76">
        <v>223.49646003251701</v>
      </c>
      <c r="H76">
        <v>0.242117117117117</v>
      </c>
    </row>
    <row r="77" spans="1:8" x14ac:dyDescent="0.35">
      <c r="A77">
        <v>276.61363078864701</v>
      </c>
      <c r="B77">
        <v>0</v>
      </c>
      <c r="C77" s="63">
        <f t="shared" si="9"/>
        <v>30592.613630788648</v>
      </c>
      <c r="G77">
        <v>235.65964670291501</v>
      </c>
      <c r="H77">
        <v>0.23873873873873799</v>
      </c>
    </row>
    <row r="78" spans="1:8" x14ac:dyDescent="0.35">
      <c r="A78">
        <v>282.22995799947898</v>
      </c>
      <c r="B78">
        <v>1.7240249344151399</v>
      </c>
      <c r="C78" s="63">
        <f t="shared" si="9"/>
        <v>30598.22995799948</v>
      </c>
      <c r="G78">
        <v>277.20436357215198</v>
      </c>
      <c r="H78">
        <v>0.239864864864864</v>
      </c>
    </row>
    <row r="79" spans="1:8" x14ac:dyDescent="0.35">
      <c r="A79">
        <v>290.60940171260199</v>
      </c>
      <c r="B79">
        <v>3.4804771543757802</v>
      </c>
      <c r="C79" s="63">
        <f t="shared" si="9"/>
        <v>30606.609401712602</v>
      </c>
      <c r="G79">
        <v>290.58124433605201</v>
      </c>
      <c r="H79">
        <v>0.23873873873873799</v>
      </c>
    </row>
    <row r="80" spans="1:8" x14ac:dyDescent="0.35">
      <c r="A80">
        <v>300.82144348467602</v>
      </c>
      <c r="B80">
        <v>5.4402424158444704</v>
      </c>
      <c r="C80" s="63">
        <f t="shared" si="9"/>
        <v>30616.821443484678</v>
      </c>
      <c r="G80">
        <v>307.40110913428202</v>
      </c>
      <c r="H80">
        <v>0.239864864864864</v>
      </c>
    </row>
    <row r="81" spans="1:8" x14ac:dyDescent="0.35">
      <c r="A81">
        <v>308.12112178652899</v>
      </c>
      <c r="B81">
        <v>6.7528803968234596</v>
      </c>
      <c r="C81" s="63">
        <f t="shared" si="9"/>
        <v>30624.121121786528</v>
      </c>
      <c r="G81">
        <v>314.89848872541103</v>
      </c>
      <c r="H81">
        <v>0.24099099099099</v>
      </c>
    </row>
    <row r="82" spans="1:8" x14ac:dyDescent="0.35">
      <c r="A82">
        <v>314.31714606181902</v>
      </c>
      <c r="B82">
        <v>8.0101153282238595</v>
      </c>
      <c r="C82" s="63">
        <f t="shared" si="9"/>
        <v>30630.317146061818</v>
      </c>
      <c r="G82">
        <v>347.93251239404998</v>
      </c>
      <c r="H82">
        <v>0.24099099099099</v>
      </c>
    </row>
    <row r="83" spans="1:8" x14ac:dyDescent="0.35">
      <c r="A83">
        <v>321.624787235437</v>
      </c>
      <c r="B83">
        <v>9.1932829127351603</v>
      </c>
      <c r="C83" s="63">
        <f t="shared" si="9"/>
        <v>30637.624787235436</v>
      </c>
      <c r="G83">
        <v>266.20397709099598</v>
      </c>
      <c r="H83">
        <v>9.5720720720720506E-2</v>
      </c>
    </row>
    <row r="84" spans="1:8" x14ac:dyDescent="0.35">
      <c r="A84">
        <v>328.72175357322698</v>
      </c>
      <c r="B84">
        <v>10.8018672723629</v>
      </c>
      <c r="C84" s="63">
        <f t="shared" si="9"/>
        <v>30644.721753573227</v>
      </c>
      <c r="G84">
        <v>278.16221880164102</v>
      </c>
      <c r="H84">
        <v>9.45945945945946E-2</v>
      </c>
    </row>
    <row r="85" spans="1:8" x14ac:dyDescent="0.35">
      <c r="G85">
        <v>254.85600578389</v>
      </c>
      <c r="H85">
        <v>9.45945945945946E-2</v>
      </c>
    </row>
    <row r="86" spans="1:8" x14ac:dyDescent="0.35">
      <c r="G86">
        <v>254.85600578389</v>
      </c>
      <c r="H86">
        <v>9.45945945945946E-2</v>
      </c>
    </row>
    <row r="87" spans="1:8" x14ac:dyDescent="0.35">
      <c r="G87">
        <v>254.85600578389</v>
      </c>
      <c r="H87">
        <v>9.45945945945946E-2</v>
      </c>
    </row>
    <row r="88" spans="1:8" x14ac:dyDescent="0.35">
      <c r="G88">
        <v>254.85600578389</v>
      </c>
      <c r="H88">
        <v>9.45945945945946E-2</v>
      </c>
    </row>
    <row r="89" spans="1:8" x14ac:dyDescent="0.35">
      <c r="G89">
        <v>254.85600578389</v>
      </c>
      <c r="H89">
        <v>9.45945945945946E-2</v>
      </c>
    </row>
    <row r="90" spans="1:8" x14ac:dyDescent="0.35">
      <c r="G90">
        <v>266.452284570073</v>
      </c>
      <c r="H90">
        <v>5.0675675675675602E-2</v>
      </c>
    </row>
    <row r="91" spans="1:8" x14ac:dyDescent="0.35">
      <c r="G91">
        <v>278.40938516178898</v>
      </c>
      <c r="H91">
        <v>5.0675675675675602E-2</v>
      </c>
    </row>
    <row r="92" spans="1:8" x14ac:dyDescent="0.35">
      <c r="G92">
        <v>309.62058545231599</v>
      </c>
      <c r="H92">
        <v>4.9549549549549203E-2</v>
      </c>
    </row>
    <row r="93" spans="1:8" x14ac:dyDescent="0.35">
      <c r="G93">
        <v>321.98187036888902</v>
      </c>
      <c r="H93">
        <v>5.0675675675675602E-2</v>
      </c>
    </row>
    <row r="94" spans="1:8" x14ac:dyDescent="0.35">
      <c r="G94">
        <v>335.15494729196598</v>
      </c>
      <c r="H94">
        <v>5.0675675675675602E-2</v>
      </c>
    </row>
    <row r="95" spans="1:8" x14ac:dyDescent="0.35">
      <c r="G95">
        <v>341.03102510794798</v>
      </c>
      <c r="H95">
        <v>5.18018018018018E-2</v>
      </c>
    </row>
    <row r="96" spans="1:8" x14ac:dyDescent="0.35">
      <c r="G96">
        <v>367.37603783517199</v>
      </c>
      <c r="H96">
        <v>5.29279279279277E-2</v>
      </c>
    </row>
    <row r="97" spans="7:8" x14ac:dyDescent="0.35">
      <c r="G97">
        <v>151.04293938909299</v>
      </c>
      <c r="H97">
        <v>0.94369369369369305</v>
      </c>
    </row>
    <row r="98" spans="7:8" x14ac:dyDescent="0.35">
      <c r="G98">
        <v>178.24310664214499</v>
      </c>
      <c r="H98">
        <v>0.90090090090090102</v>
      </c>
    </row>
    <row r="99" spans="7:8" x14ac:dyDescent="0.35">
      <c r="G99">
        <v>208.38553494322699</v>
      </c>
      <c r="H99">
        <v>0.75450450450450401</v>
      </c>
    </row>
    <row r="100" spans="7:8" x14ac:dyDescent="0.35">
      <c r="G100">
        <v>228.69631077083</v>
      </c>
      <c r="H100">
        <v>0.71058558558558504</v>
      </c>
    </row>
    <row r="101" spans="7:8" x14ac:dyDescent="0.35">
      <c r="G101">
        <v>244.44968581747401</v>
      </c>
      <c r="H101">
        <v>0.56418918918918903</v>
      </c>
    </row>
    <row r="102" spans="7:8" x14ac:dyDescent="0.35">
      <c r="G102">
        <v>255.849007476411</v>
      </c>
      <c r="H102">
        <v>0.51463963963963899</v>
      </c>
    </row>
    <row r="103" spans="7:8" x14ac:dyDescent="0.35">
      <c r="G103">
        <v>279.502805320113</v>
      </c>
      <c r="H103">
        <v>0.37162162162162099</v>
      </c>
    </row>
    <row r="104" spans="7:8" x14ac:dyDescent="0.35">
      <c r="G104">
        <v>283.39904179327198</v>
      </c>
      <c r="H104">
        <v>0.32657657657657602</v>
      </c>
    </row>
    <row r="105" spans="7:8" x14ac:dyDescent="0.35">
      <c r="G105">
        <v>306.03838490857697</v>
      </c>
      <c r="H105">
        <v>0.18468468468468399</v>
      </c>
    </row>
    <row r="106" spans="7:8" x14ac:dyDescent="0.35">
      <c r="G106">
        <v>328.57845067700799</v>
      </c>
      <c r="H106">
        <v>0.14076576576576499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3:H183"/>
  <sheetViews>
    <sheetView workbookViewId="0">
      <selection activeCell="H4" sqref="H4"/>
    </sheetView>
  </sheetViews>
  <sheetFormatPr defaultRowHeight="14.5" x14ac:dyDescent="0.35"/>
  <cols>
    <col min="1" max="1" width="9.54296875" bestFit="1" customWidth="1"/>
    <col min="2" max="2" width="9.90625" bestFit="1" customWidth="1"/>
  </cols>
  <sheetData>
    <row r="3" spans="1:8" x14ac:dyDescent="0.35">
      <c r="D3" t="s">
        <v>921</v>
      </c>
      <c r="E3" t="s">
        <v>922</v>
      </c>
      <c r="F3" t="s">
        <v>923</v>
      </c>
      <c r="G3" t="s">
        <v>924</v>
      </c>
      <c r="H3" t="s">
        <v>925</v>
      </c>
    </row>
    <row r="4" spans="1:8" x14ac:dyDescent="0.35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5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5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5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5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5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5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5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5">
      <c r="A12" s="2" t="s">
        <v>47</v>
      </c>
      <c r="B12" s="31">
        <v>37699</v>
      </c>
    </row>
    <row r="13" spans="1:8" x14ac:dyDescent="0.35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5">
      <c r="A14" s="2" t="s">
        <v>47</v>
      </c>
      <c r="B14" s="31">
        <v>37705</v>
      </c>
    </row>
    <row r="15" spans="1:8" x14ac:dyDescent="0.35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5">
      <c r="A16" s="2" t="s">
        <v>47</v>
      </c>
      <c r="B16" s="31">
        <v>37707</v>
      </c>
    </row>
    <row r="17" spans="1:8" x14ac:dyDescent="0.35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5">
      <c r="A18" s="2" t="s">
        <v>47</v>
      </c>
      <c r="B18" s="31">
        <v>37715</v>
      </c>
    </row>
    <row r="19" spans="1:8" x14ac:dyDescent="0.35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5">
      <c r="A20" s="2" t="s">
        <v>47</v>
      </c>
      <c r="B20" s="31">
        <v>37721</v>
      </c>
    </row>
    <row r="21" spans="1:8" x14ac:dyDescent="0.35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5">
      <c r="A22" s="2" t="s">
        <v>47</v>
      </c>
      <c r="B22" s="31">
        <v>37726</v>
      </c>
    </row>
    <row r="23" spans="1:8" x14ac:dyDescent="0.35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5">
      <c r="A24" s="2" t="s">
        <v>47</v>
      </c>
      <c r="B24" s="31">
        <v>37731</v>
      </c>
    </row>
    <row r="25" spans="1:8" x14ac:dyDescent="0.35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5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5">
      <c r="A27" s="2" t="s">
        <v>47</v>
      </c>
      <c r="B27" s="31">
        <v>37736</v>
      </c>
    </row>
    <row r="28" spans="1:8" x14ac:dyDescent="0.35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5">
      <c r="A29" s="2" t="s">
        <v>47</v>
      </c>
      <c r="B29" s="31">
        <v>37739</v>
      </c>
    </row>
    <row r="30" spans="1:8" x14ac:dyDescent="0.35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5">
      <c r="A31" s="2" t="s">
        <v>47</v>
      </c>
      <c r="B31" s="31">
        <v>37741</v>
      </c>
    </row>
    <row r="32" spans="1:8" x14ac:dyDescent="0.35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5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5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5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5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5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5">
      <c r="A38" s="2" t="s">
        <v>47</v>
      </c>
      <c r="B38" s="31">
        <v>37776</v>
      </c>
    </row>
    <row r="39" spans="1:8" x14ac:dyDescent="0.35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5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5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5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5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5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5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5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5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5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5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5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5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5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5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5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5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5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5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5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5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5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5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5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5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5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5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5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5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5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5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5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5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5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5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5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5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5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5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5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5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5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5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5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5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5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5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5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5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5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5">
      <c r="A89" s="2" t="s">
        <v>48</v>
      </c>
      <c r="B89" s="31">
        <v>38057</v>
      </c>
    </row>
    <row r="90" spans="1:8" x14ac:dyDescent="0.35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5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5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5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5">
      <c r="A94" s="2" t="s">
        <v>48</v>
      </c>
      <c r="B94" s="31">
        <v>38077</v>
      </c>
    </row>
    <row r="95" spans="1:8" x14ac:dyDescent="0.35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5">
      <c r="A96" s="2" t="s">
        <v>48</v>
      </c>
      <c r="B96" s="31">
        <v>38085</v>
      </c>
    </row>
    <row r="97" spans="1:8" x14ac:dyDescent="0.35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5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5">
      <c r="A99" s="2" t="s">
        <v>48</v>
      </c>
      <c r="B99" s="31">
        <v>38093</v>
      </c>
    </row>
    <row r="100" spans="1:8" x14ac:dyDescent="0.35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5">
      <c r="A101" s="2" t="s">
        <v>48</v>
      </c>
      <c r="B101" s="31">
        <v>38100</v>
      </c>
    </row>
    <row r="102" spans="1:8" x14ac:dyDescent="0.35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5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5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5">
      <c r="A105" s="2" t="s">
        <v>48</v>
      </c>
      <c r="B105" s="31">
        <v>38114</v>
      </c>
    </row>
    <row r="106" spans="1:8" x14ac:dyDescent="0.35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5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5">
      <c r="A108" s="2" t="s">
        <v>48</v>
      </c>
      <c r="B108" s="31">
        <v>38120</v>
      </c>
    </row>
    <row r="109" spans="1:8" x14ac:dyDescent="0.35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5">
      <c r="A110" s="2" t="s">
        <v>48</v>
      </c>
      <c r="B110" s="31">
        <v>38127</v>
      </c>
    </row>
    <row r="111" spans="1:8" x14ac:dyDescent="0.35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5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5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5">
      <c r="A114" s="2" t="s">
        <v>48</v>
      </c>
      <c r="B114" s="31">
        <v>38142</v>
      </c>
    </row>
    <row r="115" spans="1:8" x14ac:dyDescent="0.35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5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5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5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5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5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5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5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5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5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5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5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5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5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5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5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5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5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5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5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5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5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5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5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5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5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5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5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5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5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5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5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5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5">
      <c r="A148" s="2" t="s">
        <v>49</v>
      </c>
      <c r="B148" s="31">
        <v>38377</v>
      </c>
    </row>
    <row r="149" spans="1:8" x14ac:dyDescent="0.35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5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5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5">
      <c r="A152" s="2" t="s">
        <v>49</v>
      </c>
      <c r="B152" s="31">
        <v>38411</v>
      </c>
    </row>
    <row r="153" spans="1:8" x14ac:dyDescent="0.35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5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5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5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5">
      <c r="A157" s="2" t="s">
        <v>49</v>
      </c>
      <c r="B157" s="31">
        <v>38431</v>
      </c>
    </row>
    <row r="158" spans="1:8" x14ac:dyDescent="0.35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5">
      <c r="A159" s="2" t="s">
        <v>49</v>
      </c>
      <c r="B159" s="31">
        <v>38436</v>
      </c>
    </row>
    <row r="160" spans="1:8" x14ac:dyDescent="0.35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5">
      <c r="A161" s="2" t="s">
        <v>49</v>
      </c>
      <c r="B161" s="31">
        <v>38438</v>
      </c>
    </row>
    <row r="162" spans="1:8" x14ac:dyDescent="0.35">
      <c r="A162" s="2" t="s">
        <v>49</v>
      </c>
      <c r="B162" s="31">
        <v>38441</v>
      </c>
    </row>
    <row r="163" spans="1:8" x14ac:dyDescent="0.35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5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5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5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5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5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5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5">
      <c r="A170" s="2" t="s">
        <v>49</v>
      </c>
      <c r="B170" s="31">
        <v>38482</v>
      </c>
    </row>
    <row r="171" spans="1:8" x14ac:dyDescent="0.35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5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5">
      <c r="A173" s="2" t="s">
        <v>49</v>
      </c>
      <c r="B173" s="31">
        <v>38492</v>
      </c>
    </row>
    <row r="174" spans="1:8" x14ac:dyDescent="0.35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5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5">
      <c r="A176" s="2" t="s">
        <v>49</v>
      </c>
      <c r="B176" s="31">
        <v>38502</v>
      </c>
    </row>
    <row r="177" spans="1:8" x14ac:dyDescent="0.35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5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5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5">
      <c r="A180" s="2" t="s">
        <v>49</v>
      </c>
      <c r="B180" s="31">
        <v>38511</v>
      </c>
    </row>
    <row r="181" spans="1:8" x14ac:dyDescent="0.35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5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5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C202"/>
  <sheetViews>
    <sheetView workbookViewId="0"/>
  </sheetViews>
  <sheetFormatPr defaultRowHeight="14.5" x14ac:dyDescent="0.35"/>
  <cols>
    <col min="1" max="1" width="29" bestFit="1" customWidth="1"/>
    <col min="2" max="2" width="31.26953125" bestFit="1" customWidth="1"/>
    <col min="3" max="3" width="15.7265625" customWidth="1"/>
  </cols>
  <sheetData>
    <row r="1" spans="1:3" x14ac:dyDescent="0.35">
      <c r="A1" t="s">
        <v>0</v>
      </c>
      <c r="B1" t="s">
        <v>814</v>
      </c>
      <c r="C1" t="s">
        <v>815</v>
      </c>
    </row>
    <row r="2" spans="1:3" x14ac:dyDescent="0.35">
      <c r="A2" t="s">
        <v>684</v>
      </c>
      <c r="B2">
        <v>1</v>
      </c>
      <c r="C2">
        <v>192.14999999999998</v>
      </c>
    </row>
    <row r="3" spans="1:3" x14ac:dyDescent="0.35">
      <c r="A3" t="s">
        <v>685</v>
      </c>
      <c r="B3">
        <v>1</v>
      </c>
      <c r="C3">
        <v>245.76899999999995</v>
      </c>
    </row>
    <row r="4" spans="1:3" x14ac:dyDescent="0.35">
      <c r="A4" t="s">
        <v>686</v>
      </c>
      <c r="B4">
        <v>1</v>
      </c>
      <c r="C4">
        <v>238.571</v>
      </c>
    </row>
    <row r="5" spans="1:3" x14ac:dyDescent="0.35">
      <c r="A5" t="s">
        <v>687</v>
      </c>
      <c r="B5">
        <v>1</v>
      </c>
      <c r="C5">
        <v>133.53454545454545</v>
      </c>
    </row>
    <row r="6" spans="1:3" x14ac:dyDescent="0.35">
      <c r="A6" t="s">
        <v>120</v>
      </c>
      <c r="B6">
        <v>1</v>
      </c>
      <c r="C6">
        <v>281.10833333333335</v>
      </c>
    </row>
    <row r="7" spans="1:3" x14ac:dyDescent="0.35">
      <c r="A7" t="s">
        <v>117</v>
      </c>
      <c r="B7">
        <v>1</v>
      </c>
      <c r="C7">
        <v>237.96099999999996</v>
      </c>
    </row>
    <row r="8" spans="1:3" x14ac:dyDescent="0.35">
      <c r="A8" t="s">
        <v>122</v>
      </c>
      <c r="B8">
        <v>1</v>
      </c>
      <c r="C8">
        <v>233.142</v>
      </c>
    </row>
    <row r="9" spans="1:3" x14ac:dyDescent="0.35">
      <c r="A9" t="s">
        <v>121</v>
      </c>
      <c r="B9">
        <v>1</v>
      </c>
      <c r="C9">
        <v>239.24199999999996</v>
      </c>
    </row>
    <row r="10" spans="1:3" x14ac:dyDescent="0.35">
      <c r="A10" t="s">
        <v>118</v>
      </c>
      <c r="B10">
        <v>1</v>
      </c>
      <c r="C10">
        <v>224.51049999999995</v>
      </c>
    </row>
    <row r="11" spans="1:3" x14ac:dyDescent="0.35">
      <c r="A11" t="s">
        <v>119</v>
      </c>
      <c r="B11">
        <v>1</v>
      </c>
      <c r="C11">
        <v>226.61499999999995</v>
      </c>
    </row>
    <row r="12" spans="1:3" x14ac:dyDescent="0.35">
      <c r="A12" t="s">
        <v>684</v>
      </c>
      <c r="B12">
        <v>2</v>
      </c>
      <c r="C12">
        <v>356.91100000000006</v>
      </c>
    </row>
    <row r="13" spans="1:3" x14ac:dyDescent="0.35">
      <c r="A13" t="s">
        <v>685</v>
      </c>
      <c r="B13">
        <v>2</v>
      </c>
      <c r="C13">
        <v>458.20150000000001</v>
      </c>
    </row>
    <row r="14" spans="1:3" x14ac:dyDescent="0.35">
      <c r="A14" t="s">
        <v>686</v>
      </c>
      <c r="B14">
        <v>2</v>
      </c>
      <c r="C14">
        <v>471.94736842105254</v>
      </c>
    </row>
    <row r="15" spans="1:3" x14ac:dyDescent="0.35">
      <c r="A15" t="s">
        <v>687</v>
      </c>
      <c r="B15">
        <v>2</v>
      </c>
      <c r="C15">
        <v>231.02947368421044</v>
      </c>
    </row>
    <row r="16" spans="1:3" x14ac:dyDescent="0.35">
      <c r="A16" t="s">
        <v>120</v>
      </c>
      <c r="B16">
        <v>2</v>
      </c>
      <c r="C16">
        <v>489.15222222222224</v>
      </c>
    </row>
    <row r="17" spans="1:3" x14ac:dyDescent="0.35">
      <c r="A17" t="s">
        <v>117</v>
      </c>
      <c r="B17">
        <v>2</v>
      </c>
      <c r="C17">
        <v>401.83750000000009</v>
      </c>
    </row>
    <row r="18" spans="1:3" x14ac:dyDescent="0.35">
      <c r="A18" t="s">
        <v>122</v>
      </c>
      <c r="B18">
        <v>2</v>
      </c>
      <c r="C18">
        <v>411.94263157894738</v>
      </c>
    </row>
    <row r="19" spans="1:3" x14ac:dyDescent="0.35">
      <c r="A19" t="s">
        <v>121</v>
      </c>
      <c r="B19">
        <v>2</v>
      </c>
      <c r="C19">
        <v>426.63400000000001</v>
      </c>
    </row>
    <row r="20" spans="1:3" x14ac:dyDescent="0.35">
      <c r="A20" t="s">
        <v>118</v>
      </c>
      <c r="B20">
        <v>2</v>
      </c>
      <c r="C20">
        <v>435.66199999999998</v>
      </c>
    </row>
    <row r="21" spans="1:3" x14ac:dyDescent="0.35">
      <c r="A21" t="s">
        <v>119</v>
      </c>
      <c r="B21">
        <v>2</v>
      </c>
      <c r="C21">
        <v>413.06149999999997</v>
      </c>
    </row>
    <row r="22" spans="1:3" x14ac:dyDescent="0.35">
      <c r="A22" t="s">
        <v>684</v>
      </c>
      <c r="B22">
        <v>3</v>
      </c>
      <c r="C22">
        <v>486.9020000000001</v>
      </c>
    </row>
    <row r="23" spans="1:3" x14ac:dyDescent="0.35">
      <c r="A23" t="s">
        <v>685</v>
      </c>
      <c r="B23">
        <v>3</v>
      </c>
      <c r="C23">
        <v>687.43949999999984</v>
      </c>
    </row>
    <row r="24" spans="1:3" x14ac:dyDescent="0.35">
      <c r="A24" t="s">
        <v>686</v>
      </c>
      <c r="B24">
        <v>3</v>
      </c>
      <c r="C24">
        <v>624.15842105263164</v>
      </c>
    </row>
    <row r="25" spans="1:3" x14ac:dyDescent="0.35">
      <c r="A25" t="s">
        <v>687</v>
      </c>
      <c r="B25">
        <v>3</v>
      </c>
      <c r="C25">
        <v>312.68599999999998</v>
      </c>
    </row>
    <row r="26" spans="1:3" x14ac:dyDescent="0.35">
      <c r="A26" t="s">
        <v>120</v>
      </c>
      <c r="B26">
        <v>3</v>
      </c>
      <c r="C26">
        <v>596.73250000000007</v>
      </c>
    </row>
    <row r="27" spans="1:3" x14ac:dyDescent="0.35">
      <c r="A27" t="s">
        <v>117</v>
      </c>
      <c r="B27">
        <v>3</v>
      </c>
      <c r="C27">
        <v>479.97850000000005</v>
      </c>
    </row>
    <row r="28" spans="1:3" x14ac:dyDescent="0.35">
      <c r="A28" t="s">
        <v>122</v>
      </c>
      <c r="B28">
        <v>3</v>
      </c>
      <c r="C28">
        <v>522.46499999999992</v>
      </c>
    </row>
    <row r="29" spans="1:3" x14ac:dyDescent="0.35">
      <c r="A29" t="s">
        <v>121</v>
      </c>
      <c r="B29">
        <v>3</v>
      </c>
      <c r="C29">
        <v>515.0535000000001</v>
      </c>
    </row>
    <row r="30" spans="1:3" x14ac:dyDescent="0.35">
      <c r="A30" t="s">
        <v>118</v>
      </c>
      <c r="B30">
        <v>3</v>
      </c>
      <c r="C30">
        <v>535.73250000000007</v>
      </c>
    </row>
    <row r="31" spans="1:3" x14ac:dyDescent="0.35">
      <c r="A31" t="s">
        <v>119</v>
      </c>
      <c r="B31">
        <v>3</v>
      </c>
      <c r="C31">
        <v>490.745</v>
      </c>
    </row>
    <row r="32" spans="1:3" x14ac:dyDescent="0.35">
      <c r="A32" t="s">
        <v>684</v>
      </c>
      <c r="B32">
        <v>4</v>
      </c>
      <c r="C32">
        <v>696.82333333333327</v>
      </c>
    </row>
    <row r="33" spans="1:3" x14ac:dyDescent="0.35">
      <c r="A33" t="s">
        <v>685</v>
      </c>
      <c r="B33">
        <v>4</v>
      </c>
      <c r="C33">
        <v>872.94049999999982</v>
      </c>
    </row>
    <row r="34" spans="1:3" x14ac:dyDescent="0.35">
      <c r="A34" t="s">
        <v>686</v>
      </c>
      <c r="B34">
        <v>4</v>
      </c>
      <c r="C34">
        <v>675.88</v>
      </c>
    </row>
    <row r="35" spans="1:3" x14ac:dyDescent="0.35">
      <c r="A35" t="s">
        <v>687</v>
      </c>
      <c r="B35">
        <v>4</v>
      </c>
      <c r="C35">
        <v>351.3599999999999</v>
      </c>
    </row>
    <row r="36" spans="1:3" x14ac:dyDescent="0.35">
      <c r="A36" t="s">
        <v>120</v>
      </c>
      <c r="B36">
        <v>4</v>
      </c>
      <c r="C36">
        <v>658.678</v>
      </c>
    </row>
    <row r="37" spans="1:3" x14ac:dyDescent="0.35">
      <c r="A37" t="s">
        <v>117</v>
      </c>
      <c r="B37">
        <v>4</v>
      </c>
      <c r="C37">
        <v>594.25437499999998</v>
      </c>
    </row>
    <row r="38" spans="1:3" x14ac:dyDescent="0.35">
      <c r="A38" t="s">
        <v>122</v>
      </c>
      <c r="B38">
        <v>4</v>
      </c>
      <c r="C38">
        <v>631.77699999999993</v>
      </c>
    </row>
    <row r="39" spans="1:3" x14ac:dyDescent="0.35">
      <c r="A39" t="s">
        <v>121</v>
      </c>
      <c r="B39">
        <v>4</v>
      </c>
      <c r="C39">
        <v>632.05149999999992</v>
      </c>
    </row>
    <row r="40" spans="1:3" x14ac:dyDescent="0.35">
      <c r="A40" t="s">
        <v>118</v>
      </c>
      <c r="B40">
        <v>4</v>
      </c>
      <c r="C40">
        <v>622.32199999999989</v>
      </c>
    </row>
    <row r="41" spans="1:3" x14ac:dyDescent="0.35">
      <c r="A41" t="s">
        <v>119</v>
      </c>
      <c r="B41">
        <v>4</v>
      </c>
      <c r="C41">
        <v>621.46800000000007</v>
      </c>
    </row>
    <row r="42" spans="1:3" x14ac:dyDescent="0.35">
      <c r="A42" t="s">
        <v>684</v>
      </c>
      <c r="B42">
        <v>5</v>
      </c>
      <c r="C42">
        <v>909.50999999999988</v>
      </c>
    </row>
    <row r="43" spans="1:3" x14ac:dyDescent="0.35">
      <c r="A43" t="s">
        <v>685</v>
      </c>
      <c r="B43">
        <v>5</v>
      </c>
      <c r="C43">
        <v>1152.5949999999998</v>
      </c>
    </row>
    <row r="44" spans="1:3" x14ac:dyDescent="0.35">
      <c r="A44" t="s">
        <v>686</v>
      </c>
      <c r="B44">
        <v>5</v>
      </c>
      <c r="C44">
        <v>774.5474999999999</v>
      </c>
    </row>
    <row r="45" spans="1:3" x14ac:dyDescent="0.35">
      <c r="A45" t="s">
        <v>687</v>
      </c>
      <c r="B45">
        <v>5</v>
      </c>
      <c r="C45">
        <v>425.16999999999996</v>
      </c>
    </row>
    <row r="46" spans="1:3" x14ac:dyDescent="0.35">
      <c r="A46" t="s">
        <v>120</v>
      </c>
      <c r="B46">
        <v>5</v>
      </c>
      <c r="C46">
        <v>816.3325000000001</v>
      </c>
    </row>
    <row r="47" spans="1:3" x14ac:dyDescent="0.35">
      <c r="A47" t="s">
        <v>117</v>
      </c>
      <c r="B47">
        <v>5</v>
      </c>
      <c r="C47">
        <v>755.02749999999992</v>
      </c>
    </row>
    <row r="48" spans="1:3" x14ac:dyDescent="0.35">
      <c r="A48" t="s">
        <v>122</v>
      </c>
      <c r="B48">
        <v>5</v>
      </c>
      <c r="C48">
        <v>763.84199999999998</v>
      </c>
    </row>
    <row r="49" spans="1:3" x14ac:dyDescent="0.35">
      <c r="A49" t="s">
        <v>121</v>
      </c>
      <c r="B49">
        <v>5</v>
      </c>
      <c r="C49">
        <v>821.09050000000002</v>
      </c>
    </row>
    <row r="50" spans="1:3" x14ac:dyDescent="0.35">
      <c r="A50" t="s">
        <v>118</v>
      </c>
      <c r="B50">
        <v>5</v>
      </c>
      <c r="C50">
        <v>785.46649999999977</v>
      </c>
    </row>
    <row r="51" spans="1:3" x14ac:dyDescent="0.35">
      <c r="A51" t="s">
        <v>119</v>
      </c>
      <c r="B51">
        <v>5</v>
      </c>
      <c r="C51">
        <v>762.01199999999994</v>
      </c>
    </row>
    <row r="52" spans="1:3" x14ac:dyDescent="0.35">
      <c r="A52" t="s">
        <v>684</v>
      </c>
      <c r="B52">
        <v>6</v>
      </c>
      <c r="C52">
        <v>1225.124</v>
      </c>
    </row>
    <row r="53" spans="1:3" x14ac:dyDescent="0.35">
      <c r="A53" t="s">
        <v>685</v>
      </c>
      <c r="B53">
        <v>6</v>
      </c>
      <c r="C53">
        <v>1489.4505555555554</v>
      </c>
    </row>
    <row r="54" spans="1:3" x14ac:dyDescent="0.35">
      <c r="A54" t="s">
        <v>686</v>
      </c>
      <c r="B54">
        <v>6</v>
      </c>
      <c r="C54">
        <v>850.75736842105255</v>
      </c>
    </row>
    <row r="55" spans="1:3" x14ac:dyDescent="0.35">
      <c r="A55" t="s">
        <v>687</v>
      </c>
      <c r="B55">
        <v>6</v>
      </c>
      <c r="C55">
        <v>586.24049999999988</v>
      </c>
    </row>
    <row r="56" spans="1:3" x14ac:dyDescent="0.35">
      <c r="A56" t="s">
        <v>120</v>
      </c>
      <c r="B56">
        <v>6</v>
      </c>
      <c r="C56">
        <v>906.82599999999979</v>
      </c>
    </row>
    <row r="57" spans="1:3" x14ac:dyDescent="0.35">
      <c r="A57" t="s">
        <v>117</v>
      </c>
      <c r="B57">
        <v>6</v>
      </c>
      <c r="C57">
        <v>821.76149999999996</v>
      </c>
    </row>
    <row r="58" spans="1:3" x14ac:dyDescent="0.35">
      <c r="A58" t="s">
        <v>122</v>
      </c>
      <c r="B58">
        <v>6</v>
      </c>
      <c r="C58">
        <v>829.81349999999998</v>
      </c>
    </row>
    <row r="59" spans="1:3" x14ac:dyDescent="0.35">
      <c r="A59" t="s">
        <v>121</v>
      </c>
      <c r="B59">
        <v>6</v>
      </c>
      <c r="C59">
        <v>863.88199999999995</v>
      </c>
    </row>
    <row r="60" spans="1:3" x14ac:dyDescent="0.35">
      <c r="A60" t="s">
        <v>118</v>
      </c>
      <c r="B60">
        <v>6</v>
      </c>
      <c r="C60">
        <v>906.33799999999997</v>
      </c>
    </row>
    <row r="61" spans="1:3" x14ac:dyDescent="0.35">
      <c r="A61" t="s">
        <v>119</v>
      </c>
      <c r="B61">
        <v>6</v>
      </c>
      <c r="C61">
        <v>807.51799999999992</v>
      </c>
    </row>
    <row r="62" spans="1:3" x14ac:dyDescent="0.35">
      <c r="A62" t="s">
        <v>684</v>
      </c>
      <c r="B62">
        <v>7</v>
      </c>
      <c r="C62">
        <v>1486.923157894737</v>
      </c>
    </row>
    <row r="63" spans="1:3" x14ac:dyDescent="0.35">
      <c r="A63" t="s">
        <v>685</v>
      </c>
      <c r="B63">
        <v>7</v>
      </c>
      <c r="C63">
        <v>1495.7538888888889</v>
      </c>
    </row>
    <row r="64" spans="1:3" x14ac:dyDescent="0.35">
      <c r="A64" t="s">
        <v>686</v>
      </c>
      <c r="B64">
        <v>7</v>
      </c>
      <c r="C64">
        <v>947.36388888888871</v>
      </c>
    </row>
    <row r="65" spans="1:3" x14ac:dyDescent="0.35">
      <c r="A65" t="s">
        <v>687</v>
      </c>
      <c r="B65">
        <v>7</v>
      </c>
      <c r="C65">
        <v>902.76187500000003</v>
      </c>
    </row>
    <row r="66" spans="1:3" x14ac:dyDescent="0.35">
      <c r="A66" t="s">
        <v>120</v>
      </c>
      <c r="B66">
        <v>7</v>
      </c>
      <c r="C66">
        <v>1050.9690000000001</v>
      </c>
    </row>
    <row r="67" spans="1:3" x14ac:dyDescent="0.35">
      <c r="A67" t="s">
        <v>117</v>
      </c>
      <c r="B67">
        <v>7</v>
      </c>
      <c r="C67">
        <v>958.1880000000001</v>
      </c>
    </row>
    <row r="68" spans="1:3" x14ac:dyDescent="0.35">
      <c r="A68" t="s">
        <v>122</v>
      </c>
      <c r="B68">
        <v>7</v>
      </c>
      <c r="C68">
        <v>1002.7179999999998</v>
      </c>
    </row>
    <row r="69" spans="1:3" x14ac:dyDescent="0.35">
      <c r="A69" t="s">
        <v>121</v>
      </c>
      <c r="B69">
        <v>7</v>
      </c>
      <c r="C69">
        <v>1037.3965000000003</v>
      </c>
    </row>
    <row r="70" spans="1:3" x14ac:dyDescent="0.35">
      <c r="A70" t="s">
        <v>118</v>
      </c>
      <c r="B70">
        <v>7</v>
      </c>
      <c r="C70">
        <v>1017.7850000000001</v>
      </c>
    </row>
    <row r="71" spans="1:3" x14ac:dyDescent="0.35">
      <c r="A71" t="s">
        <v>119</v>
      </c>
      <c r="B71">
        <v>7</v>
      </c>
      <c r="C71">
        <v>906.1244999999999</v>
      </c>
    </row>
    <row r="72" spans="1:3" x14ac:dyDescent="0.35">
      <c r="A72" t="s">
        <v>684</v>
      </c>
      <c r="B72">
        <v>8</v>
      </c>
      <c r="C72">
        <v>1915.3036842105262</v>
      </c>
    </row>
    <row r="73" spans="1:3" x14ac:dyDescent="0.35">
      <c r="A73" t="s">
        <v>685</v>
      </c>
      <c r="B73">
        <v>8</v>
      </c>
      <c r="C73">
        <v>1520.7977777777778</v>
      </c>
    </row>
    <row r="74" spans="1:3" x14ac:dyDescent="0.35">
      <c r="A74" t="s">
        <v>686</v>
      </c>
      <c r="B74">
        <v>8</v>
      </c>
      <c r="C74">
        <v>1032.2216666666666</v>
      </c>
    </row>
    <row r="75" spans="1:3" x14ac:dyDescent="0.35">
      <c r="A75" t="s">
        <v>687</v>
      </c>
      <c r="B75">
        <v>8</v>
      </c>
      <c r="C75">
        <v>1327.001176470588</v>
      </c>
    </row>
    <row r="76" spans="1:3" x14ac:dyDescent="0.35">
      <c r="A76" t="s">
        <v>120</v>
      </c>
      <c r="B76">
        <v>8</v>
      </c>
      <c r="C76">
        <v>1139.663</v>
      </c>
    </row>
    <row r="77" spans="1:3" x14ac:dyDescent="0.35">
      <c r="A77" t="s">
        <v>117</v>
      </c>
      <c r="B77">
        <v>8</v>
      </c>
      <c r="C77">
        <v>1133.8375000000001</v>
      </c>
    </row>
    <row r="78" spans="1:3" x14ac:dyDescent="0.35">
      <c r="A78" t="s">
        <v>122</v>
      </c>
      <c r="B78">
        <v>8</v>
      </c>
      <c r="C78">
        <v>1141.5539999999996</v>
      </c>
    </row>
    <row r="79" spans="1:3" x14ac:dyDescent="0.35">
      <c r="A79" t="s">
        <v>121</v>
      </c>
      <c r="B79">
        <v>8</v>
      </c>
      <c r="C79">
        <v>1154.3944999999999</v>
      </c>
    </row>
    <row r="80" spans="1:3" x14ac:dyDescent="0.35">
      <c r="A80" t="s">
        <v>118</v>
      </c>
      <c r="B80">
        <v>8</v>
      </c>
      <c r="C80">
        <v>1152.1680000000001</v>
      </c>
    </row>
    <row r="81" spans="1:3" x14ac:dyDescent="0.35">
      <c r="A81" t="s">
        <v>119</v>
      </c>
      <c r="B81">
        <v>8</v>
      </c>
      <c r="C81">
        <v>1029.1309999999999</v>
      </c>
    </row>
    <row r="82" spans="1:3" x14ac:dyDescent="0.35">
      <c r="A82" t="s">
        <v>684</v>
      </c>
      <c r="B82">
        <v>9</v>
      </c>
      <c r="C82">
        <v>2068.6063157894737</v>
      </c>
    </row>
    <row r="83" spans="1:3" x14ac:dyDescent="0.35">
      <c r="A83" t="s">
        <v>685</v>
      </c>
      <c r="B83">
        <v>9</v>
      </c>
      <c r="C83">
        <v>1603.1138888888891</v>
      </c>
    </row>
    <row r="84" spans="1:3" x14ac:dyDescent="0.35">
      <c r="A84" t="s">
        <v>686</v>
      </c>
      <c r="B84">
        <v>9</v>
      </c>
      <c r="C84">
        <v>1253.7194444444444</v>
      </c>
    </row>
    <row r="85" spans="1:3" x14ac:dyDescent="0.35">
      <c r="A85" t="s">
        <v>687</v>
      </c>
      <c r="B85">
        <v>9</v>
      </c>
      <c r="C85">
        <v>1922.076111111111</v>
      </c>
    </row>
    <row r="86" spans="1:3" x14ac:dyDescent="0.35">
      <c r="A86" t="s">
        <v>120</v>
      </c>
      <c r="B86">
        <v>9</v>
      </c>
      <c r="C86">
        <v>1435.0554999999999</v>
      </c>
    </row>
    <row r="87" spans="1:3" x14ac:dyDescent="0.35">
      <c r="A87" t="s">
        <v>117</v>
      </c>
      <c r="B87">
        <v>9</v>
      </c>
      <c r="C87">
        <v>1420.3544999999997</v>
      </c>
    </row>
    <row r="88" spans="1:3" x14ac:dyDescent="0.35">
      <c r="A88" t="s">
        <v>122</v>
      </c>
      <c r="B88">
        <v>9</v>
      </c>
      <c r="C88">
        <v>1439.0509999999999</v>
      </c>
    </row>
    <row r="89" spans="1:3" x14ac:dyDescent="0.35">
      <c r="A89" t="s">
        <v>121</v>
      </c>
      <c r="B89">
        <v>9</v>
      </c>
      <c r="C89">
        <v>1483.0930000000003</v>
      </c>
    </row>
    <row r="90" spans="1:3" x14ac:dyDescent="0.35">
      <c r="A90" t="s">
        <v>118</v>
      </c>
      <c r="B90">
        <v>9</v>
      </c>
      <c r="C90">
        <v>1334.009</v>
      </c>
    </row>
    <row r="91" spans="1:3" x14ac:dyDescent="0.35">
      <c r="A91" t="s">
        <v>119</v>
      </c>
      <c r="B91">
        <v>9</v>
      </c>
      <c r="C91">
        <v>1306.5894999999998</v>
      </c>
    </row>
    <row r="92" spans="1:3" x14ac:dyDescent="0.35">
      <c r="A92" t="s">
        <v>684</v>
      </c>
      <c r="B92">
        <v>10</v>
      </c>
      <c r="C92">
        <v>2224.6378947368421</v>
      </c>
    </row>
    <row r="93" spans="1:3" x14ac:dyDescent="0.35">
      <c r="A93" t="s">
        <v>685</v>
      </c>
      <c r="B93">
        <v>10</v>
      </c>
      <c r="C93">
        <v>1600.4366666666665</v>
      </c>
    </row>
    <row r="94" spans="1:3" x14ac:dyDescent="0.35">
      <c r="A94" t="s">
        <v>686</v>
      </c>
      <c r="B94">
        <v>10</v>
      </c>
      <c r="C94">
        <v>1760.5955555555554</v>
      </c>
    </row>
    <row r="95" spans="1:3" x14ac:dyDescent="0.35">
      <c r="A95" t="s">
        <v>687</v>
      </c>
      <c r="B95">
        <v>10</v>
      </c>
      <c r="C95">
        <v>2315.9259999999995</v>
      </c>
    </row>
    <row r="96" spans="1:3" x14ac:dyDescent="0.35">
      <c r="A96" t="s">
        <v>120</v>
      </c>
      <c r="B96">
        <v>10</v>
      </c>
      <c r="C96">
        <v>2067.6254999999996</v>
      </c>
    </row>
    <row r="97" spans="1:3" x14ac:dyDescent="0.35">
      <c r="A97" t="s">
        <v>117</v>
      </c>
      <c r="B97">
        <v>10</v>
      </c>
      <c r="C97">
        <v>2067.0154999999995</v>
      </c>
    </row>
    <row r="98" spans="1:3" x14ac:dyDescent="0.35">
      <c r="A98" t="s">
        <v>122</v>
      </c>
      <c r="B98">
        <v>10</v>
      </c>
      <c r="C98">
        <v>2059.7869999999994</v>
      </c>
    </row>
    <row r="99" spans="1:3" x14ac:dyDescent="0.35">
      <c r="A99" t="s">
        <v>121</v>
      </c>
      <c r="B99">
        <v>10</v>
      </c>
      <c r="C99">
        <v>2107.5804999999991</v>
      </c>
    </row>
    <row r="100" spans="1:3" x14ac:dyDescent="0.35">
      <c r="A100" t="s">
        <v>118</v>
      </c>
      <c r="B100">
        <v>10</v>
      </c>
      <c r="C100">
        <v>1986.7394999999997</v>
      </c>
    </row>
    <row r="101" spans="1:3" x14ac:dyDescent="0.35">
      <c r="A101" t="s">
        <v>119</v>
      </c>
      <c r="B101">
        <v>10</v>
      </c>
      <c r="C101">
        <v>2021.5399999999997</v>
      </c>
    </row>
    <row r="102" spans="1:3" x14ac:dyDescent="0.35">
      <c r="A102" t="s">
        <v>684</v>
      </c>
      <c r="B102">
        <v>11</v>
      </c>
      <c r="C102">
        <v>2283.4868421052638</v>
      </c>
    </row>
    <row r="103" spans="1:3" x14ac:dyDescent="0.35">
      <c r="A103" t="s">
        <v>685</v>
      </c>
      <c r="B103">
        <v>11</v>
      </c>
      <c r="C103">
        <v>1484.096111111111</v>
      </c>
    </row>
    <row r="104" spans="1:3" x14ac:dyDescent="0.35">
      <c r="A104" t="s">
        <v>686</v>
      </c>
      <c r="B104">
        <v>11</v>
      </c>
      <c r="C104">
        <v>2228.1944444444443</v>
      </c>
    </row>
    <row r="105" spans="1:3" x14ac:dyDescent="0.35">
      <c r="A105" t="s">
        <v>687</v>
      </c>
      <c r="B105">
        <v>11</v>
      </c>
      <c r="C105">
        <v>2395.0735</v>
      </c>
    </row>
    <row r="106" spans="1:3" x14ac:dyDescent="0.35">
      <c r="A106" t="s">
        <v>120</v>
      </c>
      <c r="B106">
        <v>11</v>
      </c>
      <c r="C106">
        <v>2258.3419999999996</v>
      </c>
    </row>
    <row r="107" spans="1:3" x14ac:dyDescent="0.35">
      <c r="A107" t="s">
        <v>117</v>
      </c>
      <c r="B107">
        <v>11</v>
      </c>
      <c r="C107">
        <v>2317.5119999999997</v>
      </c>
    </row>
    <row r="108" spans="1:3" x14ac:dyDescent="0.35">
      <c r="A108" t="s">
        <v>122</v>
      </c>
      <c r="B108">
        <v>11</v>
      </c>
      <c r="C108">
        <v>2336.8490000000006</v>
      </c>
    </row>
    <row r="109" spans="1:3" x14ac:dyDescent="0.35">
      <c r="A109" t="s">
        <v>121</v>
      </c>
      <c r="B109">
        <v>11</v>
      </c>
      <c r="C109">
        <v>2302.75</v>
      </c>
    </row>
    <row r="110" spans="1:3" x14ac:dyDescent="0.35">
      <c r="A110" t="s">
        <v>118</v>
      </c>
      <c r="B110">
        <v>11</v>
      </c>
      <c r="C110">
        <v>2317.4205000000002</v>
      </c>
    </row>
    <row r="111" spans="1:3" x14ac:dyDescent="0.35">
      <c r="A111" t="s">
        <v>119</v>
      </c>
      <c r="B111">
        <v>11</v>
      </c>
      <c r="C111">
        <v>2356.4605000000001</v>
      </c>
    </row>
    <row r="112" spans="1:3" x14ac:dyDescent="0.35">
      <c r="A112" t="s">
        <v>684</v>
      </c>
      <c r="B112">
        <v>12</v>
      </c>
      <c r="C112">
        <v>2214.1715789473687</v>
      </c>
    </row>
    <row r="113" spans="1:3" x14ac:dyDescent="0.35">
      <c r="A113" t="s">
        <v>685</v>
      </c>
      <c r="B113">
        <v>12</v>
      </c>
      <c r="C113">
        <v>1662.3177777777773</v>
      </c>
    </row>
    <row r="114" spans="1:3" x14ac:dyDescent="0.35">
      <c r="A114" t="s">
        <v>686</v>
      </c>
      <c r="B114">
        <v>12</v>
      </c>
      <c r="C114">
        <v>2382.3888888888887</v>
      </c>
    </row>
    <row r="115" spans="1:3" x14ac:dyDescent="0.35">
      <c r="A115" t="s">
        <v>687</v>
      </c>
      <c r="B115">
        <v>12</v>
      </c>
      <c r="C115">
        <v>2426.4579999999996</v>
      </c>
    </row>
    <row r="116" spans="1:3" x14ac:dyDescent="0.35">
      <c r="A116" t="s">
        <v>120</v>
      </c>
      <c r="B116">
        <v>12</v>
      </c>
      <c r="C116">
        <v>2191.7910000000002</v>
      </c>
    </row>
    <row r="117" spans="1:3" x14ac:dyDescent="0.35">
      <c r="A117" t="s">
        <v>117</v>
      </c>
      <c r="B117">
        <v>12</v>
      </c>
      <c r="C117">
        <v>2259.8364999999999</v>
      </c>
    </row>
    <row r="118" spans="1:3" x14ac:dyDescent="0.35">
      <c r="A118" t="s">
        <v>122</v>
      </c>
      <c r="B118">
        <v>12</v>
      </c>
      <c r="C118">
        <v>2197.0065000000004</v>
      </c>
    </row>
    <row r="119" spans="1:3" x14ac:dyDescent="0.35">
      <c r="A119" t="s">
        <v>121</v>
      </c>
      <c r="B119">
        <v>12</v>
      </c>
      <c r="C119">
        <v>2117.7979999999998</v>
      </c>
    </row>
    <row r="120" spans="1:3" x14ac:dyDescent="0.35">
      <c r="A120" t="s">
        <v>118</v>
      </c>
      <c r="B120">
        <v>12</v>
      </c>
      <c r="C120">
        <v>2219.1189999999997</v>
      </c>
    </row>
    <row r="121" spans="1:3" x14ac:dyDescent="0.35">
      <c r="A121" t="s">
        <v>119</v>
      </c>
      <c r="B121">
        <v>12</v>
      </c>
      <c r="C121">
        <v>2301.1945000000005</v>
      </c>
    </row>
    <row r="122" spans="1:3" x14ac:dyDescent="0.35">
      <c r="A122" t="s">
        <v>684</v>
      </c>
      <c r="B122">
        <v>13</v>
      </c>
      <c r="C122">
        <v>1896.7468421052629</v>
      </c>
    </row>
    <row r="123" spans="1:3" x14ac:dyDescent="0.35">
      <c r="A123" t="s">
        <v>685</v>
      </c>
      <c r="B123">
        <v>13</v>
      </c>
      <c r="C123">
        <v>1904.6233333333325</v>
      </c>
    </row>
    <row r="124" spans="1:3" x14ac:dyDescent="0.35">
      <c r="A124" t="s">
        <v>686</v>
      </c>
      <c r="B124">
        <v>13</v>
      </c>
      <c r="C124">
        <v>2202.0661111111112</v>
      </c>
    </row>
    <row r="125" spans="1:3" x14ac:dyDescent="0.35">
      <c r="A125" t="s">
        <v>687</v>
      </c>
      <c r="B125">
        <v>13</v>
      </c>
      <c r="C125">
        <v>2130.7299999999996</v>
      </c>
    </row>
    <row r="126" spans="1:3" x14ac:dyDescent="0.35">
      <c r="A126" t="s">
        <v>120</v>
      </c>
      <c r="B126">
        <v>13</v>
      </c>
      <c r="C126">
        <v>2572.0039999999999</v>
      </c>
    </row>
    <row r="127" spans="1:3" x14ac:dyDescent="0.35">
      <c r="A127" t="s">
        <v>117</v>
      </c>
      <c r="B127">
        <v>13</v>
      </c>
      <c r="C127">
        <v>2548.0919999999996</v>
      </c>
    </row>
    <row r="128" spans="1:3" x14ac:dyDescent="0.35">
      <c r="A128" t="s">
        <v>122</v>
      </c>
      <c r="B128">
        <v>13</v>
      </c>
      <c r="C128">
        <v>2446.893</v>
      </c>
    </row>
    <row r="129" spans="1:3" x14ac:dyDescent="0.35">
      <c r="A129" t="s">
        <v>121</v>
      </c>
      <c r="B129">
        <v>13</v>
      </c>
      <c r="C129">
        <v>2377.9629999999993</v>
      </c>
    </row>
    <row r="130" spans="1:3" x14ac:dyDescent="0.35">
      <c r="A130" t="s">
        <v>118</v>
      </c>
      <c r="B130">
        <v>13</v>
      </c>
      <c r="C130">
        <v>2375.8584999999998</v>
      </c>
    </row>
    <row r="131" spans="1:3" x14ac:dyDescent="0.35">
      <c r="A131" t="s">
        <v>119</v>
      </c>
      <c r="B131">
        <v>13</v>
      </c>
      <c r="C131">
        <v>2478.4910000000004</v>
      </c>
    </row>
    <row r="132" spans="1:3" x14ac:dyDescent="0.35">
      <c r="A132" t="s">
        <v>684</v>
      </c>
      <c r="B132">
        <v>14</v>
      </c>
      <c r="C132">
        <v>1715.7694736842104</v>
      </c>
    </row>
    <row r="133" spans="1:3" x14ac:dyDescent="0.35">
      <c r="A133" t="s">
        <v>685</v>
      </c>
      <c r="B133">
        <v>14</v>
      </c>
      <c r="C133">
        <v>1930.5144444444441</v>
      </c>
    </row>
    <row r="134" spans="1:3" x14ac:dyDescent="0.35">
      <c r="A134" t="s">
        <v>686</v>
      </c>
      <c r="B134">
        <v>14</v>
      </c>
      <c r="C134">
        <v>1973.7905555555558</v>
      </c>
    </row>
    <row r="135" spans="1:3" x14ac:dyDescent="0.35">
      <c r="A135" t="s">
        <v>687</v>
      </c>
      <c r="B135">
        <v>14</v>
      </c>
      <c r="C135">
        <v>1549.4</v>
      </c>
    </row>
    <row r="136" spans="1:3" x14ac:dyDescent="0.35">
      <c r="A136" t="s">
        <v>120</v>
      </c>
      <c r="B136">
        <v>14</v>
      </c>
      <c r="C136">
        <v>2710.0165000000002</v>
      </c>
    </row>
    <row r="137" spans="1:3" x14ac:dyDescent="0.35">
      <c r="A137" t="s">
        <v>117</v>
      </c>
      <c r="B137">
        <v>14</v>
      </c>
      <c r="C137">
        <v>3005.3784999999998</v>
      </c>
    </row>
    <row r="138" spans="1:3" x14ac:dyDescent="0.35">
      <c r="A138" t="s">
        <v>122</v>
      </c>
      <c r="B138">
        <v>14</v>
      </c>
      <c r="C138">
        <v>2840.2819999999997</v>
      </c>
    </row>
    <row r="139" spans="1:3" x14ac:dyDescent="0.35">
      <c r="A139" t="s">
        <v>121</v>
      </c>
      <c r="B139">
        <v>14</v>
      </c>
      <c r="C139">
        <v>2700.148947368421</v>
      </c>
    </row>
    <row r="140" spans="1:3" x14ac:dyDescent="0.35">
      <c r="A140" t="s">
        <v>118</v>
      </c>
      <c r="B140">
        <v>14</v>
      </c>
      <c r="C140">
        <v>2432.9544999999994</v>
      </c>
    </row>
    <row r="141" spans="1:3" x14ac:dyDescent="0.35">
      <c r="A141" t="s">
        <v>119</v>
      </c>
      <c r="B141">
        <v>14</v>
      </c>
      <c r="C141">
        <v>2406.0839999999998</v>
      </c>
    </row>
    <row r="142" spans="1:3" x14ac:dyDescent="0.35">
      <c r="A142" t="s">
        <v>684</v>
      </c>
      <c r="B142">
        <v>15</v>
      </c>
      <c r="C142">
        <v>1819.6621052631574</v>
      </c>
    </row>
    <row r="143" spans="1:3" x14ac:dyDescent="0.35">
      <c r="A143" t="s">
        <v>685</v>
      </c>
      <c r="B143">
        <v>15</v>
      </c>
      <c r="C143">
        <v>1774.7949999999996</v>
      </c>
    </row>
    <row r="144" spans="1:3" x14ac:dyDescent="0.35">
      <c r="A144" t="s">
        <v>686</v>
      </c>
      <c r="B144">
        <v>15</v>
      </c>
      <c r="C144">
        <v>1693.1566666666668</v>
      </c>
    </row>
    <row r="145" spans="1:3" x14ac:dyDescent="0.35">
      <c r="A145" t="s">
        <v>687</v>
      </c>
      <c r="B145">
        <v>15</v>
      </c>
    </row>
    <row r="146" spans="1:3" x14ac:dyDescent="0.35">
      <c r="A146" t="s">
        <v>120</v>
      </c>
      <c r="B146">
        <v>15</v>
      </c>
      <c r="C146">
        <v>2198.2366666666662</v>
      </c>
    </row>
    <row r="147" spans="1:3" x14ac:dyDescent="0.35">
      <c r="A147" t="s">
        <v>117</v>
      </c>
      <c r="B147">
        <v>15</v>
      </c>
      <c r="C147">
        <v>2983.4228571428575</v>
      </c>
    </row>
    <row r="148" spans="1:3" x14ac:dyDescent="0.35">
      <c r="A148" t="s">
        <v>122</v>
      </c>
      <c r="B148">
        <v>15</v>
      </c>
      <c r="C148">
        <v>2841.1766666666667</v>
      </c>
    </row>
    <row r="149" spans="1:3" x14ac:dyDescent="0.35">
      <c r="A149" t="s">
        <v>121</v>
      </c>
      <c r="B149">
        <v>15</v>
      </c>
      <c r="C149">
        <v>2503.5162500000001</v>
      </c>
    </row>
    <row r="150" spans="1:3" x14ac:dyDescent="0.35">
      <c r="A150" t="s">
        <v>118</v>
      </c>
      <c r="B150">
        <v>15</v>
      </c>
      <c r="C150">
        <v>2149.25875</v>
      </c>
    </row>
    <row r="151" spans="1:3" x14ac:dyDescent="0.35">
      <c r="A151" t="s">
        <v>119</v>
      </c>
      <c r="B151">
        <v>15</v>
      </c>
      <c r="C151">
        <v>2193.1025</v>
      </c>
    </row>
    <row r="152" spans="1:3" x14ac:dyDescent="0.35">
      <c r="A152" t="s">
        <v>684</v>
      </c>
      <c r="B152">
        <v>16</v>
      </c>
      <c r="C152">
        <v>1890.0368421052628</v>
      </c>
    </row>
    <row r="153" spans="1:3" x14ac:dyDescent="0.35">
      <c r="A153" t="s">
        <v>685</v>
      </c>
      <c r="B153">
        <v>16</v>
      </c>
      <c r="C153">
        <v>1517.141764705882</v>
      </c>
    </row>
    <row r="154" spans="1:3" x14ac:dyDescent="0.35">
      <c r="A154" t="s">
        <v>686</v>
      </c>
      <c r="B154">
        <v>16</v>
      </c>
      <c r="C154">
        <v>1665.3</v>
      </c>
    </row>
    <row r="155" spans="1:3" x14ac:dyDescent="0.35">
      <c r="A155" t="s">
        <v>687</v>
      </c>
      <c r="B155">
        <v>16</v>
      </c>
    </row>
    <row r="156" spans="1:3" x14ac:dyDescent="0.35">
      <c r="A156" t="s">
        <v>120</v>
      </c>
      <c r="B156">
        <v>16</v>
      </c>
    </row>
    <row r="157" spans="1:3" x14ac:dyDescent="0.35">
      <c r="A157" t="s">
        <v>117</v>
      </c>
      <c r="B157">
        <v>16</v>
      </c>
    </row>
    <row r="158" spans="1:3" x14ac:dyDescent="0.35">
      <c r="A158" t="s">
        <v>122</v>
      </c>
      <c r="B158">
        <v>16</v>
      </c>
    </row>
    <row r="159" spans="1:3" x14ac:dyDescent="0.35">
      <c r="A159" t="s">
        <v>121</v>
      </c>
      <c r="B159">
        <v>16</v>
      </c>
    </row>
    <row r="160" spans="1:3" x14ac:dyDescent="0.35">
      <c r="A160" t="s">
        <v>118</v>
      </c>
      <c r="B160">
        <v>16</v>
      </c>
    </row>
    <row r="161" spans="1:3" x14ac:dyDescent="0.35">
      <c r="A161" t="s">
        <v>119</v>
      </c>
      <c r="B161">
        <v>16</v>
      </c>
    </row>
    <row r="162" spans="1:3" x14ac:dyDescent="0.35">
      <c r="A162" t="s">
        <v>684</v>
      </c>
      <c r="B162">
        <v>17</v>
      </c>
      <c r="C162">
        <v>1766.6242105263154</v>
      </c>
    </row>
    <row r="163" spans="1:3" x14ac:dyDescent="0.35">
      <c r="A163" t="s">
        <v>685</v>
      </c>
      <c r="B163">
        <v>17</v>
      </c>
      <c r="C163">
        <v>1260.4633333333331</v>
      </c>
    </row>
    <row r="164" spans="1:3" x14ac:dyDescent="0.35">
      <c r="A164" t="s">
        <v>686</v>
      </c>
      <c r="B164">
        <v>17</v>
      </c>
    </row>
    <row r="165" spans="1:3" x14ac:dyDescent="0.35">
      <c r="A165" t="s">
        <v>687</v>
      </c>
      <c r="B165">
        <v>17</v>
      </c>
    </row>
    <row r="166" spans="1:3" x14ac:dyDescent="0.35">
      <c r="A166" t="s">
        <v>120</v>
      </c>
      <c r="B166">
        <v>17</v>
      </c>
    </row>
    <row r="167" spans="1:3" x14ac:dyDescent="0.35">
      <c r="A167" t="s">
        <v>117</v>
      </c>
      <c r="B167">
        <v>17</v>
      </c>
    </row>
    <row r="168" spans="1:3" x14ac:dyDescent="0.35">
      <c r="A168" t="s">
        <v>122</v>
      </c>
      <c r="B168">
        <v>17</v>
      </c>
    </row>
    <row r="169" spans="1:3" x14ac:dyDescent="0.35">
      <c r="A169" t="s">
        <v>121</v>
      </c>
      <c r="B169">
        <v>17</v>
      </c>
    </row>
    <row r="170" spans="1:3" x14ac:dyDescent="0.35">
      <c r="A170" t="s">
        <v>118</v>
      </c>
      <c r="B170">
        <v>17</v>
      </c>
    </row>
    <row r="171" spans="1:3" x14ac:dyDescent="0.35">
      <c r="A171" t="s">
        <v>119</v>
      </c>
      <c r="B171">
        <v>17</v>
      </c>
    </row>
    <row r="172" spans="1:3" x14ac:dyDescent="0.35">
      <c r="A172" t="s">
        <v>684</v>
      </c>
      <c r="B172">
        <v>18</v>
      </c>
      <c r="C172">
        <v>1549.2373333333335</v>
      </c>
    </row>
    <row r="173" spans="1:3" x14ac:dyDescent="0.35">
      <c r="A173" t="s">
        <v>685</v>
      </c>
      <c r="B173">
        <v>18</v>
      </c>
    </row>
    <row r="174" spans="1:3" x14ac:dyDescent="0.35">
      <c r="A174" t="s">
        <v>686</v>
      </c>
      <c r="B174">
        <v>18</v>
      </c>
    </row>
    <row r="175" spans="1:3" x14ac:dyDescent="0.35">
      <c r="A175" t="s">
        <v>687</v>
      </c>
      <c r="B175">
        <v>18</v>
      </c>
    </row>
    <row r="176" spans="1:3" x14ac:dyDescent="0.35">
      <c r="A176" t="s">
        <v>120</v>
      </c>
      <c r="B176">
        <v>18</v>
      </c>
    </row>
    <row r="177" spans="1:3" x14ac:dyDescent="0.35">
      <c r="A177" t="s">
        <v>117</v>
      </c>
      <c r="B177">
        <v>18</v>
      </c>
    </row>
    <row r="178" spans="1:3" x14ac:dyDescent="0.35">
      <c r="A178" t="s">
        <v>122</v>
      </c>
      <c r="B178">
        <v>18</v>
      </c>
    </row>
    <row r="179" spans="1:3" x14ac:dyDescent="0.35">
      <c r="A179" t="s">
        <v>121</v>
      </c>
      <c r="B179">
        <v>18</v>
      </c>
    </row>
    <row r="180" spans="1:3" x14ac:dyDescent="0.35">
      <c r="A180" t="s">
        <v>118</v>
      </c>
      <c r="B180">
        <v>18</v>
      </c>
    </row>
    <row r="181" spans="1:3" x14ac:dyDescent="0.35">
      <c r="A181" t="s">
        <v>119</v>
      </c>
      <c r="B181">
        <v>18</v>
      </c>
    </row>
    <row r="182" spans="1:3" x14ac:dyDescent="0.35">
      <c r="A182" t="s">
        <v>179</v>
      </c>
      <c r="B182">
        <v>1</v>
      </c>
      <c r="C182">
        <v>311.25</v>
      </c>
    </row>
    <row r="183" spans="1:3" x14ac:dyDescent="0.35">
      <c r="A183" t="s">
        <v>179</v>
      </c>
      <c r="B183">
        <v>2</v>
      </c>
      <c r="C183">
        <v>525.87857142857149</v>
      </c>
    </row>
    <row r="184" spans="1:3" x14ac:dyDescent="0.35">
      <c r="A184" t="s">
        <v>179</v>
      </c>
      <c r="B184">
        <v>3</v>
      </c>
      <c r="C184">
        <v>773.4571428571428</v>
      </c>
    </row>
    <row r="185" spans="1:3" x14ac:dyDescent="0.35">
      <c r="A185" t="s">
        <v>179</v>
      </c>
      <c r="B185">
        <v>4</v>
      </c>
      <c r="C185">
        <v>975.85714285714278</v>
      </c>
    </row>
    <row r="186" spans="1:3" x14ac:dyDescent="0.35">
      <c r="A186" t="s">
        <v>179</v>
      </c>
      <c r="B186">
        <v>5</v>
      </c>
      <c r="C186">
        <v>1189.1855955678668</v>
      </c>
    </row>
    <row r="187" spans="1:3" x14ac:dyDescent="0.35">
      <c r="A187" t="s">
        <v>179</v>
      </c>
      <c r="B187">
        <v>6</v>
      </c>
      <c r="C187">
        <v>1615.4986842105261</v>
      </c>
    </row>
    <row r="188" spans="1:3" x14ac:dyDescent="0.35">
      <c r="A188" t="s">
        <v>179</v>
      </c>
      <c r="B188">
        <v>7</v>
      </c>
      <c r="C188">
        <v>2332.4698060941828</v>
      </c>
    </row>
    <row r="189" spans="1:3" x14ac:dyDescent="0.35">
      <c r="A189" t="s">
        <v>179</v>
      </c>
      <c r="B189">
        <v>8</v>
      </c>
      <c r="C189">
        <v>2394.0871972318337</v>
      </c>
    </row>
    <row r="190" spans="1:3" x14ac:dyDescent="0.35">
      <c r="A190" t="s">
        <v>179</v>
      </c>
      <c r="B190">
        <v>9</v>
      </c>
      <c r="C190">
        <v>2484.0588235294117</v>
      </c>
    </row>
    <row r="191" spans="1:3" x14ac:dyDescent="0.35">
      <c r="A191" t="s">
        <v>179</v>
      </c>
      <c r="B191">
        <v>10</v>
      </c>
      <c r="C191">
        <v>2606.0830449826985</v>
      </c>
    </row>
    <row r="192" spans="1:3" x14ac:dyDescent="0.35">
      <c r="A192" t="s">
        <v>179</v>
      </c>
      <c r="B192">
        <v>11</v>
      </c>
    </row>
    <row r="193" spans="1:3" x14ac:dyDescent="0.35">
      <c r="A193" t="s">
        <v>180</v>
      </c>
      <c r="B193">
        <v>1</v>
      </c>
      <c r="C193">
        <v>403.30714285714288</v>
      </c>
    </row>
    <row r="194" spans="1:3" x14ac:dyDescent="0.35">
      <c r="A194" t="s">
        <v>180</v>
      </c>
      <c r="B194">
        <v>2</v>
      </c>
      <c r="C194">
        <v>599.99999999999989</v>
      </c>
    </row>
    <row r="195" spans="1:3" x14ac:dyDescent="0.35">
      <c r="A195" t="s">
        <v>180</v>
      </c>
      <c r="B195">
        <v>3</v>
      </c>
      <c r="C195">
        <v>836.9142857142856</v>
      </c>
    </row>
    <row r="196" spans="1:3" x14ac:dyDescent="0.35">
      <c r="A196" t="s">
        <v>180</v>
      </c>
      <c r="B196">
        <v>4</v>
      </c>
      <c r="C196">
        <v>1238</v>
      </c>
    </row>
    <row r="197" spans="1:3" x14ac:dyDescent="0.35">
      <c r="A197" t="s">
        <v>180</v>
      </c>
      <c r="B197">
        <v>5</v>
      </c>
    </row>
    <row r="198" spans="1:3" x14ac:dyDescent="0.35">
      <c r="A198" t="s">
        <v>180</v>
      </c>
      <c r="B198">
        <v>6</v>
      </c>
      <c r="C198">
        <v>1796.9279999999994</v>
      </c>
    </row>
    <row r="199" spans="1:3" x14ac:dyDescent="0.35">
      <c r="A199" t="s">
        <v>180</v>
      </c>
      <c r="B199">
        <v>7</v>
      </c>
      <c r="C199">
        <v>2795.7222222222217</v>
      </c>
    </row>
    <row r="200" spans="1:3" x14ac:dyDescent="0.35">
      <c r="A200" t="s">
        <v>180</v>
      </c>
      <c r="B200">
        <v>8</v>
      </c>
      <c r="C200">
        <v>2556.3428571428567</v>
      </c>
    </row>
    <row r="201" spans="1:3" x14ac:dyDescent="0.35">
      <c r="A201" t="s">
        <v>180</v>
      </c>
      <c r="B201">
        <v>9</v>
      </c>
      <c r="C201">
        <v>2696.694</v>
      </c>
    </row>
    <row r="202" spans="1:3" x14ac:dyDescent="0.35">
      <c r="A202" t="s">
        <v>180</v>
      </c>
      <c r="B20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C20"/>
  <sheetViews>
    <sheetView workbookViewId="0">
      <selection activeCell="E12" sqref="E12"/>
    </sheetView>
  </sheetViews>
  <sheetFormatPr defaultRowHeight="14.5" x14ac:dyDescent="0.35"/>
  <cols>
    <col min="2" max="2" width="10.26953125" bestFit="1" customWidth="1"/>
  </cols>
  <sheetData>
    <row r="1" spans="1:3" x14ac:dyDescent="0.35">
      <c r="A1" s="2" t="s">
        <v>0</v>
      </c>
      <c r="B1" s="5" t="s">
        <v>1</v>
      </c>
      <c r="C1" s="1" t="s">
        <v>72</v>
      </c>
    </row>
    <row r="3" spans="1:3" x14ac:dyDescent="0.35">
      <c r="A3" s="2" t="s">
        <v>283</v>
      </c>
      <c r="B3" s="6">
        <v>38459</v>
      </c>
      <c r="C3">
        <v>1.4011499999999999</v>
      </c>
    </row>
    <row r="4" spans="1:3" x14ac:dyDescent="0.35">
      <c r="A4" s="2" t="s">
        <v>283</v>
      </c>
      <c r="B4" s="6">
        <v>38465</v>
      </c>
      <c r="C4">
        <v>3.02841</v>
      </c>
    </row>
    <row r="5" spans="1:3" x14ac:dyDescent="0.35">
      <c r="A5" s="2" t="s">
        <v>283</v>
      </c>
      <c r="B5" s="6">
        <v>38472</v>
      </c>
      <c r="C5">
        <v>3.7477399999999998</v>
      </c>
    </row>
    <row r="6" spans="1:3" x14ac:dyDescent="0.35">
      <c r="A6" s="2" t="s">
        <v>283</v>
      </c>
      <c r="B6" s="6">
        <v>38480</v>
      </c>
      <c r="C6">
        <v>3.5118399999999999</v>
      </c>
    </row>
    <row r="7" spans="1:3" x14ac:dyDescent="0.35">
      <c r="A7" s="2" t="s">
        <v>283</v>
      </c>
      <c r="B7" s="6">
        <v>38486</v>
      </c>
      <c r="C7">
        <v>3.28382</v>
      </c>
    </row>
    <row r="8" spans="1:3" x14ac:dyDescent="0.35">
      <c r="A8" s="2" t="s">
        <v>283</v>
      </c>
      <c r="B8" s="6">
        <v>38492</v>
      </c>
      <c r="C8">
        <v>3.0244300000000002</v>
      </c>
    </row>
    <row r="9" spans="1:3" x14ac:dyDescent="0.35">
      <c r="A9" s="2" t="s">
        <v>283</v>
      </c>
      <c r="B9" s="6">
        <v>38500</v>
      </c>
      <c r="C9">
        <v>2.9529399999999999</v>
      </c>
    </row>
    <row r="10" spans="1:3" x14ac:dyDescent="0.35">
      <c r="A10" s="2" t="s">
        <v>283</v>
      </c>
      <c r="B10" s="6">
        <v>38504</v>
      </c>
    </row>
    <row r="11" spans="1:3" x14ac:dyDescent="0.35">
      <c r="A11" s="2" t="s">
        <v>283</v>
      </c>
      <c r="B11" s="6">
        <v>38506</v>
      </c>
      <c r="C11">
        <v>3.0223399999999998</v>
      </c>
    </row>
    <row r="12" spans="1:3" x14ac:dyDescent="0.35">
      <c r="A12" s="2" t="s">
        <v>283</v>
      </c>
      <c r="B12" s="6">
        <v>38513</v>
      </c>
      <c r="C12">
        <v>2.67685</v>
      </c>
    </row>
    <row r="13" spans="1:3" x14ac:dyDescent="0.35">
      <c r="A13" s="2" t="s">
        <v>283</v>
      </c>
      <c r="B13" s="6">
        <v>38517</v>
      </c>
    </row>
    <row r="14" spans="1:3" x14ac:dyDescent="0.35">
      <c r="A14" s="2" t="s">
        <v>283</v>
      </c>
      <c r="B14" s="6">
        <v>38520</v>
      </c>
      <c r="C14">
        <v>2.2374499999999999</v>
      </c>
    </row>
    <row r="15" spans="1:3" x14ac:dyDescent="0.35">
      <c r="A15" s="2" t="s">
        <v>283</v>
      </c>
      <c r="B15" s="6">
        <v>38526</v>
      </c>
      <c r="C15">
        <v>1.6023000000000001</v>
      </c>
    </row>
    <row r="16" spans="1:3" x14ac:dyDescent="0.35">
      <c r="A16" s="2" t="s">
        <v>283</v>
      </c>
      <c r="B16" s="6">
        <v>38533</v>
      </c>
      <c r="C16">
        <v>0.99854399999999999</v>
      </c>
    </row>
    <row r="17" spans="1:3" x14ac:dyDescent="0.35">
      <c r="A17" s="2" t="s">
        <v>283</v>
      </c>
      <c r="B17" s="6">
        <v>38540</v>
      </c>
      <c r="C17">
        <v>0.52780300000000002</v>
      </c>
    </row>
    <row r="18" spans="1:3" x14ac:dyDescent="0.35">
      <c r="A18" s="2" t="s">
        <v>283</v>
      </c>
      <c r="B18" s="6">
        <v>38547</v>
      </c>
      <c r="C18">
        <v>0.36234699999999997</v>
      </c>
    </row>
    <row r="19" spans="1:3" x14ac:dyDescent="0.35">
      <c r="A19" s="2" t="s">
        <v>283</v>
      </c>
      <c r="B19" s="6">
        <v>38548</v>
      </c>
    </row>
    <row r="20" spans="1:3" x14ac:dyDescent="0.35">
      <c r="A20" s="2" t="s">
        <v>283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Zheng, Bangyou (A&amp;F, St. Lucia)</cp:lastModifiedBy>
  <cp:lastPrinted>2016-04-22T04:05:48Z</cp:lastPrinted>
  <dcterms:created xsi:type="dcterms:W3CDTF">2014-04-28T02:28:47Z</dcterms:created>
  <dcterms:modified xsi:type="dcterms:W3CDTF">2020-11-25T01:13:28Z</dcterms:modified>
</cp:coreProperties>
</file>