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32BBFD3D-17F5-4B93-B4C4-1CAF25B96C83}" xr6:coauthVersionLast="47" xr6:coauthVersionMax="47" xr10:uidLastSave="{00000000-0000-0000-0000-000000000000}"/>
  <bookViews>
    <workbookView xWindow="41250" yWindow="90" windowWidth="25380" windowHeight="2064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Observed!$A$1:$AD$282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4" i="1" l="1"/>
  <c r="A293" i="1"/>
  <c r="A292" i="1"/>
  <c r="A291" i="1"/>
  <c r="A290" i="1"/>
  <c r="A289" i="1"/>
  <c r="A288" i="1"/>
  <c r="A287" i="1"/>
  <c r="A286" i="1"/>
  <c r="A284" i="1"/>
  <c r="A285" i="1"/>
  <c r="A283" i="1"/>
  <c r="A139" i="1"/>
  <c r="A140" i="1"/>
  <c r="A141" i="1"/>
  <c r="A142" i="1"/>
  <c r="A143" i="1"/>
  <c r="A144" i="1"/>
  <c r="A145" i="1"/>
  <c r="A146" i="1"/>
  <c r="A127" i="1"/>
  <c r="A128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147" i="1"/>
  <c r="A280" i="1"/>
  <c r="A281" i="1"/>
  <c r="A282" i="1"/>
  <c r="A279" i="1"/>
  <c r="A278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1" i="1"/>
  <c r="A232" i="1"/>
  <c r="A233" i="1"/>
  <c r="A234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3" i="1"/>
  <c r="A204" i="1"/>
  <c r="A205" i="1"/>
  <c r="A206" i="1"/>
  <c r="A207" i="1"/>
  <c r="A208" i="1"/>
  <c r="A202" i="1"/>
  <c r="A196" i="1"/>
  <c r="A197" i="1"/>
  <c r="A198" i="1"/>
  <c r="A199" i="1"/>
  <c r="A200" i="1"/>
  <c r="A201" i="1"/>
  <c r="A191" i="1"/>
  <c r="A192" i="1"/>
  <c r="A193" i="1"/>
  <c r="A194" i="1"/>
  <c r="A195" i="1"/>
  <c r="A190" i="1"/>
  <c r="AB25" i="2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86" i="1"/>
  <c r="A187" i="1"/>
  <c r="A188" i="1"/>
  <c r="A189" i="1"/>
  <c r="A185" i="1"/>
  <c r="A181" i="1"/>
  <c r="A182" i="1"/>
  <c r="A183" i="1"/>
  <c r="A184" i="1"/>
  <c r="A180" i="1"/>
  <c r="A176" i="1"/>
  <c r="A177" i="1"/>
  <c r="A178" i="1"/>
  <c r="A179" i="1"/>
  <c r="A175" i="1"/>
  <c r="A171" i="1"/>
  <c r="A172" i="1"/>
  <c r="A173" i="1"/>
  <c r="A174" i="1"/>
  <c r="A170" i="1"/>
  <c r="A166" i="1"/>
  <c r="A167" i="1"/>
  <c r="A168" i="1"/>
  <c r="A169" i="1"/>
  <c r="A165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47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9" i="1"/>
  <c r="A130" i="1"/>
  <c r="A131" i="1"/>
  <c r="A132" i="1"/>
  <c r="A133" i="1"/>
  <c r="A134" i="1"/>
  <c r="A135" i="1"/>
  <c r="A136" i="1"/>
  <c r="A137" i="1"/>
  <c r="A138" i="1"/>
  <c r="H12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A2" i="1"/>
  <c r="H2" i="1"/>
</calcChain>
</file>

<file path=xl/sharedStrings.xml><?xml version="1.0" encoding="utf-8"?>
<sst xmlns="http://schemas.openxmlformats.org/spreadsheetml/2006/main" count="894" uniqueCount="50">
  <si>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</si>
  <si>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</si>
  <si>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</si>
  <si>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</si>
  <si>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</si>
  <si>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</si>
  <si>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</si>
  <si>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</si>
  <si>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</si>
  <si>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</si>
  <si>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</si>
  <si>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</si>
  <si>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</si>
  <si>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</si>
  <si>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</si>
  <si>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</si>
  <si>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</si>
  <si>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</si>
  <si>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</si>
  <si>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</si>
  <si>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</si>
  <si>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</si>
  <si>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</si>
  <si>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</si>
  <si>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</si>
  <si>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</si>
  <si>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</si>
  <si>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</si>
  <si>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</si>
  <si>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</si>
  <si>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</si>
  <si>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</si>
  <si>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</si>
  <si>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</si>
  <si>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</si>
  <si>
    <t>DryMatterDigestibility</t>
  </si>
  <si>
    <t>CrudeProtein</t>
  </si>
  <si>
    <t>Terang</t>
  </si>
  <si>
    <t>Elliott</t>
  </si>
  <si>
    <t>Bonar</t>
  </si>
  <si>
    <t>Delegate</t>
  </si>
  <si>
    <t>Taurus</t>
  </si>
  <si>
    <t>CBI406</t>
  </si>
  <si>
    <t>11-mar</t>
  </si>
  <si>
    <t>14-apr</t>
  </si>
  <si>
    <t>Wagga</t>
  </si>
  <si>
    <t>DryMatterDigestibilityError</t>
  </si>
  <si>
    <t>CrudeProteinError</t>
  </si>
  <si>
    <t>York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</si>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</sst>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4" borderId="0" xfId="0" applyFill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Sheet1!$N$7:$N$21</c:f>
              <c:numCache>
                <c:formatCode>General</c:formatCode>
                <c:ptCount val="15"/>
                <c:pt idx="0">
                  <c:v>42.825000000000003</c:v>
                </c:pt>
                <c:pt idx="1">
                  <c:v>22.05</c:v>
                </c:pt>
                <c:pt idx="2">
                  <c:v>42.825000000000003</c:v>
                </c:pt>
                <c:pt idx="3">
                  <c:v>22.05</c:v>
                </c:pt>
                <c:pt idx="4">
                  <c:v>47.2</c:v>
                </c:pt>
                <c:pt idx="5">
                  <c:v>28.2</c:v>
                </c:pt>
                <c:pt idx="6">
                  <c:v>28.2</c:v>
                </c:pt>
                <c:pt idx="7">
                  <c:v>62.625</c:v>
                </c:pt>
                <c:pt idx="8">
                  <c:v>46.5</c:v>
                </c:pt>
                <c:pt idx="9">
                  <c:v>62.625</c:v>
                </c:pt>
                <c:pt idx="10">
                  <c:v>46.5</c:v>
                </c:pt>
                <c:pt idx="11">
                  <c:v>32.700000000000003</c:v>
                </c:pt>
                <c:pt idx="12">
                  <c:v>20.324999999999999</c:v>
                </c:pt>
                <c:pt idx="13">
                  <c:v>32.700000000000003</c:v>
                </c:pt>
                <c:pt idx="14">
                  <c:v>20.324999999999999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Sheet1!$K$34:$K$76</c:f>
              <c:numCache>
                <c:formatCode>General</c:formatCode>
                <c:ptCount val="43"/>
                <c:pt idx="0">
                  <c:v>34.200282249539498</c:v>
                </c:pt>
                <c:pt idx="1">
                  <c:v>19.877596051968602</c:v>
                </c:pt>
                <c:pt idx="2">
                  <c:v>25.441745160320302</c:v>
                </c:pt>
                <c:pt idx="3">
                  <c:v>26.806896168082602</c:v>
                </c:pt>
                <c:pt idx="4">
                  <c:v>5.8450651428006797</c:v>
                </c:pt>
                <c:pt idx="5">
                  <c:v>25.3357450797191</c:v>
                </c:pt>
                <c:pt idx="6">
                  <c:v>35.365518248583598</c:v>
                </c:pt>
                <c:pt idx="7">
                  <c:v>20.784739845505399</c:v>
                </c:pt>
                <c:pt idx="8">
                  <c:v>23.124367074661201</c:v>
                </c:pt>
                <c:pt idx="9">
                  <c:v>27.1812811826737</c:v>
                </c:pt>
                <c:pt idx="10">
                  <c:v>8.6226157729600104</c:v>
                </c:pt>
                <c:pt idx="11">
                  <c:v>30.378181106949899</c:v>
                </c:pt>
                <c:pt idx="12">
                  <c:v>35.595432902350503</c:v>
                </c:pt>
                <c:pt idx="13">
                  <c:v>22.967894172038399</c:v>
                </c:pt>
                <c:pt idx="14">
                  <c:v>24.8909660547694</c:v>
                </c:pt>
                <c:pt idx="15">
                  <c:v>25.883123228817698</c:v>
                </c:pt>
                <c:pt idx="16">
                  <c:v>8.0291820344447693</c:v>
                </c:pt>
                <c:pt idx="17">
                  <c:v>26.4959718884636</c:v>
                </c:pt>
                <c:pt idx="18">
                  <c:v>54.235263824976506</c:v>
                </c:pt>
                <c:pt idx="19">
                  <c:v>59.462333005371001</c:v>
                </c:pt>
                <c:pt idx="20">
                  <c:v>30.111871435414098</c:v>
                </c:pt>
                <c:pt idx="21">
                  <c:v>54.7135574613798</c:v>
                </c:pt>
                <c:pt idx="22">
                  <c:v>41.494274663762901</c:v>
                </c:pt>
                <c:pt idx="23">
                  <c:v>66.724898664496195</c:v>
                </c:pt>
                <c:pt idx="24">
                  <c:v>68.630898240402104</c:v>
                </c:pt>
                <c:pt idx="25">
                  <c:v>32.720131091511703</c:v>
                </c:pt>
                <c:pt idx="26">
                  <c:v>67.091238619369307</c:v>
                </c:pt>
                <c:pt idx="27">
                  <c:v>37.624548377928001</c:v>
                </c:pt>
                <c:pt idx="28">
                  <c:v>61.822768753192804</c:v>
                </c:pt>
                <c:pt idx="29">
                  <c:v>60.397863155138495</c:v>
                </c:pt>
                <c:pt idx="30">
                  <c:v>35.519334505096701</c:v>
                </c:pt>
                <c:pt idx="31">
                  <c:v>61.864072973923896</c:v>
                </c:pt>
                <c:pt idx="32">
                  <c:v>44.354304041113394</c:v>
                </c:pt>
                <c:pt idx="33">
                  <c:v>66.356840684830104</c:v>
                </c:pt>
                <c:pt idx="34">
                  <c:v>67.7687704079067</c:v>
                </c:pt>
                <c:pt idx="35">
                  <c:v>31.641763865877401</c:v>
                </c:pt>
                <c:pt idx="36">
                  <c:v>57.596608209016097</c:v>
                </c:pt>
                <c:pt idx="37">
                  <c:v>48.594440612528899</c:v>
                </c:pt>
                <c:pt idx="38">
                  <c:v>69.420234648603611</c:v>
                </c:pt>
                <c:pt idx="39">
                  <c:v>67.581100296593291</c:v>
                </c:pt>
                <c:pt idx="40">
                  <c:v>33.513764334311205</c:v>
                </c:pt>
                <c:pt idx="41">
                  <c:v>61.279245342483605</c:v>
                </c:pt>
                <c:pt idx="42">
                  <c:v>46.895391224573004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Observed!$M$2:$M$189</c:f>
              <c:numCache>
                <c:formatCode>General</c:formatCode>
                <c:ptCount val="188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45">
                  <c:v>4.2734128856839702</c:v>
                </c:pt>
                <c:pt idx="146">
                  <c:v>2.38593511386666</c:v>
                </c:pt>
                <c:pt idx="147">
                  <c:v>4.2074015713720101</c:v>
                </c:pt>
                <c:pt idx="148">
                  <c:v>3.91095004022019</c:v>
                </c:pt>
                <c:pt idx="149">
                  <c:v>1.20162893622065</c:v>
                </c:pt>
                <c:pt idx="150">
                  <c:v>4.44915963655935</c:v>
                </c:pt>
                <c:pt idx="151">
                  <c:v>4.7784439334703199</c:v>
                </c:pt>
                <c:pt idx="152">
                  <c:v>3.0097414712836899</c:v>
                </c:pt>
                <c:pt idx="153">
                  <c:v>3.8940096372478501</c:v>
                </c:pt>
                <c:pt idx="154">
                  <c:v>3.7004576582050701</c:v>
                </c:pt>
                <c:pt idx="155">
                  <c:v>1.60301068571549</c:v>
                </c:pt>
                <c:pt idx="156">
                  <c:v>4.8318485419168304</c:v>
                </c:pt>
                <c:pt idx="157">
                  <c:v>4.6459567578710699</c:v>
                </c:pt>
                <c:pt idx="158">
                  <c:v>3.1809689235905498</c:v>
                </c:pt>
                <c:pt idx="159">
                  <c:v>3.9900769428124101</c:v>
                </c:pt>
                <c:pt idx="160">
                  <c:v>3.7936517312670399</c:v>
                </c:pt>
                <c:pt idx="161">
                  <c:v>1.39104473691087</c:v>
                </c:pt>
                <c:pt idx="162">
                  <c:v>4.1898377099208197</c:v>
                </c:pt>
                <c:pt idx="163">
                  <c:v>8.1645905694107608</c:v>
                </c:pt>
                <c:pt idx="164">
                  <c:v>7.0655156887573503</c:v>
                </c:pt>
                <c:pt idx="165">
                  <c:v>3.7301918073282101</c:v>
                </c:pt>
                <c:pt idx="166">
                  <c:v>4.5986571790632702</c:v>
                </c:pt>
                <c:pt idx="167">
                  <c:v>5.5882933584288796</c:v>
                </c:pt>
                <c:pt idx="168">
                  <c:v>10.7786098294357</c:v>
                </c:pt>
                <c:pt idx="169">
                  <c:v>7.6040515264749597</c:v>
                </c:pt>
                <c:pt idx="170">
                  <c:v>3.87838285025913</c:v>
                </c:pt>
                <c:pt idx="171">
                  <c:v>6.3985198614214003</c:v>
                </c:pt>
                <c:pt idx="172">
                  <c:v>5.0841657364863204</c:v>
                </c:pt>
                <c:pt idx="173">
                  <c:v>10.2328039729657</c:v>
                </c:pt>
                <c:pt idx="174">
                  <c:v>7.44165157531648</c:v>
                </c:pt>
                <c:pt idx="175">
                  <c:v>4.2889581482423198</c:v>
                </c:pt>
                <c:pt idx="176">
                  <c:v>6.1086857158512</c:v>
                </c:pt>
                <c:pt idx="177">
                  <c:v>6.5332892314333497</c:v>
                </c:pt>
                <c:pt idx="178">
                  <c:v>11.410471358379599</c:v>
                </c:pt>
                <c:pt idx="179">
                  <c:v>7.7910150450980904</c:v>
                </c:pt>
                <c:pt idx="180">
                  <c:v>3.6301283723671198</c:v>
                </c:pt>
                <c:pt idx="181">
                  <c:v>5.4603953848704903</c:v>
                </c:pt>
                <c:pt idx="182">
                  <c:v>6.1329578285221604</c:v>
                </c:pt>
                <c:pt idx="183">
                  <c:v>12.035353604108399</c:v>
                </c:pt>
                <c:pt idx="184">
                  <c:v>6.6521133690446499</c:v>
                </c:pt>
                <c:pt idx="185">
                  <c:v>4.2183130272042701</c:v>
                </c:pt>
                <c:pt idx="186">
                  <c:v>6.7147977953260902</c:v>
                </c:pt>
                <c:pt idx="187">
                  <c:v>6.1139445182990704</c:v>
                </c:pt>
              </c:numCache>
            </c:numRef>
          </c:xVal>
          <c:yVal>
            <c:numRef>
              <c:f>Observed!$O$2:$O$189</c:f>
              <c:numCache>
                <c:formatCode>General</c:formatCode>
                <c:ptCount val="188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63">
                  <c:v>0.998676919785911</c:v>
                </c:pt>
                <c:pt idx="164">
                  <c:v>0.99640813147117302</c:v>
                </c:pt>
                <c:pt idx="165">
                  <c:v>0.948382583815777</c:v>
                </c:pt>
                <c:pt idx="166">
                  <c:v>0.97632837783242599</c:v>
                </c:pt>
                <c:pt idx="167">
                  <c:v>0.98948355895990103</c:v>
                </c:pt>
                <c:pt idx="168">
                  <c:v>0.99964587216560097</c:v>
                </c:pt>
                <c:pt idx="169">
                  <c:v>0.99593683096649499</c:v>
                </c:pt>
                <c:pt idx="170">
                  <c:v>0.93942268559731501</c:v>
                </c:pt>
                <c:pt idx="171">
                  <c:v>0.99246142865783105</c:v>
                </c:pt>
                <c:pt idx="172">
                  <c:v>0.98235493341950297</c:v>
                </c:pt>
                <c:pt idx="173">
                  <c:v>0.99964421924505398</c:v>
                </c:pt>
                <c:pt idx="174">
                  <c:v>0.99746104046542305</c:v>
                </c:pt>
                <c:pt idx="175">
                  <c:v>0.96649161667198802</c:v>
                </c:pt>
                <c:pt idx="176">
                  <c:v>0.99204073520302305</c:v>
                </c:pt>
                <c:pt idx="177">
                  <c:v>0.99439289520270202</c:v>
                </c:pt>
                <c:pt idx="178">
                  <c:v>0.99983776118276302</c:v>
                </c:pt>
                <c:pt idx="179">
                  <c:v>0.99745476885937701</c:v>
                </c:pt>
                <c:pt idx="180">
                  <c:v>0.93317213558617196</c:v>
                </c:pt>
                <c:pt idx="181">
                  <c:v>0.98602505439316901</c:v>
                </c:pt>
                <c:pt idx="182">
                  <c:v>0.99003700217363599</c:v>
                </c:pt>
                <c:pt idx="183">
                  <c:v>0.99977870015273196</c:v>
                </c:pt>
                <c:pt idx="184">
                  <c:v>0.99040155103923599</c:v>
                </c:pt>
                <c:pt idx="185">
                  <c:v>0.96173343690170099</c:v>
                </c:pt>
                <c:pt idx="186">
                  <c:v>0.99234972995231197</c:v>
                </c:pt>
                <c:pt idx="187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90.327044675927" createdVersion="7" refreshedVersion="7" minRefreshableVersion="3" recordCount="137" xr:uid="{5D6C32E9-1FB2-4B1F-B708-473EDDD262B3}">
  <cacheSource type="worksheet">
    <worksheetSource ref="A1:Z138" sheet="Observed"/>
  </cacheSource>
  <cacheFields count="26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Treat" numFmtId="0">
      <sharedItems containsNonDate="0" containsString="0" containsBlank="1"/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1505.425"/>
    </cacheField>
    <cacheField name="ForageBrassica.AboveGround.WtError" numFmtId="0">
      <sharedItems containsString="0" containsBlank="1" containsNumber="1" minValue="10.946041902593528" maxValue="287.76144489258229"/>
    </cacheField>
    <cacheField name="ForageBrassica.AboveGroundLive.Wt" numFmtId="0">
      <sharedItems containsString="0" containsBlank="1" containsNumber="1" minValue="44.325000000000003" maxValue="1123.9749999999999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3170.0460958793642"/>
    </cacheField>
    <cacheField name="ForageBrassica.Leaf.Wt" numFmtId="0">
      <sharedItems containsString="0" containsBlank="1" containsNumber="1" minValue="0" maxValue="663.25"/>
    </cacheField>
    <cacheField name="ForageBrassica.Leaf.WtError" numFmtId="0">
      <sharedItems containsString="0" containsBlank="1" containsNumber="1" minValue="0" maxValue="221.26153453925664"/>
    </cacheField>
    <cacheField name="ForageBrassica.Stem.Wt" numFmtId="0">
      <sharedItems containsString="0" containsBlank="1" containsNumber="1" minValue="0" maxValue="460.5"/>
    </cacheField>
    <cacheField name="ForageBrassica.Stem.WtError" numFmtId="0">
      <sharedItems containsString="0" containsBlank="1" containsNumber="1" minValue="0" maxValue="175.03237795714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m/>
    <d v="2018-06-13T00:00:00"/>
    <d v="2018-08-21T00:00:00"/>
    <x v="0"/>
    <m/>
    <m/>
    <m/>
    <m/>
    <m/>
    <m/>
    <m/>
    <n v="63.7"/>
    <n v="13.609555466656508"/>
    <n v="63.7"/>
    <n v="13.609555466656508"/>
    <m/>
    <n v="0"/>
    <n v="0"/>
    <n v="0"/>
    <n v="0"/>
    <n v="0"/>
  </r>
  <r>
    <s v="Tosari2018CvGoliath"/>
    <x v="0"/>
    <x v="0"/>
    <s v="Nil"/>
    <x v="0"/>
    <m/>
    <d v="2018-06-13T00:00:00"/>
    <d v="2018-09-19T00:00:00"/>
    <x v="1"/>
    <m/>
    <m/>
    <m/>
    <m/>
    <m/>
    <m/>
    <m/>
    <n v="236.65"/>
    <n v="57.942126298574848"/>
    <n v="236.65"/>
    <n v="57.942126298574848"/>
    <m/>
    <n v="0"/>
    <n v="0"/>
    <n v="0"/>
    <n v="0"/>
    <n v="0"/>
  </r>
  <r>
    <s v="Tosari2018CvGoliath"/>
    <x v="0"/>
    <x v="0"/>
    <s v="Nil"/>
    <x v="0"/>
    <m/>
    <d v="2018-06-13T00:00:00"/>
    <d v="2018-10-17T00:00:00"/>
    <x v="2"/>
    <m/>
    <m/>
    <m/>
    <m/>
    <m/>
    <m/>
    <m/>
    <n v="525.97500000000002"/>
    <n v="130.47721065381495"/>
    <n v="478.15"/>
    <n v="118.64188411630467"/>
    <m/>
    <n v="0"/>
    <n v="428.25"/>
    <n v="97.88556243559789"/>
    <n v="49.75"/>
    <n v="21.468969855739857"/>
  </r>
  <r>
    <s v="Tosari2018CvGoliath"/>
    <x v="0"/>
    <x v="0"/>
    <s v="Nil"/>
    <x v="0"/>
    <m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0.5"/>
    <n v="28.629821282478634"/>
    <n v="113"/>
    <n v="23.565511522844851"/>
  </r>
  <r>
    <s v="Tosari2018CvHTR24"/>
    <x v="0"/>
    <x v="0"/>
    <s v="Nil"/>
    <x v="1"/>
    <m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m/>
    <n v="0"/>
    <n v="0"/>
    <n v="0"/>
    <n v="0"/>
    <n v="0"/>
  </r>
  <r>
    <s v="Tosari2018CvHTR24"/>
    <x v="0"/>
    <x v="0"/>
    <s v="Nil"/>
    <x v="1"/>
    <m/>
    <d v="2018-06-13T00:00:00"/>
    <d v="2018-09-19T00:00:00"/>
    <x v="1"/>
    <m/>
    <m/>
    <m/>
    <m/>
    <m/>
    <m/>
    <m/>
    <n v="257.2"/>
    <n v="13.323162787666698"/>
    <n v="257.2"/>
    <n v="13.323162787666698"/>
    <m/>
    <n v="0"/>
    <n v="0"/>
    <n v="0"/>
    <n v="0"/>
    <n v="0"/>
  </r>
  <r>
    <s v="Tosari2018CvHTR24"/>
    <x v="0"/>
    <x v="0"/>
    <s v="Nil"/>
    <x v="1"/>
    <m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m/>
    <n v="0"/>
    <n v="472"/>
    <n v="87.051708771281454"/>
    <n v="22.75"/>
    <n v="8.4606934309980364"/>
  </r>
  <r>
    <s v="Tosari2018CvHTR24"/>
    <x v="0"/>
    <x v="0"/>
    <s v="Nil"/>
    <x v="1"/>
    <m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2"/>
    <n v="64.482555780614035"/>
    <n v="68.75"/>
    <n v="22.005681084665387"/>
  </r>
  <r>
    <s v="Tosari2018CvWinfred"/>
    <x v="0"/>
    <x v="0"/>
    <s v="Nil"/>
    <x v="2"/>
    <m/>
    <d v="2018-06-13T00:00:00"/>
    <d v="2018-08-21T00:00:00"/>
    <x v="0"/>
    <m/>
    <m/>
    <m/>
    <m/>
    <m/>
    <m/>
    <m/>
    <n v="103.75"/>
    <n v="17.951137382721278"/>
    <n v="103.75"/>
    <n v="17.951137382721278"/>
    <m/>
    <n v="0"/>
    <n v="0"/>
    <n v="0"/>
    <n v="0"/>
    <n v="0"/>
  </r>
  <r>
    <s v="Tosari2018CvWinfred"/>
    <x v="0"/>
    <x v="0"/>
    <s v="Nil"/>
    <x v="2"/>
    <m/>
    <d v="2018-06-13T00:00:00"/>
    <d v="2018-09-19T00:00:00"/>
    <x v="1"/>
    <m/>
    <m/>
    <m/>
    <m/>
    <m/>
    <m/>
    <m/>
    <n v="246.7"/>
    <n v="81.123650476705421"/>
    <n v="246.7"/>
    <n v="81.123650476705421"/>
    <m/>
    <n v="0"/>
    <n v="0"/>
    <n v="0"/>
    <n v="0"/>
    <n v="0"/>
  </r>
  <r>
    <s v="Tosari2018CvWinfred"/>
    <x v="0"/>
    <x v="0"/>
    <s v="Nil"/>
    <x v="2"/>
    <m/>
    <d v="2018-06-13T00:00:00"/>
    <d v="2018-10-17T00:00:00"/>
    <x v="2"/>
    <m/>
    <m/>
    <m/>
    <m/>
    <m/>
    <m/>
    <m/>
    <n v="390.875"/>
    <n v="267.49031602408837"/>
    <n v="355.35"/>
    <n v="243.17717135180814"/>
    <m/>
    <n v="0"/>
    <n v="327"/>
    <n v="221.26153453925664"/>
    <n v="28.5"/>
    <n v="25.488559525141209"/>
  </r>
  <r>
    <s v="Tosari2018CvWinfred"/>
    <x v="0"/>
    <x v="0"/>
    <s v="Nil"/>
    <x v="2"/>
    <m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3.25"/>
    <n v="11.528949070347508"/>
    <n v="79.5"/>
    <n v="30.490435658853198"/>
  </r>
  <r>
    <s v="Tosari2018CvPallaton"/>
    <x v="0"/>
    <x v="0"/>
    <s v="Nil"/>
    <x v="3"/>
    <m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m/>
    <m/>
    <n v="0"/>
    <n v="0"/>
    <n v="0"/>
    <n v="0"/>
  </r>
  <r>
    <s v="Tosari2018CvPallaton"/>
    <x v="0"/>
    <x v="0"/>
    <s v="Nil"/>
    <x v="3"/>
    <m/>
    <d v="2018-06-13T00:00:00"/>
    <d v="2018-09-19T00:00:00"/>
    <x v="1"/>
    <m/>
    <m/>
    <m/>
    <m/>
    <m/>
    <m/>
    <m/>
    <n v="179.625"/>
    <n v="43.605685791343006"/>
    <n v="179.625"/>
    <n v="43.605685791343006"/>
    <m/>
    <m/>
    <n v="0"/>
    <n v="0"/>
    <n v="0"/>
    <n v="0"/>
  </r>
  <r>
    <s v="Tosari2018CvPallaton"/>
    <x v="0"/>
    <x v="0"/>
    <s v="Nil"/>
    <x v="3"/>
    <m/>
    <d v="2018-06-13T00:00:00"/>
    <d v="2018-10-17T00:00:00"/>
    <x v="2"/>
    <m/>
    <m/>
    <m/>
    <m/>
    <m/>
    <m/>
    <m/>
    <n v="715.95"/>
    <n v="118.24597244726775"/>
    <n v="650.85"/>
    <n v="107.5076586419157"/>
    <m/>
    <m/>
    <n v="626.25"/>
    <n v="105.6736327882536"/>
    <n v="24.5"/>
    <n v="4.0414518843273806"/>
  </r>
  <r>
    <s v="Tosari2018CvPallaton"/>
    <x v="0"/>
    <x v="0"/>
    <s v="Nil"/>
    <x v="3"/>
    <m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5"/>
    <n v="72.120269919997753"/>
    <n v="43.5"/>
    <n v="18.734993995195193"/>
  </r>
  <r>
    <s v="Tosari2018CvGoliath"/>
    <x v="0"/>
    <x v="0"/>
    <s v="Nil"/>
    <x v="0"/>
    <m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m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m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m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m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m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m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m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m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m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m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m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m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m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m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m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m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m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m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m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m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7-31T00:00:00"/>
    <x v="17"/>
    <m/>
    <n v="17.916666666666668"/>
    <n v="3.5021638332824301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m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m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m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m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m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m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m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m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m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m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m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m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m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m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m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m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m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m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m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m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m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m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m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m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m/>
    <d v="2019-04-12T00:00:00"/>
    <d v="2019-05-22T00:00:00"/>
    <x v="14"/>
    <m/>
    <m/>
    <m/>
    <m/>
    <m/>
    <m/>
    <m/>
    <n v="148.44999999999999"/>
    <n v="16.808033793397726"/>
    <n v="148.44999999999999"/>
    <n v="16.808033793397726"/>
    <n v="0"/>
    <n v="0"/>
    <n v="139.5"/>
    <n v="14.52583904633395"/>
    <n v="8.75"/>
    <n v="2.3629078131263039"/>
  </r>
  <r>
    <s v="Tosari2019CvGoliath"/>
    <x v="0"/>
    <x v="1"/>
    <s v="Nil"/>
    <x v="0"/>
    <m/>
    <d v="2019-04-12T00:00:00"/>
    <d v="2019-06-12T00:00:00"/>
    <x v="15"/>
    <m/>
    <m/>
    <m/>
    <m/>
    <m/>
    <m/>
    <m/>
    <n v="375"/>
    <n v="57.336840977972734"/>
    <n v="375"/>
    <n v="57.336840977972734"/>
    <n v="0"/>
    <n v="0"/>
    <n v="316.25"/>
    <n v="42.248274126485533"/>
    <n v="59"/>
    <n v="18.83259585576738"/>
  </r>
  <r>
    <s v="Tosari2019CvGoliath"/>
    <x v="0"/>
    <x v="1"/>
    <s v="Nil"/>
    <x v="0"/>
    <m/>
    <d v="2019-04-12T00:00:00"/>
    <d v="2019-07-03T00:00:00"/>
    <x v="16"/>
    <m/>
    <m/>
    <m/>
    <m/>
    <m/>
    <m/>
    <m/>
    <n v="759.95"/>
    <n v="66.828611637032637"/>
    <n v="695.72500000000002"/>
    <n v="69.154723868535058"/>
    <n v="64.25"/>
    <n v="383.3062309259617"/>
    <n v="503"/>
    <n v="52.706735812417755"/>
    <n v="193"/>
    <n v="20.37972849017703"/>
  </r>
  <r>
    <s v="Tosari2019CvGoliath"/>
    <x v="0"/>
    <x v="1"/>
    <s v="Nil"/>
    <x v="0"/>
    <m/>
    <d v="2019-04-12T00:00:00"/>
    <d v="2019-07-31T00:00:00"/>
    <x v="17"/>
    <m/>
    <m/>
    <m/>
    <m/>
    <m/>
    <m/>
    <m/>
    <n v="963.92499999999995"/>
    <n v="156.87397011614132"/>
    <n v="743.5"/>
    <n v="159.09299167468063"/>
    <n v="220.42500000000001"/>
    <n v="502.6492315720775"/>
    <n v="467.25"/>
    <n v="88.80831417534435"/>
    <n v="276.5"/>
    <n v="74.853189644797368"/>
  </r>
  <r>
    <s v="Tosari2019CvGoliath"/>
    <x v="0"/>
    <x v="1"/>
    <s v="Nil"/>
    <x v="0"/>
    <m/>
    <d v="2019-04-12T00:00:00"/>
    <d v="2019-09-03T00:00:00"/>
    <x v="19"/>
    <m/>
    <m/>
    <m/>
    <m/>
    <m/>
    <m/>
    <m/>
    <n v="1350.95"/>
    <n v="148.61275180818097"/>
    <n v="1123.9749999999999"/>
    <n v="106.48184117491583"/>
    <n v="226.97499999999999"/>
    <n v="529.04780817364065"/>
    <n v="663.25"/>
    <n v="58.420173456321287"/>
    <n v="460.5"/>
    <n v="58.551971216461482"/>
  </r>
  <r>
    <s v="Tosari2019CvGoliath"/>
    <x v="0"/>
    <x v="1"/>
    <s v="Nil"/>
    <x v="0"/>
    <m/>
    <d v="2019-04-12T00:00:00"/>
    <d v="2019-09-24T00:00:00"/>
    <x v="21"/>
    <m/>
    <m/>
    <m/>
    <m/>
    <m/>
    <m/>
    <m/>
    <n v="1242.9749999999999"/>
    <n v="248.78734393051428"/>
    <n v="698.02499999999998"/>
    <n v="171.65339835455242"/>
    <n v="0"/>
    <n v="0"/>
    <n v="442.25"/>
    <n v="108.29088912123063"/>
    <n v="255.5"/>
    <n v="175.03237795714637"/>
  </r>
  <r>
    <s v="Tosari2019CvHTR24"/>
    <x v="0"/>
    <x v="1"/>
    <s v="Nil"/>
    <x v="1"/>
    <m/>
    <d v="2019-04-12T00:00:00"/>
    <d v="2019-05-22T00:00:00"/>
    <x v="14"/>
    <m/>
    <m/>
    <m/>
    <m/>
    <m/>
    <m/>
    <m/>
    <n v="123.72499999999999"/>
    <n v="34.848373945805086"/>
    <n v="123.72499999999999"/>
    <n v="34.848373945805086"/>
    <n v="0"/>
    <n v="0"/>
    <n v="117.25"/>
    <n v="31.731950249971504"/>
    <n v="6.5"/>
    <n v="3.3166247903553998"/>
  </r>
  <r>
    <s v="Tosari2019CvHTR24"/>
    <x v="0"/>
    <x v="1"/>
    <s v="Nil"/>
    <x v="1"/>
    <m/>
    <d v="2019-04-12T00:00:00"/>
    <d v="2019-06-12T00:00:00"/>
    <x v="15"/>
    <m/>
    <m/>
    <m/>
    <m/>
    <m/>
    <m/>
    <m/>
    <n v="372.65"/>
    <n v="49.790126196532853"/>
    <n v="372.65"/>
    <n v="49.790126196532853"/>
    <n v="0"/>
    <n v="0"/>
    <n v="328.25"/>
    <n v="38.560558433024106"/>
    <n v="44"/>
    <n v="11.69045194450012"/>
  </r>
  <r>
    <s v="Tosari2019CvHTR24"/>
    <x v="0"/>
    <x v="1"/>
    <s v="Nil"/>
    <x v="1"/>
    <m/>
    <d v="2019-04-12T00:00:00"/>
    <d v="2019-07-03T00:00:00"/>
    <x v="16"/>
    <m/>
    <m/>
    <m/>
    <m/>
    <m/>
    <m/>
    <m/>
    <n v="849.22500000000002"/>
    <n v="150.82984618436763"/>
    <n v="800.6"/>
    <n v="162.23986357653698"/>
    <n v="48.625"/>
    <n v="274.3299412507987"/>
    <n v="661"/>
    <n v="126.88052122633586"/>
    <n v="140.25"/>
    <n v="38.981833375732002"/>
  </r>
  <r>
    <s v="Tosari2019CvHTR24"/>
    <x v="0"/>
    <x v="1"/>
    <s v="Nil"/>
    <x v="1"/>
    <m/>
    <d v="2019-04-12T00:00:00"/>
    <d v="2019-07-31T00:00:00"/>
    <x v="17"/>
    <m/>
    <m/>
    <m/>
    <m/>
    <m/>
    <m/>
    <m/>
    <n v="1128.2249999999999"/>
    <n v="155.62288552780404"/>
    <n v="860.82500000000005"/>
    <n v="123.34097386243282"/>
    <n v="267.39999999999998"/>
    <n v="388.37267325770148"/>
    <n v="586.75"/>
    <n v="52.73439737653846"/>
    <n v="274"/>
    <n v="74.846509604656916"/>
  </r>
  <r>
    <s v="Tosari2019CvHTR24"/>
    <x v="0"/>
    <x v="1"/>
    <s v="Nil"/>
    <x v="1"/>
    <m/>
    <d v="2019-04-12T00:00:00"/>
    <d v="2019-09-03T00:00:00"/>
    <x v="19"/>
    <m/>
    <m/>
    <m/>
    <m/>
    <m/>
    <m/>
    <m/>
    <n v="1174.875"/>
    <n v="144.53461811390838"/>
    <n v="967.375"/>
    <n v="144.8291263293863"/>
    <n v="207.5"/>
    <n v="250.27584781596485"/>
    <n v="649.25"/>
    <n v="89.749187554354307"/>
    <n v="318.5"/>
    <n v="74.558701705434757"/>
  </r>
  <r>
    <s v="Tosari2019CvHTR24"/>
    <x v="0"/>
    <x v="1"/>
    <s v="Nil"/>
    <x v="1"/>
    <m/>
    <d v="2019-04-12T00:00:00"/>
    <d v="2019-09-24T00:00:00"/>
    <x v="21"/>
    <m/>
    <m/>
    <m/>
    <m/>
    <m/>
    <m/>
    <m/>
    <n v="1505.425"/>
    <n v="287.76144489258229"/>
    <n v="922.05"/>
    <n v="177.68214128981373"/>
    <n v="274.17500000000001"/>
    <n v="3170.0460958793642"/>
    <n v="583.25"/>
    <n v="110.71096001149419"/>
    <n v="338.75"/>
    <n v="68.941400237206281"/>
  </r>
  <r>
    <s v="Tosari2019CvWinfred"/>
    <x v="0"/>
    <x v="1"/>
    <s v="Nil"/>
    <x v="2"/>
    <m/>
    <d v="2019-04-12T00:00:00"/>
    <d v="2019-05-22T00:00:00"/>
    <x v="14"/>
    <m/>
    <m/>
    <m/>
    <m/>
    <m/>
    <m/>
    <m/>
    <n v="152.57499999999999"/>
    <n v="37.48211795865685"/>
    <n v="152.57499999999999"/>
    <n v="37.48211795865685"/>
    <n v="0"/>
    <n v="0"/>
    <n v="143"/>
    <n v="33.025242870668897"/>
    <n v="10"/>
    <n v="5.715476066494082"/>
  </r>
  <r>
    <s v="Tosari2019CvWinfred"/>
    <x v="0"/>
    <x v="1"/>
    <s v="Nil"/>
    <x v="2"/>
    <m/>
    <d v="2019-04-12T00:00:00"/>
    <d v="2019-06-12T00:00:00"/>
    <x v="15"/>
    <m/>
    <m/>
    <m/>
    <m/>
    <m/>
    <m/>
    <m/>
    <n v="385.52499999999998"/>
    <n v="97.450786725061036"/>
    <n v="385.52499999999998"/>
    <n v="97.450786725061036"/>
    <n v="0"/>
    <n v="0"/>
    <n v="327"/>
    <n v="81.580226362356541"/>
    <n v="58.75"/>
    <n v="15.903353943953666"/>
  </r>
  <r>
    <s v="Tosari2019CvWinfred"/>
    <x v="0"/>
    <x v="1"/>
    <s v="Nil"/>
    <x v="2"/>
    <m/>
    <d v="2019-04-12T00:00:00"/>
    <d v="2019-07-03T00:00:00"/>
    <x v="16"/>
    <m/>
    <m/>
    <m/>
    <m/>
    <m/>
    <m/>
    <m/>
    <n v="733.4"/>
    <n v="91.023330342647142"/>
    <n v="623.92499999999995"/>
    <n v="61.772559981489088"/>
    <n v="109.47499999999999"/>
    <n v="724.83486625115745"/>
    <n v="452.75"/>
    <n v="61.716421369572835"/>
    <n v="171.25"/>
    <n v="42.523522902036234"/>
  </r>
  <r>
    <s v="Tosari2019CvWinfred"/>
    <x v="0"/>
    <x v="1"/>
    <s v="Nil"/>
    <x v="2"/>
    <m/>
    <d v="2019-04-12T00:00:00"/>
    <d v="2019-07-31T00:00:00"/>
    <x v="17"/>
    <m/>
    <m/>
    <m/>
    <m/>
    <m/>
    <m/>
    <m/>
    <n v="1028.5"/>
    <n v="31.073568618146624"/>
    <n v="794.22500000000002"/>
    <n v="25.173183482957946"/>
    <n v="234.22499999999999"/>
    <n v="471.1088869182297"/>
    <n v="489.5"/>
    <n v="66.284739319595033"/>
    <n v="305"/>
    <n v="72.8697468089467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0" firstHeaderRow="1" firstDataRow="2" firstDataCol="3" rowPageCount="1" colPageCount="1"/>
  <pivotFields count="26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outline="0" showAll="0"/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8"/>
  </rowFields>
  <rowItems count="25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2"/>
    </i>
    <i r="2">
      <x v="15"/>
    </i>
    <i r="2">
      <x v="18"/>
    </i>
    <i r="2">
      <x v="19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2" subtotal="average" baseField="2" baseItem="0"/>
    <dataField name="Average of ForageBrassica.Leaf.Wt" fld="2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topLeftCell="C1" workbookViewId="0">
      <selection activeCell="T37" sqref="T37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1:28" x14ac:dyDescent="0.45">
      <c r="C17">
        <v>145</v>
      </c>
      <c r="D17" s="3">
        <v>1.4675000000000002</v>
      </c>
      <c r="E17" s="3">
        <v>282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1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1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1:28" x14ac:dyDescent="0.45">
      <c r="C20">
        <v>40</v>
      </c>
      <c r="D20" s="3"/>
      <c r="E20" s="3">
        <v>117.25</v>
      </c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1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1:28" x14ac:dyDescent="0.45">
      <c r="C22">
        <v>48</v>
      </c>
      <c r="D22" s="3"/>
      <c r="E22" s="3"/>
    </row>
    <row r="23" spans="1:28" x14ac:dyDescent="0.45">
      <c r="C23">
        <v>61</v>
      </c>
      <c r="D23" s="3">
        <v>5.2625000000000002</v>
      </c>
      <c r="E23" s="3">
        <v>328.25</v>
      </c>
    </row>
    <row r="24" spans="1:28" x14ac:dyDescent="0.45">
      <c r="C24">
        <v>82</v>
      </c>
      <c r="D24" s="3"/>
      <c r="E24" s="3">
        <v>661</v>
      </c>
      <c r="J24" s="5"/>
      <c r="K24" s="4"/>
      <c r="M24" s="3"/>
      <c r="AB24">
        <v>0.5</v>
      </c>
    </row>
    <row r="25" spans="1:28" x14ac:dyDescent="0.45">
      <c r="C25">
        <v>110</v>
      </c>
      <c r="D25" s="3"/>
      <c r="E25" s="3">
        <v>586.75</v>
      </c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1:28" x14ac:dyDescent="0.45">
      <c r="C26">
        <v>132</v>
      </c>
      <c r="D26" s="3">
        <v>4.5724999999999998</v>
      </c>
      <c r="E26" s="3"/>
      <c r="AA26">
        <v>0.5</v>
      </c>
      <c r="AB26">
        <f t="shared" ref="AB26:AB34" si="1">1-EXP(-AB$24*AA26)</f>
        <v>0.22119921692859512</v>
      </c>
    </row>
    <row r="27" spans="1:28" x14ac:dyDescent="0.45">
      <c r="C27">
        <v>144</v>
      </c>
      <c r="D27" s="3">
        <v>3.9</v>
      </c>
      <c r="E27" s="3">
        <v>649.25</v>
      </c>
      <c r="AA27">
        <v>1</v>
      </c>
      <c r="AB27">
        <f t="shared" si="1"/>
        <v>0.39346934028736658</v>
      </c>
    </row>
    <row r="28" spans="1:28" x14ac:dyDescent="0.45">
      <c r="C28">
        <v>151</v>
      </c>
      <c r="D28" s="3">
        <v>3.07</v>
      </c>
      <c r="E28" s="3"/>
      <c r="AA28">
        <v>2</v>
      </c>
      <c r="AB28">
        <f t="shared" si="1"/>
        <v>0.63212055882855767</v>
      </c>
    </row>
    <row r="29" spans="1:28" x14ac:dyDescent="0.45">
      <c r="C29">
        <v>165</v>
      </c>
      <c r="D29" s="3">
        <v>4.0925000000000002</v>
      </c>
      <c r="E29" s="3">
        <v>583.25</v>
      </c>
      <c r="AA29">
        <v>3</v>
      </c>
      <c r="AB29">
        <f t="shared" si="1"/>
        <v>0.77686983985157021</v>
      </c>
    </row>
    <row r="30" spans="1:28" x14ac:dyDescent="0.45">
      <c r="A30" t="s">
        <v>24</v>
      </c>
      <c r="D30" s="3">
        <v>3.313030303030303</v>
      </c>
      <c r="E30" s="3">
        <v>367.97500000000002</v>
      </c>
      <c r="AA30">
        <v>4</v>
      </c>
      <c r="AB30">
        <f t="shared" si="1"/>
        <v>0.8646647167633873</v>
      </c>
    </row>
    <row r="31" spans="1:28" x14ac:dyDescent="0.45">
      <c r="AA31">
        <v>5</v>
      </c>
      <c r="AB31">
        <f t="shared" si="1"/>
        <v>0.91791500137610116</v>
      </c>
    </row>
    <row r="32" spans="1:28" x14ac:dyDescent="0.45">
      <c r="J32" t="s">
        <v>34</v>
      </c>
      <c r="AA32">
        <v>6</v>
      </c>
      <c r="AB32">
        <f t="shared" si="1"/>
        <v>0.95021293163213605</v>
      </c>
    </row>
    <row r="33" spans="10:28" x14ac:dyDescent="0.45"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0:28" x14ac:dyDescent="0.45"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0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0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0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0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0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0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0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0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0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0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0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0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0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0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43"/>
  <sheetViews>
    <sheetView tabSelected="1" zoomScale="130" zoomScaleNormal="130" workbookViewId="0">
      <pane xSplit="13260" ySplit="750" topLeftCell="Q277" activePane="bottomRight"/>
      <selection pane="topRight" activeCell="AE1" sqref="AE1"/>
      <selection pane="bottomLeft" activeCell="G283" sqref="G283:G294"/>
      <selection pane="bottomRight" activeCell="R283" sqref="R283:R294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30.86328125" bestFit="1" customWidth="1"/>
    <col min="20" max="20" width="29.3984375" bestFit="1" customWidth="1"/>
    <col min="21" max="21" width="26.19921875" bestFit="1" customWidth="1"/>
    <col min="22" max="22" width="36.06640625" bestFit="1" customWidth="1"/>
    <col min="23" max="23" width="20.33203125" bestFit="1" customWidth="1"/>
    <col min="24" max="24" width="24.46484375" bestFit="1" customWidth="1"/>
    <col min="25" max="25" width="21.1328125" bestFit="1" customWidth="1"/>
    <col min="26" max="26" width="24.59765625" bestFit="1" customWidth="1"/>
    <col min="27" max="27" width="19.73046875" customWidth="1"/>
  </cols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  <c r="AA1" t="s">
        <v>35</v>
      </c>
      <c r="AB1" t="s">
        <v>46</v>
      </c>
      <c r="AC1" t="s">
        <v>36</v>
      </c>
      <c r="AD1" t="s">
        <v>47</v>
      </c>
      <c r="AE1" t="s">
        <v>49</v>
      </c>
    </row>
    <row r="2" spans="1:31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1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V3">
        <v>0</v>
      </c>
      <c r="W3">
        <v>0</v>
      </c>
      <c r="X3">
        <v>0</v>
      </c>
      <c r="Y3">
        <v>0</v>
      </c>
      <c r="Z3">
        <v>0</v>
      </c>
      <c r="AA3">
        <v>80</v>
      </c>
      <c r="AB3">
        <v>0.70710678118654757</v>
      </c>
      <c r="AC3">
        <v>24.75</v>
      </c>
      <c r="AD3">
        <v>3.2691742076555053</v>
      </c>
    </row>
    <row r="4" spans="1:31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V4">
        <v>0</v>
      </c>
      <c r="W4">
        <v>428.25</v>
      </c>
      <c r="X4">
        <v>97.88556243559789</v>
      </c>
      <c r="Y4">
        <v>49.75</v>
      </c>
      <c r="Z4">
        <v>21.468969855739857</v>
      </c>
      <c r="AA4">
        <v>79.5</v>
      </c>
      <c r="AB4">
        <v>0.5</v>
      </c>
      <c r="AC4">
        <v>14</v>
      </c>
      <c r="AD4">
        <v>0.70710678118654757</v>
      </c>
    </row>
    <row r="5" spans="1:31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220.5</v>
      </c>
      <c r="X5">
        <v>28.629821282478634</v>
      </c>
      <c r="Y5">
        <v>113</v>
      </c>
      <c r="Z5">
        <v>23.565511522844851</v>
      </c>
      <c r="AA5">
        <v>78.75</v>
      </c>
      <c r="AB5">
        <v>0.4330127018922193</v>
      </c>
      <c r="AC5">
        <v>19.5</v>
      </c>
      <c r="AD5">
        <v>1.6583123951776999</v>
      </c>
    </row>
    <row r="6" spans="1:31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1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V7">
        <v>0</v>
      </c>
      <c r="W7">
        <v>0</v>
      </c>
      <c r="X7">
        <v>0</v>
      </c>
      <c r="Y7">
        <v>0</v>
      </c>
      <c r="Z7">
        <v>0</v>
      </c>
      <c r="AA7">
        <v>80.5</v>
      </c>
      <c r="AB7">
        <v>0.5</v>
      </c>
      <c r="AC7">
        <v>22</v>
      </c>
      <c r="AD7">
        <v>3.3166247903553998</v>
      </c>
    </row>
    <row r="8" spans="1:31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V8">
        <v>0</v>
      </c>
      <c r="W8">
        <v>472</v>
      </c>
      <c r="X8">
        <v>87.051708771281454</v>
      </c>
      <c r="Y8">
        <v>22.75</v>
      </c>
      <c r="Z8">
        <v>8.4606934309980364</v>
      </c>
      <c r="AA8">
        <v>79.5</v>
      </c>
      <c r="AB8">
        <v>0.5</v>
      </c>
      <c r="AC8">
        <v>14.25</v>
      </c>
      <c r="AD8">
        <v>1.479019945774904</v>
      </c>
    </row>
    <row r="9" spans="1:31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282</v>
      </c>
      <c r="X9">
        <v>64.482555780614035</v>
      </c>
      <c r="Y9">
        <v>68.75</v>
      </c>
      <c r="Z9">
        <v>22.005681084665387</v>
      </c>
      <c r="AA9">
        <v>79</v>
      </c>
      <c r="AB9">
        <v>0</v>
      </c>
      <c r="AC9">
        <v>17.75</v>
      </c>
      <c r="AD9">
        <v>1.6393596310755001</v>
      </c>
    </row>
    <row r="10" spans="1:31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1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V11">
        <v>0</v>
      </c>
      <c r="W11">
        <v>0</v>
      </c>
      <c r="X11">
        <v>0</v>
      </c>
      <c r="Y11">
        <v>0</v>
      </c>
      <c r="Z11">
        <v>0</v>
      </c>
      <c r="AA11">
        <v>80.25</v>
      </c>
      <c r="AB11">
        <v>0.82915619758884995</v>
      </c>
      <c r="AC11">
        <v>21</v>
      </c>
      <c r="AD11">
        <v>3.082207001484488</v>
      </c>
    </row>
    <row r="12" spans="1:31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V12">
        <v>0</v>
      </c>
      <c r="W12">
        <v>327</v>
      </c>
      <c r="X12">
        <v>221.26153453925664</v>
      </c>
      <c r="Y12">
        <v>28.5</v>
      </c>
      <c r="Z12">
        <v>25.488559525141209</v>
      </c>
      <c r="AA12">
        <v>59.5</v>
      </c>
      <c r="AB12">
        <v>34.354766772603767</v>
      </c>
      <c r="AC12">
        <v>10.5</v>
      </c>
      <c r="AD12">
        <v>6.1846584384264904</v>
      </c>
    </row>
    <row r="13" spans="1:31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203.25</v>
      </c>
      <c r="X13">
        <v>11.528949070347508</v>
      </c>
      <c r="Y13">
        <v>79.5</v>
      </c>
      <c r="Z13">
        <v>30.490435658853198</v>
      </c>
      <c r="AA13">
        <v>79</v>
      </c>
      <c r="AB13">
        <v>0</v>
      </c>
      <c r="AC13">
        <v>21</v>
      </c>
      <c r="AD13">
        <v>2.4494897427831779</v>
      </c>
    </row>
    <row r="14" spans="1:31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1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W15">
        <v>0</v>
      </c>
      <c r="X15">
        <v>0</v>
      </c>
      <c r="Y15">
        <v>0</v>
      </c>
      <c r="Z15">
        <v>0</v>
      </c>
      <c r="AA15">
        <v>80.75</v>
      </c>
      <c r="AB15">
        <v>1.0897247358851685</v>
      </c>
      <c r="AC15">
        <v>28</v>
      </c>
      <c r="AD15">
        <v>3.082207001484488</v>
      </c>
    </row>
    <row r="16" spans="1:31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W16">
        <v>626.25</v>
      </c>
      <c r="X16">
        <v>105.6736327882536</v>
      </c>
      <c r="Y16">
        <v>24.5</v>
      </c>
      <c r="Z16">
        <v>4.0414518843273806</v>
      </c>
      <c r="AA16">
        <v>79.5</v>
      </c>
      <c r="AB16">
        <v>0.5</v>
      </c>
      <c r="AC16">
        <v>16</v>
      </c>
      <c r="AD16">
        <v>2.4494897427831779</v>
      </c>
    </row>
    <row r="17" spans="1:30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465</v>
      </c>
      <c r="X17">
        <v>72.120269919997753</v>
      </c>
      <c r="Y17">
        <v>43.5</v>
      </c>
      <c r="Z17">
        <v>18.734993995195193</v>
      </c>
      <c r="AA17">
        <v>79.5</v>
      </c>
      <c r="AB17">
        <v>0.5</v>
      </c>
      <c r="AC17">
        <v>18</v>
      </c>
      <c r="AD17">
        <v>1.4142135623730951</v>
      </c>
    </row>
    <row r="18" spans="1:30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30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30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30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30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30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30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30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30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30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30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30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30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30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30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3.5021638332824301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s="11" customFormat="1" x14ac:dyDescent="0.45">
      <c r="A123" s="11" t="str">
        <f t="shared" ref="A123:A138" si="10">B123&amp;C123&amp;"Cv"&amp;E123</f>
        <v>Tosari2019CvGoliath</v>
      </c>
      <c r="B123" s="11" t="s">
        <v>8</v>
      </c>
      <c r="C123" s="11">
        <v>2019</v>
      </c>
      <c r="D123" s="11" t="s">
        <v>9</v>
      </c>
      <c r="E123" s="11" t="s">
        <v>10</v>
      </c>
      <c r="G123" s="12">
        <v>43567</v>
      </c>
      <c r="H123" s="12">
        <f t="shared" ref="H123:H146" si="11">G123+I123</f>
        <v>43607</v>
      </c>
      <c r="I123">
        <v>40</v>
      </c>
      <c r="Q123" s="11">
        <v>148.44999999999999</v>
      </c>
      <c r="R123" s="11">
        <v>16.808033793397726</v>
      </c>
      <c r="S123" s="11">
        <v>148.44999999999999</v>
      </c>
      <c r="T123" s="11">
        <v>16.808033793397726</v>
      </c>
      <c r="U123" s="11">
        <v>0</v>
      </c>
      <c r="V123" s="11">
        <v>0</v>
      </c>
      <c r="W123" s="11">
        <v>139.5</v>
      </c>
      <c r="X123" s="11">
        <v>14.52583904633395</v>
      </c>
      <c r="Y123">
        <v>8.75</v>
      </c>
      <c r="Z123">
        <v>2.3629078131263039</v>
      </c>
    </row>
    <row r="124" spans="1:26" s="11" customFormat="1" x14ac:dyDescent="0.45">
      <c r="A124" s="11" t="str">
        <f t="shared" si="10"/>
        <v>Tosari2019CvGoliath</v>
      </c>
      <c r="B124" s="11" t="s">
        <v>8</v>
      </c>
      <c r="C124" s="11">
        <v>2019</v>
      </c>
      <c r="D124" s="11" t="s">
        <v>9</v>
      </c>
      <c r="E124" s="11" t="s">
        <v>10</v>
      </c>
      <c r="G124" s="12">
        <v>43567</v>
      </c>
      <c r="H124" s="12">
        <f t="shared" si="11"/>
        <v>43628</v>
      </c>
      <c r="I124">
        <v>61</v>
      </c>
      <c r="Q124" s="11">
        <v>375</v>
      </c>
      <c r="R124" s="11">
        <v>57.336840977972734</v>
      </c>
      <c r="S124" s="11">
        <v>375</v>
      </c>
      <c r="T124" s="11">
        <v>57.336840977972734</v>
      </c>
      <c r="U124" s="11">
        <v>0</v>
      </c>
      <c r="V124" s="11">
        <v>0</v>
      </c>
      <c r="W124" s="11">
        <v>316.25</v>
      </c>
      <c r="X124" s="11">
        <v>42.248274126485533</v>
      </c>
      <c r="Y124">
        <v>59</v>
      </c>
      <c r="Z124">
        <v>18.83259585576738</v>
      </c>
    </row>
    <row r="125" spans="1:26" s="11" customFormat="1" x14ac:dyDescent="0.45">
      <c r="A125" s="11" t="str">
        <f t="shared" si="10"/>
        <v>Tosari2019CvGoliath</v>
      </c>
      <c r="B125" s="11" t="s">
        <v>8</v>
      </c>
      <c r="C125" s="11">
        <v>2019</v>
      </c>
      <c r="D125" s="11" t="s">
        <v>9</v>
      </c>
      <c r="E125" s="11" t="s">
        <v>10</v>
      </c>
      <c r="G125" s="12">
        <v>43567</v>
      </c>
      <c r="H125" s="12">
        <f t="shared" si="11"/>
        <v>43649</v>
      </c>
      <c r="I125">
        <v>82</v>
      </c>
      <c r="Q125" s="11">
        <v>759.95</v>
      </c>
      <c r="R125" s="11">
        <v>66.828611637032637</v>
      </c>
      <c r="S125" s="11">
        <v>695.72500000000002</v>
      </c>
      <c r="T125" s="11">
        <v>69.154723868535058</v>
      </c>
      <c r="U125" s="11">
        <v>64.25</v>
      </c>
      <c r="V125" s="11">
        <v>383.3062309259617</v>
      </c>
      <c r="W125" s="11">
        <v>503</v>
      </c>
      <c r="X125" s="11">
        <v>52.706735812417755</v>
      </c>
      <c r="Y125">
        <v>193</v>
      </c>
      <c r="Z125">
        <v>20.37972849017703</v>
      </c>
    </row>
    <row r="126" spans="1:26" s="11" customFormat="1" x14ac:dyDescent="0.45">
      <c r="A126" s="11" t="str">
        <f t="shared" si="10"/>
        <v>Tosari2019CvGoliath</v>
      </c>
      <c r="B126" s="11" t="s">
        <v>8</v>
      </c>
      <c r="C126" s="11">
        <v>2019</v>
      </c>
      <c r="D126" s="11" t="s">
        <v>9</v>
      </c>
      <c r="E126" s="11" t="s">
        <v>10</v>
      </c>
      <c r="G126" s="12">
        <v>43567</v>
      </c>
      <c r="H126" s="12">
        <f t="shared" si="11"/>
        <v>43677</v>
      </c>
      <c r="I126">
        <v>110</v>
      </c>
      <c r="Q126" s="11">
        <v>963.92499999999995</v>
      </c>
      <c r="R126" s="11">
        <v>156.87397011614132</v>
      </c>
      <c r="S126" s="11">
        <v>743.5</v>
      </c>
      <c r="T126" s="11">
        <v>159.09299167468063</v>
      </c>
      <c r="U126" s="11">
        <v>220.42500000000001</v>
      </c>
      <c r="V126" s="11">
        <v>502.6492315720775</v>
      </c>
      <c r="W126" s="11">
        <v>467.25</v>
      </c>
      <c r="X126" s="11">
        <v>88.80831417534435</v>
      </c>
      <c r="Y126">
        <v>276.5</v>
      </c>
      <c r="Z126">
        <v>74.853189644797368</v>
      </c>
    </row>
    <row r="127" spans="1:26" s="11" customFormat="1" x14ac:dyDescent="0.45">
      <c r="A127" s="11" t="str">
        <f t="shared" ref="A127:A128" si="12">B127&amp;C127&amp;"Cv"&amp;E127</f>
        <v>Tosari2019CvGoliath</v>
      </c>
      <c r="B127" s="11" t="s">
        <v>8</v>
      </c>
      <c r="C127" s="11">
        <v>2019</v>
      </c>
      <c r="D127" s="11" t="s">
        <v>9</v>
      </c>
      <c r="E127" s="11" t="s">
        <v>10</v>
      </c>
      <c r="G127" s="12">
        <v>43567</v>
      </c>
      <c r="H127" s="12">
        <f t="shared" si="11"/>
        <v>43711</v>
      </c>
      <c r="I127">
        <v>144</v>
      </c>
      <c r="Q127" s="11">
        <v>1350.95</v>
      </c>
      <c r="R127" s="11">
        <v>148.61275180818097</v>
      </c>
      <c r="S127" s="11">
        <v>1123.9749999999999</v>
      </c>
      <c r="T127" s="11">
        <v>106.48184117491583</v>
      </c>
      <c r="U127" s="11">
        <v>226.97499999999999</v>
      </c>
      <c r="V127" s="11">
        <v>529.04780817364065</v>
      </c>
      <c r="W127" s="11">
        <v>663.25</v>
      </c>
      <c r="X127" s="11">
        <v>58.420173456321287</v>
      </c>
      <c r="Y127">
        <v>460.5</v>
      </c>
      <c r="Z127">
        <v>58.551971216461482</v>
      </c>
    </row>
    <row r="128" spans="1:26" s="11" customFormat="1" x14ac:dyDescent="0.45">
      <c r="A128" s="11" t="str">
        <f t="shared" si="12"/>
        <v>Tosari2019CvGoliath</v>
      </c>
      <c r="B128" s="11" t="s">
        <v>8</v>
      </c>
      <c r="C128" s="11">
        <v>2019</v>
      </c>
      <c r="D128" s="11" t="s">
        <v>9</v>
      </c>
      <c r="E128" s="11" t="s">
        <v>10</v>
      </c>
      <c r="G128" s="12">
        <v>43567</v>
      </c>
      <c r="H128" s="12">
        <f t="shared" si="11"/>
        <v>43732</v>
      </c>
      <c r="I128">
        <v>165</v>
      </c>
      <c r="Q128" s="11">
        <v>1242.9749999999999</v>
      </c>
      <c r="R128" s="11">
        <v>248.78734393051428</v>
      </c>
      <c r="S128" s="11">
        <v>698.02499999999998</v>
      </c>
      <c r="T128" s="11">
        <v>171.65339835455242</v>
      </c>
      <c r="U128" s="11">
        <v>0</v>
      </c>
      <c r="V128" s="11">
        <v>0</v>
      </c>
      <c r="W128" s="11">
        <v>442.25</v>
      </c>
      <c r="X128" s="11">
        <v>108.29088912123063</v>
      </c>
      <c r="Y128">
        <v>255.5</v>
      </c>
      <c r="Z128">
        <v>175.03237795714637</v>
      </c>
    </row>
    <row r="129" spans="1:26" s="11" customFormat="1" x14ac:dyDescent="0.45">
      <c r="A129" s="11" t="str">
        <f t="shared" si="10"/>
        <v>Tosari2019CvHTR24</v>
      </c>
      <c r="B129" s="11" t="s">
        <v>8</v>
      </c>
      <c r="C129" s="11">
        <v>2019</v>
      </c>
      <c r="D129" s="11" t="s">
        <v>9</v>
      </c>
      <c r="E129" s="11" t="s">
        <v>11</v>
      </c>
      <c r="G129" s="12">
        <v>43567</v>
      </c>
      <c r="H129" s="12">
        <f t="shared" si="11"/>
        <v>43607</v>
      </c>
      <c r="I129">
        <v>40</v>
      </c>
      <c r="Q129" s="11">
        <v>123.72499999999999</v>
      </c>
      <c r="R129" s="11">
        <v>34.848373945805086</v>
      </c>
      <c r="S129" s="11">
        <v>123.72499999999999</v>
      </c>
      <c r="T129" s="11">
        <v>34.848373945805086</v>
      </c>
      <c r="U129" s="11">
        <v>0</v>
      </c>
      <c r="V129" s="11">
        <v>0</v>
      </c>
      <c r="W129" s="11">
        <v>117.25</v>
      </c>
      <c r="X129" s="11">
        <v>31.731950249971504</v>
      </c>
      <c r="Y129">
        <v>6.5</v>
      </c>
      <c r="Z129">
        <v>3.3166247903553998</v>
      </c>
    </row>
    <row r="130" spans="1:26" s="11" customFormat="1" x14ac:dyDescent="0.45">
      <c r="A130" s="11" t="str">
        <f t="shared" si="10"/>
        <v>Tosari2019CvHTR24</v>
      </c>
      <c r="B130" s="11" t="s">
        <v>8</v>
      </c>
      <c r="C130" s="11">
        <v>2019</v>
      </c>
      <c r="D130" s="11" t="s">
        <v>9</v>
      </c>
      <c r="E130" s="11" t="s">
        <v>11</v>
      </c>
      <c r="G130" s="12">
        <v>43567</v>
      </c>
      <c r="H130" s="12">
        <f t="shared" si="11"/>
        <v>43628</v>
      </c>
      <c r="I130">
        <v>61</v>
      </c>
      <c r="Q130" s="11">
        <v>372.65</v>
      </c>
      <c r="R130" s="11">
        <v>49.790126196532853</v>
      </c>
      <c r="S130" s="11">
        <v>372.65</v>
      </c>
      <c r="T130" s="11">
        <v>49.790126196532853</v>
      </c>
      <c r="U130" s="11">
        <v>0</v>
      </c>
      <c r="V130" s="11">
        <v>0</v>
      </c>
      <c r="W130" s="11">
        <v>328.25</v>
      </c>
      <c r="X130" s="11">
        <v>38.560558433024106</v>
      </c>
      <c r="Y130">
        <v>44</v>
      </c>
      <c r="Z130">
        <v>11.69045194450012</v>
      </c>
    </row>
    <row r="131" spans="1:26" s="11" customFormat="1" x14ac:dyDescent="0.45">
      <c r="A131" s="11" t="str">
        <f t="shared" si="10"/>
        <v>Tosari2019CvHTR24</v>
      </c>
      <c r="B131" s="11" t="s">
        <v>8</v>
      </c>
      <c r="C131" s="11">
        <v>2019</v>
      </c>
      <c r="D131" s="11" t="s">
        <v>9</v>
      </c>
      <c r="E131" s="11" t="s">
        <v>11</v>
      </c>
      <c r="G131" s="12">
        <v>43567</v>
      </c>
      <c r="H131" s="12">
        <f t="shared" si="11"/>
        <v>43649</v>
      </c>
      <c r="I131">
        <v>82</v>
      </c>
      <c r="Q131" s="11">
        <v>849.22500000000002</v>
      </c>
      <c r="R131" s="11">
        <v>150.82984618436763</v>
      </c>
      <c r="S131" s="11">
        <v>800.6</v>
      </c>
      <c r="T131" s="11">
        <v>162.23986357653698</v>
      </c>
      <c r="U131" s="11">
        <v>48.625</v>
      </c>
      <c r="V131" s="11">
        <v>274.3299412507987</v>
      </c>
      <c r="W131" s="11">
        <v>661</v>
      </c>
      <c r="X131" s="11">
        <v>126.88052122633586</v>
      </c>
      <c r="Y131">
        <v>140.25</v>
      </c>
      <c r="Z131">
        <v>38.981833375732002</v>
      </c>
    </row>
    <row r="132" spans="1:26" s="11" customFormat="1" x14ac:dyDescent="0.45">
      <c r="A132" s="11" t="str">
        <f t="shared" si="10"/>
        <v>Tosari2019CvHTR24</v>
      </c>
      <c r="B132" s="11" t="s">
        <v>8</v>
      </c>
      <c r="C132" s="11">
        <v>2019</v>
      </c>
      <c r="D132" s="11" t="s">
        <v>9</v>
      </c>
      <c r="E132" s="11" t="s">
        <v>11</v>
      </c>
      <c r="G132" s="12">
        <v>43567</v>
      </c>
      <c r="H132" s="12">
        <f t="shared" si="11"/>
        <v>43677</v>
      </c>
      <c r="I132">
        <v>110</v>
      </c>
      <c r="Q132" s="11">
        <v>1128.2249999999999</v>
      </c>
      <c r="R132" s="11">
        <v>155.62288552780404</v>
      </c>
      <c r="S132" s="11">
        <v>860.82500000000005</v>
      </c>
      <c r="T132" s="11">
        <v>123.34097386243282</v>
      </c>
      <c r="U132" s="11">
        <v>267.39999999999998</v>
      </c>
      <c r="V132" s="11">
        <v>388.37267325770148</v>
      </c>
      <c r="W132" s="11">
        <v>586.75</v>
      </c>
      <c r="X132" s="11">
        <v>52.73439737653846</v>
      </c>
      <c r="Y132">
        <v>274</v>
      </c>
      <c r="Z132">
        <v>74.846509604656916</v>
      </c>
    </row>
    <row r="133" spans="1:26" s="11" customFormat="1" x14ac:dyDescent="0.45">
      <c r="A133" s="11" t="str">
        <f t="shared" si="10"/>
        <v>Tosari2019CvHTR24</v>
      </c>
      <c r="B133" s="11" t="s">
        <v>8</v>
      </c>
      <c r="C133" s="11">
        <v>2019</v>
      </c>
      <c r="D133" s="11" t="s">
        <v>9</v>
      </c>
      <c r="E133" s="11" t="s">
        <v>11</v>
      </c>
      <c r="G133" s="12">
        <v>43567</v>
      </c>
      <c r="H133" s="12">
        <f t="shared" si="11"/>
        <v>43711</v>
      </c>
      <c r="I133">
        <v>144</v>
      </c>
      <c r="Q133" s="11">
        <v>1174.875</v>
      </c>
      <c r="R133" s="11">
        <v>144.53461811390838</v>
      </c>
      <c r="S133" s="11">
        <v>967.375</v>
      </c>
      <c r="T133" s="11">
        <v>144.8291263293863</v>
      </c>
      <c r="U133" s="11">
        <v>207.5</v>
      </c>
      <c r="V133" s="11">
        <v>250.27584781596485</v>
      </c>
      <c r="W133" s="11">
        <v>649.25</v>
      </c>
      <c r="X133" s="11">
        <v>89.749187554354307</v>
      </c>
      <c r="Y133">
        <v>318.5</v>
      </c>
      <c r="Z133">
        <v>74.558701705434757</v>
      </c>
    </row>
    <row r="134" spans="1:26" s="11" customFormat="1" x14ac:dyDescent="0.45">
      <c r="A134" s="11" t="str">
        <f t="shared" si="10"/>
        <v>Tosari2019CvHTR24</v>
      </c>
      <c r="B134" s="11" t="s">
        <v>8</v>
      </c>
      <c r="C134" s="11">
        <v>2019</v>
      </c>
      <c r="D134" s="11" t="s">
        <v>9</v>
      </c>
      <c r="E134" s="11" t="s">
        <v>11</v>
      </c>
      <c r="G134" s="12">
        <v>43567</v>
      </c>
      <c r="H134" s="12">
        <f t="shared" si="11"/>
        <v>43732</v>
      </c>
      <c r="I134">
        <v>165</v>
      </c>
      <c r="Q134" s="11">
        <v>1505.425</v>
      </c>
      <c r="R134" s="11">
        <v>287.76144489258229</v>
      </c>
      <c r="S134" s="11">
        <v>922.05</v>
      </c>
      <c r="T134" s="11">
        <v>177.68214128981373</v>
      </c>
      <c r="U134" s="11">
        <v>274.17500000000001</v>
      </c>
      <c r="V134" s="11">
        <v>3170.0460958793642</v>
      </c>
      <c r="W134" s="11">
        <v>583.25</v>
      </c>
      <c r="X134" s="11">
        <v>110.71096001149419</v>
      </c>
      <c r="Y134">
        <v>338.75</v>
      </c>
      <c r="Z134">
        <v>68.941400237206281</v>
      </c>
    </row>
    <row r="135" spans="1:26" s="11" customFormat="1" x14ac:dyDescent="0.45">
      <c r="A135" s="11" t="str">
        <f t="shared" si="10"/>
        <v>Tosari2019CvWinfred</v>
      </c>
      <c r="B135" s="11" t="s">
        <v>8</v>
      </c>
      <c r="C135" s="11">
        <v>2019</v>
      </c>
      <c r="D135" s="11" t="s">
        <v>9</v>
      </c>
      <c r="E135" s="11" t="s">
        <v>12</v>
      </c>
      <c r="G135" s="12">
        <v>43567</v>
      </c>
      <c r="H135" s="12">
        <f t="shared" si="11"/>
        <v>43607</v>
      </c>
      <c r="I135">
        <v>40</v>
      </c>
      <c r="Q135" s="11">
        <v>152.57499999999999</v>
      </c>
      <c r="R135" s="11">
        <v>37.48211795865685</v>
      </c>
      <c r="S135" s="11">
        <v>152.57499999999999</v>
      </c>
      <c r="T135" s="11">
        <v>37.48211795865685</v>
      </c>
      <c r="U135" s="11">
        <v>0</v>
      </c>
      <c r="V135" s="11">
        <v>0</v>
      </c>
      <c r="W135" s="11">
        <v>143</v>
      </c>
      <c r="X135" s="11">
        <v>33.025242870668897</v>
      </c>
      <c r="Y135">
        <v>10</v>
      </c>
      <c r="Z135">
        <v>5.715476066494082</v>
      </c>
    </row>
    <row r="136" spans="1:26" s="11" customFormat="1" x14ac:dyDescent="0.45">
      <c r="A136" s="11" t="str">
        <f t="shared" si="10"/>
        <v>Tosari2019CvWinfred</v>
      </c>
      <c r="B136" s="11" t="s">
        <v>8</v>
      </c>
      <c r="C136" s="11">
        <v>2019</v>
      </c>
      <c r="D136" s="11" t="s">
        <v>9</v>
      </c>
      <c r="E136" s="11" t="s">
        <v>12</v>
      </c>
      <c r="G136" s="12">
        <v>43567</v>
      </c>
      <c r="H136" s="12">
        <f t="shared" si="11"/>
        <v>43628</v>
      </c>
      <c r="I136">
        <v>61</v>
      </c>
      <c r="Q136" s="11">
        <v>385.52499999999998</v>
      </c>
      <c r="R136" s="11">
        <v>97.450786725061036</v>
      </c>
      <c r="S136" s="11">
        <v>385.52499999999998</v>
      </c>
      <c r="T136" s="11">
        <v>97.450786725061036</v>
      </c>
      <c r="U136" s="11">
        <v>0</v>
      </c>
      <c r="V136" s="11">
        <v>0</v>
      </c>
      <c r="W136" s="11">
        <v>327</v>
      </c>
      <c r="X136" s="11">
        <v>81.580226362356541</v>
      </c>
      <c r="Y136">
        <v>58.75</v>
      </c>
      <c r="Z136">
        <v>15.903353943953666</v>
      </c>
    </row>
    <row r="137" spans="1:26" s="11" customFormat="1" x14ac:dyDescent="0.45">
      <c r="A137" s="11" t="str">
        <f t="shared" si="10"/>
        <v>Tosari2019CvWinfred</v>
      </c>
      <c r="B137" s="11" t="s">
        <v>8</v>
      </c>
      <c r="C137" s="11">
        <v>2019</v>
      </c>
      <c r="D137" s="11" t="s">
        <v>9</v>
      </c>
      <c r="E137" s="11" t="s">
        <v>12</v>
      </c>
      <c r="G137" s="12">
        <v>43567</v>
      </c>
      <c r="H137" s="12">
        <f t="shared" si="11"/>
        <v>43649</v>
      </c>
      <c r="I137">
        <v>82</v>
      </c>
      <c r="Q137" s="11">
        <v>733.4</v>
      </c>
      <c r="R137" s="11">
        <v>91.023330342647142</v>
      </c>
      <c r="S137" s="11">
        <v>623.92499999999995</v>
      </c>
      <c r="T137" s="11">
        <v>61.772559981489088</v>
      </c>
      <c r="U137" s="11">
        <v>109.47499999999999</v>
      </c>
      <c r="V137" s="11">
        <v>724.83486625115745</v>
      </c>
      <c r="W137" s="11">
        <v>452.75</v>
      </c>
      <c r="X137" s="11">
        <v>61.716421369572835</v>
      </c>
      <c r="Y137">
        <v>171.25</v>
      </c>
      <c r="Z137">
        <v>42.523522902036234</v>
      </c>
    </row>
    <row r="138" spans="1:26" s="11" customFormat="1" x14ac:dyDescent="0.45">
      <c r="A138" s="11" t="str">
        <f t="shared" si="10"/>
        <v>Tosari2019CvWinfred</v>
      </c>
      <c r="B138" s="11" t="s">
        <v>8</v>
      </c>
      <c r="C138" s="11">
        <v>2019</v>
      </c>
      <c r="D138" s="11" t="s">
        <v>9</v>
      </c>
      <c r="E138" s="11" t="s">
        <v>12</v>
      </c>
      <c r="G138" s="12">
        <v>43567</v>
      </c>
      <c r="H138" s="12">
        <f t="shared" si="11"/>
        <v>43677</v>
      </c>
      <c r="I138">
        <v>110</v>
      </c>
      <c r="Q138" s="11">
        <v>1028.5</v>
      </c>
      <c r="R138" s="11">
        <v>31.073568618146624</v>
      </c>
      <c r="S138" s="11">
        <v>794.22500000000002</v>
      </c>
      <c r="T138" s="11">
        <v>25.173183482957946</v>
      </c>
      <c r="U138" s="11">
        <v>234.22499999999999</v>
      </c>
      <c r="V138" s="11">
        <v>471.1088869182297</v>
      </c>
      <c r="W138" s="11">
        <v>489.5</v>
      </c>
      <c r="X138" s="11">
        <v>66.284739319595033</v>
      </c>
      <c r="Y138">
        <v>305</v>
      </c>
      <c r="Z138">
        <v>72.869746808946715</v>
      </c>
    </row>
    <row r="139" spans="1:26" x14ac:dyDescent="0.45">
      <c r="A139" s="11" t="str">
        <f t="shared" ref="A139:A146" si="13">B139&amp;C139&amp;"Cv"&amp;E139</f>
        <v>Tosari2019CvWinfred</v>
      </c>
      <c r="B139" s="11" t="s">
        <v>8</v>
      </c>
      <c r="C139" s="11">
        <v>2019</v>
      </c>
      <c r="D139" s="11" t="s">
        <v>9</v>
      </c>
      <c r="E139" s="11" t="s">
        <v>12</v>
      </c>
      <c r="G139" s="12">
        <v>43567</v>
      </c>
      <c r="H139" s="12">
        <f t="shared" si="11"/>
        <v>43711</v>
      </c>
      <c r="I139">
        <v>144</v>
      </c>
      <c r="Q139">
        <v>1039.925</v>
      </c>
      <c r="R139">
        <v>228.75552270200313</v>
      </c>
      <c r="S139">
        <v>783.97500000000002</v>
      </c>
      <c r="T139">
        <v>131.97743178286203</v>
      </c>
      <c r="U139">
        <v>255.97499999999999</v>
      </c>
      <c r="V139">
        <v>1217.473716348735</v>
      </c>
      <c r="W139">
        <v>495.25</v>
      </c>
      <c r="X139">
        <v>58.39734583009745</v>
      </c>
      <c r="Y139">
        <v>288.5</v>
      </c>
      <c r="Z139">
        <v>95.883610000180255</v>
      </c>
    </row>
    <row r="140" spans="1:26" x14ac:dyDescent="0.45">
      <c r="A140" s="11" t="str">
        <f t="shared" si="13"/>
        <v>Tosari2019CvWinfred</v>
      </c>
      <c r="B140" s="11" t="s">
        <v>8</v>
      </c>
      <c r="C140" s="11">
        <v>2019</v>
      </c>
      <c r="D140" s="11" t="s">
        <v>9</v>
      </c>
      <c r="E140" s="11" t="s">
        <v>12</v>
      </c>
      <c r="G140" s="12">
        <v>43567</v>
      </c>
      <c r="H140" s="12">
        <f t="shared" si="11"/>
        <v>43732</v>
      </c>
      <c r="I140">
        <v>165</v>
      </c>
      <c r="Q140">
        <v>1202.5999999999999</v>
      </c>
      <c r="R140">
        <v>135.85781783418525</v>
      </c>
      <c r="S140">
        <v>788.4</v>
      </c>
      <c r="T140">
        <v>100.64415863161989</v>
      </c>
      <c r="U140">
        <v>113.575</v>
      </c>
      <c r="V140">
        <v>2271.5</v>
      </c>
      <c r="W140">
        <v>414.25</v>
      </c>
      <c r="X140">
        <v>39.811011876950161</v>
      </c>
      <c r="Y140">
        <v>374.25</v>
      </c>
      <c r="Z140">
        <v>70.924255371487689</v>
      </c>
    </row>
    <row r="141" spans="1:26" x14ac:dyDescent="0.45">
      <c r="A141" s="11" t="str">
        <f t="shared" si="13"/>
        <v>Tosari2019CvPallaton</v>
      </c>
      <c r="B141" s="11" t="s">
        <v>8</v>
      </c>
      <c r="C141" s="11">
        <v>2019</v>
      </c>
      <c r="D141" s="11" t="s">
        <v>9</v>
      </c>
      <c r="E141" s="11" t="s">
        <v>13</v>
      </c>
      <c r="G141" s="12">
        <v>43567</v>
      </c>
      <c r="H141" s="12">
        <f t="shared" si="11"/>
        <v>43607</v>
      </c>
      <c r="I141">
        <v>40</v>
      </c>
      <c r="Q141">
        <v>69.325000000000003</v>
      </c>
      <c r="R141">
        <v>22.89197457625707</v>
      </c>
      <c r="S141">
        <v>69.325000000000003</v>
      </c>
      <c r="T141">
        <v>22.89197457625707</v>
      </c>
      <c r="U141">
        <v>0</v>
      </c>
      <c r="V141">
        <v>0</v>
      </c>
      <c r="W141">
        <v>69.5</v>
      </c>
      <c r="X141">
        <v>22.752289262108697</v>
      </c>
      <c r="Y141">
        <v>0</v>
      </c>
      <c r="Z141">
        <v>0</v>
      </c>
    </row>
    <row r="142" spans="1:26" x14ac:dyDescent="0.45">
      <c r="A142" s="11" t="str">
        <f t="shared" si="13"/>
        <v>Tosari2019CvPallaton</v>
      </c>
      <c r="B142" s="11" t="s">
        <v>8</v>
      </c>
      <c r="C142" s="11">
        <v>2019</v>
      </c>
      <c r="D142" s="11" t="s">
        <v>9</v>
      </c>
      <c r="E142" s="11" t="s">
        <v>13</v>
      </c>
      <c r="G142" s="12">
        <v>43567</v>
      </c>
      <c r="H142" s="12">
        <f t="shared" si="11"/>
        <v>43628</v>
      </c>
      <c r="I142">
        <v>61</v>
      </c>
      <c r="Q142">
        <v>365.05</v>
      </c>
      <c r="R142">
        <v>48.603600689660844</v>
      </c>
      <c r="S142">
        <v>365.05</v>
      </c>
      <c r="T142">
        <v>48.603600689660844</v>
      </c>
      <c r="U142">
        <v>0</v>
      </c>
      <c r="V142">
        <v>0</v>
      </c>
      <c r="W142">
        <v>364.5</v>
      </c>
      <c r="X142">
        <v>48.542077966783964</v>
      </c>
      <c r="Y142">
        <v>0.75</v>
      </c>
      <c r="Z142">
        <v>0.9574271077563381</v>
      </c>
    </row>
    <row r="143" spans="1:26" x14ac:dyDescent="0.45">
      <c r="A143" s="11" t="str">
        <f t="shared" si="13"/>
        <v>Tosari2019CvPallaton</v>
      </c>
      <c r="B143" s="11" t="s">
        <v>8</v>
      </c>
      <c r="C143" s="11">
        <v>2019</v>
      </c>
      <c r="D143" s="11" t="s">
        <v>9</v>
      </c>
      <c r="E143" s="11" t="s">
        <v>13</v>
      </c>
      <c r="G143" s="12">
        <v>43567</v>
      </c>
      <c r="H143" s="12">
        <f t="shared" si="11"/>
        <v>43649</v>
      </c>
      <c r="I143">
        <v>82</v>
      </c>
      <c r="Q143">
        <v>580.79999999999995</v>
      </c>
      <c r="R143">
        <v>133.03796450637691</v>
      </c>
      <c r="S143">
        <v>521.6</v>
      </c>
      <c r="T143">
        <v>118.79666100807155</v>
      </c>
      <c r="U143">
        <v>59.174999999999997</v>
      </c>
      <c r="V143">
        <v>290.23481872442528</v>
      </c>
      <c r="W143">
        <v>498.75</v>
      </c>
      <c r="X143">
        <v>97.892372872796713</v>
      </c>
      <c r="Y143">
        <v>23</v>
      </c>
      <c r="Z143">
        <v>24.097026095903757</v>
      </c>
    </row>
    <row r="144" spans="1:26" x14ac:dyDescent="0.45">
      <c r="A144" s="11" t="str">
        <f t="shared" si="13"/>
        <v>Tosari2019CvPallaton</v>
      </c>
      <c r="B144" s="11" t="s">
        <v>8</v>
      </c>
      <c r="C144" s="11">
        <v>2019</v>
      </c>
      <c r="D144" s="11" t="s">
        <v>9</v>
      </c>
      <c r="E144" s="11" t="s">
        <v>13</v>
      </c>
      <c r="G144" s="12">
        <v>43567</v>
      </c>
      <c r="H144" s="12">
        <f t="shared" si="11"/>
        <v>43677</v>
      </c>
      <c r="I144">
        <v>110</v>
      </c>
      <c r="Q144">
        <v>978.97500000000002</v>
      </c>
      <c r="R144">
        <v>260.92958660655302</v>
      </c>
      <c r="S144">
        <v>793.27499999999998</v>
      </c>
      <c r="T144">
        <v>181.8127860373595</v>
      </c>
      <c r="U144">
        <v>185.7</v>
      </c>
      <c r="V144">
        <v>860.83099386581102</v>
      </c>
      <c r="W144">
        <v>734.75</v>
      </c>
      <c r="X144">
        <v>157.71783877122672</v>
      </c>
      <c r="Y144">
        <v>58.25</v>
      </c>
      <c r="Z144">
        <v>25.902059120206381</v>
      </c>
    </row>
    <row r="145" spans="1:26" x14ac:dyDescent="0.45">
      <c r="A145" s="11" t="str">
        <f t="shared" si="13"/>
        <v>Tosari2019CvPallaton</v>
      </c>
      <c r="B145" s="11" t="s">
        <v>8</v>
      </c>
      <c r="C145" s="11">
        <v>2019</v>
      </c>
      <c r="D145" s="11" t="s">
        <v>9</v>
      </c>
      <c r="E145" s="11" t="s">
        <v>13</v>
      </c>
      <c r="G145" s="12">
        <v>43567</v>
      </c>
      <c r="H145" s="12">
        <f t="shared" si="11"/>
        <v>43711</v>
      </c>
      <c r="I145">
        <v>144</v>
      </c>
      <c r="Q145">
        <v>936.05</v>
      </c>
      <c r="R145">
        <v>239.38941079337656</v>
      </c>
      <c r="S145">
        <v>777.05</v>
      </c>
      <c r="T145">
        <v>178.91721549364667</v>
      </c>
      <c r="U145">
        <v>159</v>
      </c>
      <c r="V145">
        <v>717.4705568871799</v>
      </c>
      <c r="W145">
        <v>703.75</v>
      </c>
      <c r="X145">
        <v>152.47814050982302</v>
      </c>
      <c r="Y145">
        <v>73.25</v>
      </c>
      <c r="Z145">
        <v>33.559648389099671</v>
      </c>
    </row>
    <row r="146" spans="1:26" x14ac:dyDescent="0.45">
      <c r="A146" s="11" t="str">
        <f t="shared" si="13"/>
        <v>Tosari2019CvPallaton</v>
      </c>
      <c r="B146" s="11" t="s">
        <v>8</v>
      </c>
      <c r="C146" s="11">
        <v>2019</v>
      </c>
      <c r="D146" s="11" t="s">
        <v>9</v>
      </c>
      <c r="E146" s="11" t="s">
        <v>13</v>
      </c>
      <c r="G146" s="12">
        <v>43567</v>
      </c>
      <c r="H146" s="12">
        <f t="shared" si="11"/>
        <v>43732</v>
      </c>
      <c r="I146">
        <v>165</v>
      </c>
      <c r="Q146">
        <v>1275.3</v>
      </c>
      <c r="R146">
        <v>361.55800825501478</v>
      </c>
      <c r="S146">
        <v>670.8</v>
      </c>
      <c r="T146">
        <v>192.57879772532939</v>
      </c>
      <c r="U146">
        <v>0</v>
      </c>
      <c r="V146">
        <v>0</v>
      </c>
      <c r="W146">
        <v>604.75</v>
      </c>
      <c r="X146">
        <v>169.3937720224684</v>
      </c>
      <c r="Y146">
        <v>66.25</v>
      </c>
      <c r="Z146">
        <v>29.044506078315973</v>
      </c>
    </row>
    <row r="147" spans="1:26" s="11" customFormat="1" x14ac:dyDescent="0.45">
      <c r="A147" s="11" t="str">
        <f>B147&amp;C147&amp;"Cv"&amp;E147&amp;"N"&amp;F147</f>
        <v>Lincoln2009CvTitanN1</v>
      </c>
      <c r="B147" s="11" t="s">
        <v>31</v>
      </c>
      <c r="C147" s="11">
        <v>2009</v>
      </c>
      <c r="D147" s="11" t="s">
        <v>9</v>
      </c>
      <c r="E147" s="11" t="s">
        <v>32</v>
      </c>
      <c r="F147" s="11">
        <v>1</v>
      </c>
      <c r="G147" s="12">
        <v>40135</v>
      </c>
      <c r="H147" s="12">
        <v>40212</v>
      </c>
      <c r="I147" s="11">
        <f>H147-G147</f>
        <v>77</v>
      </c>
      <c r="M147" s="11">
        <v>4.2734128856839702</v>
      </c>
      <c r="Q147" s="11">
        <v>840.94345548029503</v>
      </c>
      <c r="W147" s="11">
        <v>342.00282249539498</v>
      </c>
      <c r="Y147" s="11">
        <v>498.94063298489903</v>
      </c>
    </row>
    <row r="148" spans="1:26" x14ac:dyDescent="0.45">
      <c r="A148" t="str">
        <f t="shared" ref="A148:A165" si="14">B148&amp;C148&amp;"Cv"&amp;E148&amp;"N"&amp;F148</f>
        <v>Lincoln2009CvTitanN1</v>
      </c>
      <c r="B148" t="s">
        <v>31</v>
      </c>
      <c r="C148">
        <v>2009</v>
      </c>
      <c r="D148" t="s">
        <v>9</v>
      </c>
      <c r="E148" t="s">
        <v>32</v>
      </c>
      <c r="F148">
        <v>1</v>
      </c>
      <c r="G148" s="1">
        <v>40135</v>
      </c>
      <c r="H148" s="1">
        <v>40184</v>
      </c>
      <c r="I148">
        <f t="shared" ref="I148:I211" si="15">H148-G148</f>
        <v>49</v>
      </c>
      <c r="M148">
        <v>2.38593511386666</v>
      </c>
      <c r="Q148">
        <v>379.07291271215598</v>
      </c>
      <c r="W148">
        <v>198.77596051968601</v>
      </c>
      <c r="Y148">
        <v>180.296952192471</v>
      </c>
    </row>
    <row r="149" spans="1:26" x14ac:dyDescent="0.45">
      <c r="A149" t="str">
        <f t="shared" si="14"/>
        <v>Lincoln2009CvTitanN1</v>
      </c>
      <c r="B149" t="s">
        <v>31</v>
      </c>
      <c r="C149">
        <v>2009</v>
      </c>
      <c r="D149" t="s">
        <v>9</v>
      </c>
      <c r="E149" t="s">
        <v>32</v>
      </c>
      <c r="F149">
        <v>1</v>
      </c>
      <c r="G149" s="1">
        <v>40135</v>
      </c>
      <c r="H149" s="1">
        <v>40193</v>
      </c>
      <c r="I149">
        <f t="shared" si="15"/>
        <v>58</v>
      </c>
      <c r="M149">
        <v>4.2074015713720101</v>
      </c>
      <c r="Q149">
        <v>500.37858111965096</v>
      </c>
      <c r="W149">
        <v>254.41745160320301</v>
      </c>
      <c r="Y149">
        <v>245.96112951644801</v>
      </c>
    </row>
    <row r="150" spans="1:26" x14ac:dyDescent="0.45">
      <c r="A150" t="str">
        <f t="shared" si="14"/>
        <v>Lincoln2009CvTitanN1</v>
      </c>
      <c r="B150" t="s">
        <v>31</v>
      </c>
      <c r="C150">
        <v>2009</v>
      </c>
      <c r="D150" t="s">
        <v>9</v>
      </c>
      <c r="E150" t="s">
        <v>32</v>
      </c>
      <c r="F150">
        <v>1</v>
      </c>
      <c r="G150" s="1">
        <v>40135</v>
      </c>
      <c r="H150" s="1">
        <v>40224</v>
      </c>
      <c r="I150">
        <f t="shared" si="15"/>
        <v>89</v>
      </c>
      <c r="M150">
        <v>3.91095004022019</v>
      </c>
      <c r="Q150">
        <v>827.12209745050609</v>
      </c>
      <c r="W150">
        <v>268.06896168082602</v>
      </c>
      <c r="Y150">
        <v>559.05313576968001</v>
      </c>
    </row>
    <row r="151" spans="1:26" x14ac:dyDescent="0.45">
      <c r="A151" t="str">
        <f t="shared" si="14"/>
        <v>Lincoln2009CvTitanN1</v>
      </c>
      <c r="B151" t="s">
        <v>31</v>
      </c>
      <c r="C151">
        <v>2009</v>
      </c>
      <c r="D151" t="s">
        <v>9</v>
      </c>
      <c r="E151" t="s">
        <v>32</v>
      </c>
      <c r="F151">
        <v>1</v>
      </c>
      <c r="G151" s="1">
        <v>40135</v>
      </c>
      <c r="H151" s="1">
        <v>40169</v>
      </c>
      <c r="I151">
        <f t="shared" si="15"/>
        <v>34</v>
      </c>
      <c r="M151">
        <v>1.20162893622065</v>
      </c>
      <c r="Q151">
        <v>95.831223335796594</v>
      </c>
      <c r="W151">
        <v>58.450651428006793</v>
      </c>
      <c r="Y151">
        <v>37.3805719077898</v>
      </c>
    </row>
    <row r="152" spans="1:26" x14ac:dyDescent="0.45">
      <c r="A152" t="str">
        <f t="shared" si="14"/>
        <v>Lincoln2009CvTitanN1</v>
      </c>
      <c r="B152" t="s">
        <v>31</v>
      </c>
      <c r="C152">
        <v>2009</v>
      </c>
      <c r="D152" t="s">
        <v>9</v>
      </c>
      <c r="E152" t="s">
        <v>32</v>
      </c>
      <c r="F152">
        <v>1</v>
      </c>
      <c r="G152" s="1">
        <v>40135</v>
      </c>
      <c r="H152" s="1">
        <v>40203</v>
      </c>
      <c r="I152">
        <f t="shared" si="15"/>
        <v>68</v>
      </c>
      <c r="M152">
        <v>4.44915963655935</v>
      </c>
      <c r="Q152">
        <v>590.62235950673301</v>
      </c>
      <c r="W152">
        <v>253.35745079719101</v>
      </c>
      <c r="Y152">
        <v>337.264908709542</v>
      </c>
    </row>
    <row r="153" spans="1:26" x14ac:dyDescent="0.45">
      <c r="A153" t="str">
        <f t="shared" si="14"/>
        <v>Lincoln2009CvTitanN2</v>
      </c>
      <c r="B153" t="s">
        <v>31</v>
      </c>
      <c r="C153">
        <v>2009</v>
      </c>
      <c r="D153" t="s">
        <v>9</v>
      </c>
      <c r="E153" t="s">
        <v>32</v>
      </c>
      <c r="F153">
        <v>2</v>
      </c>
      <c r="G153" s="1">
        <v>40135</v>
      </c>
      <c r="H153" s="1">
        <v>40212</v>
      </c>
      <c r="I153">
        <f t="shared" si="15"/>
        <v>77</v>
      </c>
      <c r="M153">
        <v>4.7784439334703199</v>
      </c>
      <c r="Q153">
        <v>908.13247776613002</v>
      </c>
      <c r="W153">
        <v>353.65518248583601</v>
      </c>
      <c r="Y153">
        <v>554.47729528029402</v>
      </c>
    </row>
    <row r="154" spans="1:26" x14ac:dyDescent="0.45">
      <c r="A154" t="str">
        <f t="shared" si="14"/>
        <v>Lincoln2009CvTitanN2</v>
      </c>
      <c r="B154" t="s">
        <v>31</v>
      </c>
      <c r="C154">
        <v>2009</v>
      </c>
      <c r="D154" t="s">
        <v>9</v>
      </c>
      <c r="E154" t="s">
        <v>32</v>
      </c>
      <c r="F154">
        <v>2</v>
      </c>
      <c r="G154" s="1">
        <v>40135</v>
      </c>
      <c r="H154" s="1">
        <v>40184</v>
      </c>
      <c r="I154">
        <f t="shared" si="15"/>
        <v>49</v>
      </c>
      <c r="M154">
        <v>3.0097414712836899</v>
      </c>
      <c r="Q154">
        <v>426.78622576223898</v>
      </c>
      <c r="W154">
        <v>207.84739845505399</v>
      </c>
      <c r="Y154">
        <v>218.93882730718499</v>
      </c>
    </row>
    <row r="155" spans="1:26" x14ac:dyDescent="0.45">
      <c r="A155" t="str">
        <f t="shared" si="14"/>
        <v>Lincoln2009CvTitanN2</v>
      </c>
      <c r="B155" t="s">
        <v>31</v>
      </c>
      <c r="C155">
        <v>2009</v>
      </c>
      <c r="D155" t="s">
        <v>9</v>
      </c>
      <c r="E155" t="s">
        <v>32</v>
      </c>
      <c r="F155">
        <v>2</v>
      </c>
      <c r="G155" s="1">
        <v>40135</v>
      </c>
      <c r="H155" s="1">
        <v>40193</v>
      </c>
      <c r="I155">
        <f t="shared" si="15"/>
        <v>58</v>
      </c>
      <c r="M155">
        <v>3.8940096372478501</v>
      </c>
      <c r="Q155">
        <v>468.52981772967695</v>
      </c>
      <c r="W155">
        <v>231.243670746612</v>
      </c>
      <c r="Y155">
        <v>237.28614698306399</v>
      </c>
    </row>
    <row r="156" spans="1:26" x14ac:dyDescent="0.45">
      <c r="A156" t="str">
        <f t="shared" si="14"/>
        <v>Lincoln2009CvTitanN2</v>
      </c>
      <c r="B156" t="s">
        <v>31</v>
      </c>
      <c r="C156">
        <v>2009</v>
      </c>
      <c r="D156" t="s">
        <v>9</v>
      </c>
      <c r="E156" t="s">
        <v>32</v>
      </c>
      <c r="F156">
        <v>2</v>
      </c>
      <c r="G156" s="1">
        <v>40135</v>
      </c>
      <c r="H156" s="1">
        <v>40224</v>
      </c>
      <c r="I156">
        <f t="shared" si="15"/>
        <v>89</v>
      </c>
      <c r="M156">
        <v>3.7004576582050701</v>
      </c>
      <c r="Q156">
        <v>913.38811105518107</v>
      </c>
      <c r="W156">
        <v>271.812811826737</v>
      </c>
      <c r="Y156">
        <v>641.57529922844401</v>
      </c>
    </row>
    <row r="157" spans="1:26" x14ac:dyDescent="0.45">
      <c r="A157" t="str">
        <f t="shared" si="14"/>
        <v>Lincoln2009CvTitanN2</v>
      </c>
      <c r="B157" t="s">
        <v>31</v>
      </c>
      <c r="C157">
        <v>2009</v>
      </c>
      <c r="D157" t="s">
        <v>9</v>
      </c>
      <c r="E157" t="s">
        <v>32</v>
      </c>
      <c r="F157">
        <v>2</v>
      </c>
      <c r="G157" s="1">
        <v>40135</v>
      </c>
      <c r="H157" s="1">
        <v>40169</v>
      </c>
      <c r="I157">
        <f t="shared" si="15"/>
        <v>34</v>
      </c>
      <c r="M157">
        <v>1.60301068571549</v>
      </c>
      <c r="Q157">
        <v>119.334667608724</v>
      </c>
      <c r="W157">
        <v>86.226157729600104</v>
      </c>
      <c r="Y157">
        <v>33.108509879124</v>
      </c>
    </row>
    <row r="158" spans="1:26" x14ac:dyDescent="0.45">
      <c r="A158" t="str">
        <f t="shared" si="14"/>
        <v>Lincoln2009CvTitanN2</v>
      </c>
      <c r="B158" t="s">
        <v>31</v>
      </c>
      <c r="C158">
        <v>2009</v>
      </c>
      <c r="D158" t="s">
        <v>9</v>
      </c>
      <c r="E158" t="s">
        <v>32</v>
      </c>
      <c r="F158">
        <v>2</v>
      </c>
      <c r="G158" s="1">
        <v>40135</v>
      </c>
      <c r="H158" s="1">
        <v>40203</v>
      </c>
      <c r="I158">
        <f t="shared" si="15"/>
        <v>68</v>
      </c>
      <c r="M158">
        <v>4.8318485419168304</v>
      </c>
      <c r="Q158">
        <v>679.05599068424897</v>
      </c>
      <c r="W158">
        <v>303.78181106949899</v>
      </c>
      <c r="Y158">
        <v>375.27417961474998</v>
      </c>
    </row>
    <row r="159" spans="1:26" x14ac:dyDescent="0.45">
      <c r="A159" t="str">
        <f t="shared" si="14"/>
        <v>Lincoln2009CvTitanN3</v>
      </c>
      <c r="B159" t="s">
        <v>31</v>
      </c>
      <c r="C159">
        <v>2009</v>
      </c>
      <c r="D159" t="s">
        <v>9</v>
      </c>
      <c r="E159" t="s">
        <v>32</v>
      </c>
      <c r="F159">
        <v>3</v>
      </c>
      <c r="G159" s="1">
        <v>40135</v>
      </c>
      <c r="H159" s="1">
        <v>40212</v>
      </c>
      <c r="I159">
        <f t="shared" si="15"/>
        <v>77</v>
      </c>
      <c r="M159">
        <v>4.6459567578710699</v>
      </c>
      <c r="Q159">
        <v>870.69473661811696</v>
      </c>
      <c r="W159">
        <v>355.95432902350501</v>
      </c>
      <c r="Y159">
        <v>514.74040759461104</v>
      </c>
    </row>
    <row r="160" spans="1:26" x14ac:dyDescent="0.45">
      <c r="A160" t="str">
        <f t="shared" si="14"/>
        <v>Lincoln2009CvTitanN3</v>
      </c>
      <c r="B160" t="s">
        <v>31</v>
      </c>
      <c r="C160">
        <v>2009</v>
      </c>
      <c r="D160" t="s">
        <v>9</v>
      </c>
      <c r="E160" t="s">
        <v>32</v>
      </c>
      <c r="F160">
        <v>3</v>
      </c>
      <c r="G160" s="1">
        <v>40135</v>
      </c>
      <c r="H160" s="1">
        <v>40184</v>
      </c>
      <c r="I160">
        <f t="shared" si="15"/>
        <v>49</v>
      </c>
      <c r="M160">
        <v>3.1809689235905498</v>
      </c>
      <c r="Q160">
        <v>433.98961949680898</v>
      </c>
      <c r="W160">
        <v>229.67894172038399</v>
      </c>
      <c r="Y160">
        <v>204.310677776425</v>
      </c>
    </row>
    <row r="161" spans="1:25" x14ac:dyDescent="0.45">
      <c r="A161" t="str">
        <f t="shared" si="14"/>
        <v>Lincoln2009CvTitanN3</v>
      </c>
      <c r="B161" t="s">
        <v>31</v>
      </c>
      <c r="C161">
        <v>2009</v>
      </c>
      <c r="D161" t="s">
        <v>9</v>
      </c>
      <c r="E161" t="s">
        <v>32</v>
      </c>
      <c r="F161">
        <v>3</v>
      </c>
      <c r="G161" s="1">
        <v>40135</v>
      </c>
      <c r="H161" s="1">
        <v>40193</v>
      </c>
      <c r="I161">
        <f t="shared" si="15"/>
        <v>58</v>
      </c>
      <c r="M161">
        <v>3.9900769428124101</v>
      </c>
      <c r="Q161">
        <v>496.50415522431302</v>
      </c>
      <c r="W161">
        <v>248.90966054769399</v>
      </c>
      <c r="Y161">
        <v>247.59449467661904</v>
      </c>
    </row>
    <row r="162" spans="1:25" x14ac:dyDescent="0.45">
      <c r="A162" t="str">
        <f t="shared" si="14"/>
        <v>Lincoln2009CvTitanN3</v>
      </c>
      <c r="B162" t="s">
        <v>31</v>
      </c>
      <c r="C162">
        <v>2009</v>
      </c>
      <c r="D162" t="s">
        <v>9</v>
      </c>
      <c r="E162" t="s">
        <v>32</v>
      </c>
      <c r="F162">
        <v>3</v>
      </c>
      <c r="G162" s="1">
        <v>40135</v>
      </c>
      <c r="H162" s="1">
        <v>40224</v>
      </c>
      <c r="I162">
        <f t="shared" si="15"/>
        <v>89</v>
      </c>
      <c r="M162">
        <v>3.7936517312670399</v>
      </c>
      <c r="Q162">
        <v>896.51452421549891</v>
      </c>
      <c r="W162">
        <v>258.83123228817698</v>
      </c>
      <c r="Y162">
        <v>637.68329192732199</v>
      </c>
    </row>
    <row r="163" spans="1:25" x14ac:dyDescent="0.45">
      <c r="A163" t="str">
        <f t="shared" si="14"/>
        <v>Lincoln2009CvTitanN3</v>
      </c>
      <c r="B163" t="s">
        <v>31</v>
      </c>
      <c r="C163">
        <v>2009</v>
      </c>
      <c r="D163" t="s">
        <v>9</v>
      </c>
      <c r="E163" t="s">
        <v>32</v>
      </c>
      <c r="F163">
        <v>3</v>
      </c>
      <c r="G163" s="1">
        <v>40135</v>
      </c>
      <c r="H163" s="1">
        <v>40169</v>
      </c>
      <c r="I163">
        <f t="shared" si="15"/>
        <v>34</v>
      </c>
      <c r="M163">
        <v>1.39104473691087</v>
      </c>
      <c r="Q163">
        <v>107.52894469022799</v>
      </c>
      <c r="W163">
        <v>80.2918203444477</v>
      </c>
      <c r="Y163">
        <v>27.237124345780501</v>
      </c>
    </row>
    <row r="164" spans="1:25" x14ac:dyDescent="0.45">
      <c r="A164" t="str">
        <f t="shared" si="14"/>
        <v>Lincoln2009CvTitanN3</v>
      </c>
      <c r="B164" t="s">
        <v>31</v>
      </c>
      <c r="C164">
        <v>2009</v>
      </c>
      <c r="D164" t="s">
        <v>9</v>
      </c>
      <c r="E164" t="s">
        <v>32</v>
      </c>
      <c r="F164">
        <v>3</v>
      </c>
      <c r="G164" s="1">
        <v>40135</v>
      </c>
      <c r="H164" s="1">
        <v>40203</v>
      </c>
      <c r="I164">
        <f t="shared" si="15"/>
        <v>68</v>
      </c>
      <c r="M164">
        <v>4.1898377099208197</v>
      </c>
      <c r="Q164">
        <v>591.57994063526405</v>
      </c>
      <c r="W164">
        <v>264.959718884636</v>
      </c>
      <c r="Y164">
        <v>326.62022175062702</v>
      </c>
    </row>
    <row r="165" spans="1:25" x14ac:dyDescent="0.45">
      <c r="A165" t="str">
        <f t="shared" si="14"/>
        <v>Hastings2011CvTitanN0</v>
      </c>
      <c r="B165" t="s">
        <v>34</v>
      </c>
      <c r="C165">
        <v>2011</v>
      </c>
      <c r="D165" t="s">
        <v>9</v>
      </c>
      <c r="E165" t="s">
        <v>32</v>
      </c>
      <c r="F165">
        <v>0</v>
      </c>
      <c r="G165" s="1">
        <v>40849</v>
      </c>
      <c r="H165" s="1">
        <v>40940</v>
      </c>
      <c r="I165">
        <f t="shared" si="15"/>
        <v>91</v>
      </c>
      <c r="M165">
        <v>8.1645905694107608</v>
      </c>
      <c r="O165">
        <v>0.998676919785911</v>
      </c>
      <c r="Q165">
        <v>976.29904923440904</v>
      </c>
      <c r="W165">
        <v>542.35263824976505</v>
      </c>
      <c r="Y165">
        <v>433.94641098464399</v>
      </c>
    </row>
    <row r="166" spans="1:25" x14ac:dyDescent="0.45">
      <c r="A166" t="str">
        <f t="shared" ref="A166:A169" si="16">B166&amp;C166&amp;"Cv"&amp;E166&amp;"N"&amp;F166</f>
        <v>Hastings2011CvTitanN0</v>
      </c>
      <c r="B166" t="s">
        <v>34</v>
      </c>
      <c r="C166">
        <v>2011</v>
      </c>
      <c r="D166" t="s">
        <v>9</v>
      </c>
      <c r="E166" t="s">
        <v>32</v>
      </c>
      <c r="F166">
        <v>0</v>
      </c>
      <c r="G166" s="1">
        <v>40849</v>
      </c>
      <c r="H166" s="1">
        <v>40912</v>
      </c>
      <c r="I166">
        <f t="shared" si="15"/>
        <v>63</v>
      </c>
      <c r="M166">
        <v>7.0655156887573503</v>
      </c>
      <c r="O166">
        <v>0.99640813147117302</v>
      </c>
      <c r="Q166">
        <v>795.15884628649201</v>
      </c>
      <c r="W166">
        <v>594.62333005370999</v>
      </c>
      <c r="Y166">
        <v>200.53551623278199</v>
      </c>
    </row>
    <row r="167" spans="1:25" x14ac:dyDescent="0.45">
      <c r="A167" t="str">
        <f t="shared" si="16"/>
        <v>Hastings2011CvTitanN0</v>
      </c>
      <c r="B167" t="s">
        <v>34</v>
      </c>
      <c r="C167">
        <v>2011</v>
      </c>
      <c r="D167" t="s">
        <v>9</v>
      </c>
      <c r="E167" t="s">
        <v>32</v>
      </c>
      <c r="F167">
        <v>0</v>
      </c>
      <c r="G167" s="1">
        <v>40849</v>
      </c>
      <c r="H167" s="1">
        <v>40890</v>
      </c>
      <c r="I167">
        <f t="shared" si="15"/>
        <v>41</v>
      </c>
      <c r="M167">
        <v>3.7301918073282101</v>
      </c>
      <c r="O167">
        <v>0.948382583815777</v>
      </c>
      <c r="Q167">
        <v>331.29813225682301</v>
      </c>
      <c r="W167">
        <v>301.11871435414099</v>
      </c>
      <c r="Y167">
        <v>30.179417902682601</v>
      </c>
    </row>
    <row r="168" spans="1:25" x14ac:dyDescent="0.45">
      <c r="A168" t="str">
        <f t="shared" si="16"/>
        <v>Hastings2011CvTitanN0</v>
      </c>
      <c r="B168" t="s">
        <v>34</v>
      </c>
      <c r="C168">
        <v>2011</v>
      </c>
      <c r="D168" t="s">
        <v>9</v>
      </c>
      <c r="E168" t="s">
        <v>32</v>
      </c>
      <c r="F168">
        <v>0</v>
      </c>
      <c r="G168" s="1">
        <v>40849</v>
      </c>
      <c r="H168" s="1">
        <v>40926</v>
      </c>
      <c r="I168">
        <f t="shared" si="15"/>
        <v>77</v>
      </c>
      <c r="M168">
        <v>4.5986571790632702</v>
      </c>
      <c r="O168">
        <v>0.97632837783242599</v>
      </c>
      <c r="Q168">
        <v>944.86475449364298</v>
      </c>
      <c r="W168">
        <v>547.13557461379798</v>
      </c>
      <c r="Y168">
        <v>397.72917987984601</v>
      </c>
    </row>
    <row r="169" spans="1:25" x14ac:dyDescent="0.45">
      <c r="A169" t="str">
        <f t="shared" si="16"/>
        <v>Hastings2011CvTitanN0</v>
      </c>
      <c r="B169" t="s">
        <v>34</v>
      </c>
      <c r="C169">
        <v>2011</v>
      </c>
      <c r="D169" t="s">
        <v>9</v>
      </c>
      <c r="E169" t="s">
        <v>32</v>
      </c>
      <c r="F169">
        <v>0</v>
      </c>
      <c r="G169" s="1">
        <v>40849</v>
      </c>
      <c r="H169" s="1">
        <v>40898</v>
      </c>
      <c r="I169">
        <f t="shared" si="15"/>
        <v>49</v>
      </c>
      <c r="M169">
        <v>5.5882933584288796</v>
      </c>
      <c r="O169">
        <v>0.98948355895990103</v>
      </c>
      <c r="Q169">
        <v>492.64929286334399</v>
      </c>
      <c r="W169">
        <v>414.942746637629</v>
      </c>
      <c r="Y169">
        <v>77.706546225714803</v>
      </c>
    </row>
    <row r="170" spans="1:25" x14ac:dyDescent="0.45">
      <c r="A170" t="str">
        <f t="shared" ref="A170" si="17">B170&amp;C170&amp;"Cv"&amp;E170&amp;"N"&amp;F170</f>
        <v>Hastings2011CvTitanN25</v>
      </c>
      <c r="B170" t="s">
        <v>34</v>
      </c>
      <c r="C170">
        <v>2011</v>
      </c>
      <c r="D170" t="s">
        <v>9</v>
      </c>
      <c r="E170" t="s">
        <v>32</v>
      </c>
      <c r="F170">
        <v>25</v>
      </c>
      <c r="G170" s="1">
        <v>40849</v>
      </c>
      <c r="H170" s="1">
        <v>40940</v>
      </c>
      <c r="I170">
        <f t="shared" si="15"/>
        <v>91</v>
      </c>
      <c r="M170">
        <v>10.7786098294357</v>
      </c>
      <c r="O170">
        <v>0.99964587216560097</v>
      </c>
      <c r="Q170">
        <v>1097.36367949293</v>
      </c>
      <c r="W170">
        <v>667.24898664496197</v>
      </c>
      <c r="Y170">
        <v>430.11469284797204</v>
      </c>
    </row>
    <row r="171" spans="1:25" x14ac:dyDescent="0.45">
      <c r="A171" t="str">
        <f t="shared" ref="A171:A174" si="18">B171&amp;C171&amp;"Cv"&amp;E171&amp;"N"&amp;F171</f>
        <v>Hastings2011CvTitanN25</v>
      </c>
      <c r="B171" t="s">
        <v>34</v>
      </c>
      <c r="C171">
        <v>2011</v>
      </c>
      <c r="D171" t="s">
        <v>9</v>
      </c>
      <c r="E171" t="s">
        <v>32</v>
      </c>
      <c r="F171">
        <v>25</v>
      </c>
      <c r="G171" s="1">
        <v>40849</v>
      </c>
      <c r="H171" s="1">
        <v>40912</v>
      </c>
      <c r="I171">
        <f t="shared" si="15"/>
        <v>63</v>
      </c>
      <c r="M171">
        <v>7.6040515264749597</v>
      </c>
      <c r="O171">
        <v>0.99593683096649499</v>
      </c>
      <c r="Q171">
        <v>874.12869633606294</v>
      </c>
      <c r="W171">
        <v>686.30898240402098</v>
      </c>
      <c r="Y171">
        <v>187.81971393204199</v>
      </c>
    </row>
    <row r="172" spans="1:25" x14ac:dyDescent="0.45">
      <c r="A172" t="str">
        <f t="shared" si="18"/>
        <v>Hastings2011CvTitanN25</v>
      </c>
      <c r="B172" t="s">
        <v>34</v>
      </c>
      <c r="C172">
        <v>2011</v>
      </c>
      <c r="D172" t="s">
        <v>9</v>
      </c>
      <c r="E172" t="s">
        <v>32</v>
      </c>
      <c r="F172">
        <v>25</v>
      </c>
      <c r="G172" s="1">
        <v>40849</v>
      </c>
      <c r="H172" s="1">
        <v>40890</v>
      </c>
      <c r="I172">
        <f t="shared" si="15"/>
        <v>41</v>
      </c>
      <c r="M172">
        <v>3.87838285025913</v>
      </c>
      <c r="O172">
        <v>0.93942268559731501</v>
      </c>
      <c r="Q172">
        <v>360.20018772098001</v>
      </c>
      <c r="W172">
        <v>327.20131091511701</v>
      </c>
      <c r="Y172">
        <v>32.998876805862501</v>
      </c>
    </row>
    <row r="173" spans="1:25" x14ac:dyDescent="0.45">
      <c r="A173" t="str">
        <f t="shared" si="18"/>
        <v>Hastings2011CvTitanN25</v>
      </c>
      <c r="B173" t="s">
        <v>34</v>
      </c>
      <c r="C173">
        <v>2011</v>
      </c>
      <c r="D173" t="s">
        <v>9</v>
      </c>
      <c r="E173" t="s">
        <v>32</v>
      </c>
      <c r="F173">
        <v>25</v>
      </c>
      <c r="G173" s="1">
        <v>40849</v>
      </c>
      <c r="H173" s="1">
        <v>40926</v>
      </c>
      <c r="I173">
        <f t="shared" si="15"/>
        <v>77</v>
      </c>
      <c r="M173">
        <v>6.3985198614214003</v>
      </c>
      <c r="O173">
        <v>0.99246142865783105</v>
      </c>
      <c r="Q173">
        <v>1029.3856954487301</v>
      </c>
      <c r="W173">
        <v>670.91238619369301</v>
      </c>
      <c r="Y173">
        <v>358.47330925504201</v>
      </c>
    </row>
    <row r="174" spans="1:25" x14ac:dyDescent="0.45">
      <c r="A174" t="str">
        <f t="shared" si="18"/>
        <v>Hastings2011CvTitanN25</v>
      </c>
      <c r="B174" t="s">
        <v>34</v>
      </c>
      <c r="C174">
        <v>2011</v>
      </c>
      <c r="D174" t="s">
        <v>9</v>
      </c>
      <c r="E174" t="s">
        <v>32</v>
      </c>
      <c r="F174">
        <v>25</v>
      </c>
      <c r="G174" s="1">
        <v>40849</v>
      </c>
      <c r="H174" s="1">
        <v>40898</v>
      </c>
      <c r="I174">
        <f t="shared" si="15"/>
        <v>49</v>
      </c>
      <c r="M174">
        <v>5.0841657364863204</v>
      </c>
      <c r="O174">
        <v>0.98235493341950297</v>
      </c>
      <c r="Q174">
        <v>447.93273904905999</v>
      </c>
      <c r="W174">
        <v>376.24548377927999</v>
      </c>
      <c r="Y174">
        <v>71.687255269780707</v>
      </c>
    </row>
    <row r="175" spans="1:25" x14ac:dyDescent="0.45">
      <c r="A175" t="str">
        <f t="shared" ref="A175" si="19">B175&amp;C175&amp;"Cv"&amp;E175&amp;"N"&amp;F175</f>
        <v>Hastings2011CvTitanN50</v>
      </c>
      <c r="B175" t="s">
        <v>34</v>
      </c>
      <c r="C175">
        <v>2011</v>
      </c>
      <c r="D175" t="s">
        <v>9</v>
      </c>
      <c r="E175" t="s">
        <v>32</v>
      </c>
      <c r="F175">
        <v>50</v>
      </c>
      <c r="G175" s="1">
        <v>40849</v>
      </c>
      <c r="H175" s="1">
        <v>40940</v>
      </c>
      <c r="I175">
        <f t="shared" si="15"/>
        <v>91</v>
      </c>
      <c r="M175">
        <v>10.2328039729657</v>
      </c>
      <c r="O175">
        <v>0.99964421924505398</v>
      </c>
      <c r="Q175">
        <v>1013.59557791151</v>
      </c>
      <c r="W175">
        <v>618.22768753192804</v>
      </c>
      <c r="Y175">
        <v>395.36789037958602</v>
      </c>
    </row>
    <row r="176" spans="1:25" x14ac:dyDescent="0.45">
      <c r="A176" t="str">
        <f t="shared" ref="A176:A179" si="20">B176&amp;C176&amp;"Cv"&amp;E176&amp;"N"&amp;F176</f>
        <v>Hastings2011CvTitanN50</v>
      </c>
      <c r="B176" t="s">
        <v>34</v>
      </c>
      <c r="C176">
        <v>2011</v>
      </c>
      <c r="D176" t="s">
        <v>9</v>
      </c>
      <c r="E176" t="s">
        <v>32</v>
      </c>
      <c r="F176">
        <v>50</v>
      </c>
      <c r="G176" s="1">
        <v>40849</v>
      </c>
      <c r="H176" s="1">
        <v>40912</v>
      </c>
      <c r="I176">
        <f t="shared" si="15"/>
        <v>63</v>
      </c>
      <c r="M176">
        <v>7.44165157531648</v>
      </c>
      <c r="O176">
        <v>0.99746104046542305</v>
      </c>
      <c r="Q176">
        <v>783.45644140710806</v>
      </c>
      <c r="W176">
        <v>603.97863155138498</v>
      </c>
      <c r="Y176">
        <v>179.47780985572302</v>
      </c>
    </row>
    <row r="177" spans="1:29" x14ac:dyDescent="0.45">
      <c r="A177" t="str">
        <f t="shared" si="20"/>
        <v>Hastings2011CvTitanN50</v>
      </c>
      <c r="B177" t="s">
        <v>34</v>
      </c>
      <c r="C177">
        <v>2011</v>
      </c>
      <c r="D177" t="s">
        <v>9</v>
      </c>
      <c r="E177" t="s">
        <v>32</v>
      </c>
      <c r="F177">
        <v>50</v>
      </c>
      <c r="G177" s="1">
        <v>40849</v>
      </c>
      <c r="H177" s="1">
        <v>40890</v>
      </c>
      <c r="I177">
        <f t="shared" si="15"/>
        <v>41</v>
      </c>
      <c r="M177">
        <v>4.2889581482423198</v>
      </c>
      <c r="O177">
        <v>0.96649161667198802</v>
      </c>
      <c r="Q177">
        <v>396.17369853126803</v>
      </c>
      <c r="W177">
        <v>355.19334505096703</v>
      </c>
      <c r="Y177">
        <v>40.980353480301005</v>
      </c>
    </row>
    <row r="178" spans="1:29" x14ac:dyDescent="0.45">
      <c r="A178" t="str">
        <f t="shared" si="20"/>
        <v>Hastings2011CvTitanN50</v>
      </c>
      <c r="B178" t="s">
        <v>34</v>
      </c>
      <c r="C178">
        <v>2011</v>
      </c>
      <c r="D178" t="s">
        <v>9</v>
      </c>
      <c r="E178" t="s">
        <v>32</v>
      </c>
      <c r="F178">
        <v>50</v>
      </c>
      <c r="G178" s="1">
        <v>40849</v>
      </c>
      <c r="H178" s="1">
        <v>40926</v>
      </c>
      <c r="I178">
        <f t="shared" si="15"/>
        <v>77</v>
      </c>
      <c r="M178">
        <v>6.1086857158512</v>
      </c>
      <c r="O178">
        <v>0.99204073520302305</v>
      </c>
      <c r="Q178">
        <v>957.24095323670213</v>
      </c>
      <c r="W178">
        <v>618.64072973923896</v>
      </c>
      <c r="Y178">
        <v>338.60022349746305</v>
      </c>
    </row>
    <row r="179" spans="1:29" x14ac:dyDescent="0.45">
      <c r="A179" t="str">
        <f t="shared" si="20"/>
        <v>Hastings2011CvTitanN50</v>
      </c>
      <c r="B179" t="s">
        <v>34</v>
      </c>
      <c r="C179">
        <v>2011</v>
      </c>
      <c r="D179" t="s">
        <v>9</v>
      </c>
      <c r="E179" t="s">
        <v>32</v>
      </c>
      <c r="F179">
        <v>50</v>
      </c>
      <c r="G179" s="1">
        <v>40849</v>
      </c>
      <c r="H179" s="1">
        <v>40898</v>
      </c>
      <c r="I179">
        <f t="shared" si="15"/>
        <v>49</v>
      </c>
      <c r="M179">
        <v>6.5332892314333497</v>
      </c>
      <c r="O179">
        <v>0.99439289520270202</v>
      </c>
      <c r="Q179">
        <v>522.17158633650592</v>
      </c>
      <c r="W179">
        <v>443.54304041113392</v>
      </c>
      <c r="Y179">
        <v>78.628545925372194</v>
      </c>
    </row>
    <row r="180" spans="1:29" x14ac:dyDescent="0.45">
      <c r="A180" t="str">
        <f t="shared" ref="A180" si="21">B180&amp;C180&amp;"Cv"&amp;E180&amp;"N"&amp;F180</f>
        <v>Hastings2011CvTitanN100</v>
      </c>
      <c r="B180" t="s">
        <v>34</v>
      </c>
      <c r="C180">
        <v>2011</v>
      </c>
      <c r="D180" t="s">
        <v>9</v>
      </c>
      <c r="E180" t="s">
        <v>32</v>
      </c>
      <c r="F180">
        <v>100</v>
      </c>
      <c r="G180" s="1">
        <v>40849</v>
      </c>
      <c r="H180" s="1">
        <v>40940</v>
      </c>
      <c r="I180">
        <f t="shared" si="15"/>
        <v>91</v>
      </c>
      <c r="M180">
        <v>11.410471358379599</v>
      </c>
      <c r="O180">
        <v>0.99983776118276302</v>
      </c>
      <c r="Q180">
        <v>1066.1350258129601</v>
      </c>
      <c r="W180">
        <v>663.56840684830104</v>
      </c>
      <c r="Y180">
        <v>402.56661896465903</v>
      </c>
    </row>
    <row r="181" spans="1:29" x14ac:dyDescent="0.45">
      <c r="A181" t="str">
        <f t="shared" ref="A181:A184" si="22">B181&amp;C181&amp;"Cv"&amp;E181&amp;"N"&amp;F181</f>
        <v>Hastings2011CvTitanN100</v>
      </c>
      <c r="B181" t="s">
        <v>34</v>
      </c>
      <c r="C181">
        <v>2011</v>
      </c>
      <c r="D181" t="s">
        <v>9</v>
      </c>
      <c r="E181" t="s">
        <v>32</v>
      </c>
      <c r="F181">
        <v>100</v>
      </c>
      <c r="G181" s="1">
        <v>40849</v>
      </c>
      <c r="H181" s="1">
        <v>40912</v>
      </c>
      <c r="I181">
        <f t="shared" si="15"/>
        <v>63</v>
      </c>
      <c r="M181">
        <v>7.7910150450980904</v>
      </c>
      <c r="O181">
        <v>0.99745476885937701</v>
      </c>
      <c r="Q181">
        <v>919.44515914772489</v>
      </c>
      <c r="W181">
        <v>677.68770407906698</v>
      </c>
      <c r="Y181">
        <v>241.75745506865803</v>
      </c>
    </row>
    <row r="182" spans="1:29" x14ac:dyDescent="0.45">
      <c r="A182" t="str">
        <f t="shared" si="22"/>
        <v>Hastings2011CvTitanN100</v>
      </c>
      <c r="B182" t="s">
        <v>34</v>
      </c>
      <c r="C182">
        <v>2011</v>
      </c>
      <c r="D182" t="s">
        <v>9</v>
      </c>
      <c r="E182" t="s">
        <v>32</v>
      </c>
      <c r="F182">
        <v>100</v>
      </c>
      <c r="G182" s="1">
        <v>40849</v>
      </c>
      <c r="H182" s="1">
        <v>40890</v>
      </c>
      <c r="I182">
        <f t="shared" si="15"/>
        <v>41</v>
      </c>
      <c r="M182">
        <v>3.6301283723671198</v>
      </c>
      <c r="O182">
        <v>0.93317213558617196</v>
      </c>
      <c r="Q182">
        <v>357.57028388522201</v>
      </c>
      <c r="W182">
        <v>316.41763865877402</v>
      </c>
      <c r="Y182">
        <v>41.152645226447397</v>
      </c>
    </row>
    <row r="183" spans="1:29" x14ac:dyDescent="0.45">
      <c r="A183" t="str">
        <f t="shared" si="22"/>
        <v>Hastings2011CvTitanN100</v>
      </c>
      <c r="B183" t="s">
        <v>34</v>
      </c>
      <c r="C183">
        <v>2011</v>
      </c>
      <c r="D183" t="s">
        <v>9</v>
      </c>
      <c r="E183" t="s">
        <v>32</v>
      </c>
      <c r="F183">
        <v>100</v>
      </c>
      <c r="G183" s="1">
        <v>40849</v>
      </c>
      <c r="H183" s="1">
        <v>40926</v>
      </c>
      <c r="I183">
        <f t="shared" si="15"/>
        <v>77</v>
      </c>
      <c r="M183">
        <v>5.4603953848704903</v>
      </c>
      <c r="O183">
        <v>0.98602505439316901</v>
      </c>
      <c r="Q183">
        <v>918.737661540879</v>
      </c>
      <c r="W183">
        <v>575.96608209016097</v>
      </c>
      <c r="Y183">
        <v>342.77157945071798</v>
      </c>
    </row>
    <row r="184" spans="1:29" x14ac:dyDescent="0.45">
      <c r="A184" t="str">
        <f t="shared" si="22"/>
        <v>Hastings2011CvTitanN100</v>
      </c>
      <c r="B184" t="s">
        <v>34</v>
      </c>
      <c r="C184">
        <v>2011</v>
      </c>
      <c r="D184" t="s">
        <v>9</v>
      </c>
      <c r="E184" t="s">
        <v>32</v>
      </c>
      <c r="F184">
        <v>100</v>
      </c>
      <c r="G184" s="1">
        <v>40849</v>
      </c>
      <c r="H184" s="1">
        <v>40898</v>
      </c>
      <c r="I184">
        <f t="shared" si="15"/>
        <v>49</v>
      </c>
      <c r="M184">
        <v>6.1329578285221604</v>
      </c>
      <c r="O184">
        <v>0.99003700217363599</v>
      </c>
      <c r="Q184">
        <v>575.35511134419301</v>
      </c>
      <c r="W184">
        <v>485.94440612528899</v>
      </c>
      <c r="Y184">
        <v>89.410705218903601</v>
      </c>
    </row>
    <row r="185" spans="1:29" x14ac:dyDescent="0.45">
      <c r="A185" t="str">
        <f t="shared" ref="A185" si="23">B185&amp;C185&amp;"Cv"&amp;E185&amp;"N"&amp;F185</f>
        <v>Hastings2011CvTitanN200</v>
      </c>
      <c r="B185" t="s">
        <v>34</v>
      </c>
      <c r="C185">
        <v>2011</v>
      </c>
      <c r="D185" t="s">
        <v>9</v>
      </c>
      <c r="E185" t="s">
        <v>32</v>
      </c>
      <c r="F185">
        <v>200</v>
      </c>
      <c r="G185" s="1">
        <v>40849</v>
      </c>
      <c r="H185" s="1">
        <v>40940</v>
      </c>
      <c r="I185">
        <f t="shared" si="15"/>
        <v>91</v>
      </c>
      <c r="M185">
        <v>12.035353604108399</v>
      </c>
      <c r="O185">
        <v>0.99977870015273196</v>
      </c>
      <c r="Q185">
        <v>1152.5390013266301</v>
      </c>
      <c r="W185">
        <v>694.20234648603605</v>
      </c>
      <c r="Y185">
        <v>458.336654840596</v>
      </c>
    </row>
    <row r="186" spans="1:29" x14ac:dyDescent="0.45">
      <c r="A186" t="str">
        <f t="shared" ref="A186:A190" si="24">B186&amp;C186&amp;"Cv"&amp;E186&amp;"N"&amp;F186</f>
        <v>Hastings2011CvTitanN200</v>
      </c>
      <c r="B186" t="s">
        <v>34</v>
      </c>
      <c r="C186">
        <v>2011</v>
      </c>
      <c r="D186" t="s">
        <v>9</v>
      </c>
      <c r="E186" t="s">
        <v>32</v>
      </c>
      <c r="F186">
        <v>200</v>
      </c>
      <c r="G186" s="1">
        <v>40849</v>
      </c>
      <c r="H186" s="1">
        <v>40912</v>
      </c>
      <c r="I186">
        <f t="shared" si="15"/>
        <v>63</v>
      </c>
      <c r="M186">
        <v>6.6521133690446499</v>
      </c>
      <c r="O186">
        <v>0.99040155103923599</v>
      </c>
      <c r="Q186">
        <v>927.33935458875601</v>
      </c>
      <c r="W186">
        <v>675.81100296593286</v>
      </c>
      <c r="Y186">
        <v>251.52835162282301</v>
      </c>
    </row>
    <row r="187" spans="1:29" x14ac:dyDescent="0.45">
      <c r="A187" t="str">
        <f t="shared" si="24"/>
        <v>Hastings2011CvTitanN200</v>
      </c>
      <c r="B187" t="s">
        <v>34</v>
      </c>
      <c r="C187">
        <v>2011</v>
      </c>
      <c r="D187" t="s">
        <v>9</v>
      </c>
      <c r="E187" t="s">
        <v>32</v>
      </c>
      <c r="F187">
        <v>200</v>
      </c>
      <c r="G187" s="1">
        <v>40849</v>
      </c>
      <c r="H187" s="1">
        <v>40890</v>
      </c>
      <c r="I187">
        <f t="shared" si="15"/>
        <v>41</v>
      </c>
      <c r="M187">
        <v>4.2183130272042701</v>
      </c>
      <c r="O187">
        <v>0.96173343690170099</v>
      </c>
      <c r="Q187">
        <v>374.59739082838001</v>
      </c>
      <c r="W187">
        <v>335.13764334311202</v>
      </c>
      <c r="Y187">
        <v>39.459747485267599</v>
      </c>
    </row>
    <row r="188" spans="1:29" x14ac:dyDescent="0.45">
      <c r="A188" t="str">
        <f t="shared" si="24"/>
        <v>Hastings2011CvTitanN200</v>
      </c>
      <c r="B188" t="s">
        <v>34</v>
      </c>
      <c r="C188">
        <v>2011</v>
      </c>
      <c r="D188" t="s">
        <v>9</v>
      </c>
      <c r="E188" t="s">
        <v>32</v>
      </c>
      <c r="F188">
        <v>200</v>
      </c>
      <c r="G188" s="1">
        <v>40849</v>
      </c>
      <c r="H188" s="1">
        <v>40926</v>
      </c>
      <c r="I188">
        <f t="shared" si="15"/>
        <v>77</v>
      </c>
      <c r="M188">
        <v>6.7147977953260902</v>
      </c>
      <c r="O188">
        <v>0.99234972995231197</v>
      </c>
      <c r="Q188">
        <v>998.87930057539108</v>
      </c>
      <c r="W188">
        <v>612.79245342483603</v>
      </c>
      <c r="Y188">
        <v>386.08684715055506</v>
      </c>
    </row>
    <row r="189" spans="1:29" x14ac:dyDescent="0.45">
      <c r="A189" t="str">
        <f t="shared" si="24"/>
        <v>Hastings2011CvTitanN200</v>
      </c>
      <c r="B189" t="s">
        <v>34</v>
      </c>
      <c r="C189">
        <v>2011</v>
      </c>
      <c r="D189" t="s">
        <v>9</v>
      </c>
      <c r="E189" t="s">
        <v>32</v>
      </c>
      <c r="F189">
        <v>200</v>
      </c>
      <c r="G189" s="1">
        <v>40849</v>
      </c>
      <c r="H189" s="1">
        <v>40898</v>
      </c>
      <c r="I189">
        <f t="shared" si="15"/>
        <v>49</v>
      </c>
      <c r="M189">
        <v>6.1139445182990704</v>
      </c>
      <c r="O189">
        <v>0.99257280072212395</v>
      </c>
      <c r="Q189">
        <v>555.32735676788695</v>
      </c>
      <c r="W189">
        <v>468.95391224573007</v>
      </c>
      <c r="Y189">
        <v>86.373444522156802</v>
      </c>
    </row>
    <row r="190" spans="1:29" x14ac:dyDescent="0.45">
      <c r="A190" t="str">
        <f t="shared" si="24"/>
        <v>Terang2004CvWinfredN0</v>
      </c>
      <c r="B190" t="s">
        <v>37</v>
      </c>
      <c r="C190">
        <v>2004</v>
      </c>
      <c r="D190" t="s">
        <v>9</v>
      </c>
      <c r="E190" t="s">
        <v>12</v>
      </c>
      <c r="F190">
        <v>0</v>
      </c>
      <c r="G190" s="1">
        <v>38324</v>
      </c>
      <c r="H190" s="1">
        <v>38394</v>
      </c>
      <c r="I190">
        <f t="shared" si="15"/>
        <v>70</v>
      </c>
      <c r="Q190">
        <v>495.41833449621799</v>
      </c>
      <c r="AA190">
        <v>89.8333333333333</v>
      </c>
      <c r="AC190">
        <v>17.726666666666699</v>
      </c>
    </row>
    <row r="191" spans="1:29" x14ac:dyDescent="0.45">
      <c r="A191" t="str">
        <f t="shared" ref="A191:A201" si="25">B191&amp;C191&amp;"Cv"&amp;E191&amp;"N"&amp;F191</f>
        <v>Terang2004CvWinfredN40</v>
      </c>
      <c r="B191" t="s">
        <v>37</v>
      </c>
      <c r="C191">
        <v>2004</v>
      </c>
      <c r="D191" t="s">
        <v>9</v>
      </c>
      <c r="E191" t="s">
        <v>12</v>
      </c>
      <c r="F191">
        <v>40</v>
      </c>
      <c r="G191" s="1">
        <v>38324</v>
      </c>
      <c r="H191" s="1">
        <v>38394</v>
      </c>
      <c r="I191">
        <f t="shared" si="15"/>
        <v>70</v>
      </c>
      <c r="Q191">
        <v>540.07999668243804</v>
      </c>
      <c r="AA191">
        <v>90.706666666666706</v>
      </c>
      <c r="AC191">
        <v>21.62</v>
      </c>
    </row>
    <row r="192" spans="1:29" x14ac:dyDescent="0.45">
      <c r="A192" t="str">
        <f t="shared" si="25"/>
        <v>Terang2004CvWinfredN80</v>
      </c>
      <c r="B192" t="s">
        <v>37</v>
      </c>
      <c r="C192">
        <v>2004</v>
      </c>
      <c r="D192" t="s">
        <v>9</v>
      </c>
      <c r="E192" t="s">
        <v>12</v>
      </c>
      <c r="F192">
        <v>80</v>
      </c>
      <c r="G192" s="1">
        <v>38324</v>
      </c>
      <c r="H192" s="1">
        <v>38394</v>
      </c>
      <c r="I192">
        <f t="shared" si="15"/>
        <v>70</v>
      </c>
      <c r="Q192">
        <v>549.19120310381504</v>
      </c>
      <c r="AA192">
        <v>83.19</v>
      </c>
      <c r="AC192">
        <v>26.2366666666667</v>
      </c>
    </row>
    <row r="193" spans="1:29" x14ac:dyDescent="0.45">
      <c r="A193" t="str">
        <f t="shared" si="25"/>
        <v>Terang2004CvWinfredN120</v>
      </c>
      <c r="B193" t="s">
        <v>37</v>
      </c>
      <c r="C193">
        <v>2004</v>
      </c>
      <c r="D193" t="s">
        <v>9</v>
      </c>
      <c r="E193" t="s">
        <v>12</v>
      </c>
      <c r="F193">
        <v>120</v>
      </c>
      <c r="G193" s="1">
        <v>38324</v>
      </c>
      <c r="H193" s="1">
        <v>38394</v>
      </c>
      <c r="I193">
        <f t="shared" si="15"/>
        <v>70</v>
      </c>
      <c r="Q193">
        <v>504.58041770525097</v>
      </c>
      <c r="AA193">
        <v>82.053333333333299</v>
      </c>
      <c r="AC193">
        <v>22.213333333333299</v>
      </c>
    </row>
    <row r="194" spans="1:29" x14ac:dyDescent="0.45">
      <c r="A194" t="str">
        <f t="shared" si="25"/>
        <v>Terang2004CvWinfredN160</v>
      </c>
      <c r="B194" t="s">
        <v>37</v>
      </c>
      <c r="C194">
        <v>2004</v>
      </c>
      <c r="D194" t="s">
        <v>9</v>
      </c>
      <c r="E194" t="s">
        <v>12</v>
      </c>
      <c r="F194">
        <v>160</v>
      </c>
      <c r="G194" s="1">
        <v>38324</v>
      </c>
      <c r="H194" s="1">
        <v>38394</v>
      </c>
      <c r="I194">
        <f t="shared" si="15"/>
        <v>70</v>
      </c>
      <c r="Q194">
        <v>491.06200599185104</v>
      </c>
      <c r="AA194">
        <v>88.93</v>
      </c>
      <c r="AC194">
        <v>26.92</v>
      </c>
    </row>
    <row r="195" spans="1:29" x14ac:dyDescent="0.45">
      <c r="A195" t="str">
        <f t="shared" si="25"/>
        <v>Terang2004CvWinfredN200</v>
      </c>
      <c r="B195" t="s">
        <v>37</v>
      </c>
      <c r="C195">
        <v>2004</v>
      </c>
      <c r="D195" t="s">
        <v>9</v>
      </c>
      <c r="E195" t="s">
        <v>12</v>
      </c>
      <c r="F195">
        <v>200</v>
      </c>
      <c r="G195" s="1">
        <v>38324</v>
      </c>
      <c r="H195" s="1">
        <v>38394</v>
      </c>
      <c r="I195">
        <f t="shared" si="15"/>
        <v>70</v>
      </c>
      <c r="Q195">
        <v>612.79623315673996</v>
      </c>
      <c r="AA195">
        <v>82.12</v>
      </c>
      <c r="AC195">
        <v>25.4933333333333</v>
      </c>
    </row>
    <row r="196" spans="1:29" x14ac:dyDescent="0.45">
      <c r="A196" t="str">
        <f t="shared" si="25"/>
        <v>Terang2007CvWinfredN0</v>
      </c>
      <c r="B196" t="s">
        <v>37</v>
      </c>
      <c r="C196">
        <v>2007</v>
      </c>
      <c r="D196" t="s">
        <v>9</v>
      </c>
      <c r="E196" t="s">
        <v>12</v>
      </c>
      <c r="F196">
        <v>0</v>
      </c>
      <c r="G196" s="1">
        <v>39375</v>
      </c>
      <c r="H196" s="1">
        <v>39464</v>
      </c>
      <c r="I196">
        <f t="shared" si="15"/>
        <v>89</v>
      </c>
      <c r="Q196">
        <v>453.44393294007006</v>
      </c>
      <c r="AA196">
        <v>91.5</v>
      </c>
      <c r="AC196">
        <v>21.136666666666699</v>
      </c>
    </row>
    <row r="197" spans="1:29" x14ac:dyDescent="0.45">
      <c r="A197" t="str">
        <f t="shared" si="25"/>
        <v>Terang2007CvWinfredN40</v>
      </c>
      <c r="B197" t="s">
        <v>37</v>
      </c>
      <c r="C197">
        <v>2007</v>
      </c>
      <c r="D197" t="s">
        <v>9</v>
      </c>
      <c r="E197" t="s">
        <v>12</v>
      </c>
      <c r="F197">
        <v>40</v>
      </c>
      <c r="G197" s="1">
        <v>39375</v>
      </c>
      <c r="H197" s="1">
        <v>39464</v>
      </c>
      <c r="I197">
        <f t="shared" si="15"/>
        <v>89</v>
      </c>
      <c r="K197" s="1"/>
      <c r="Q197">
        <v>580.15502929369302</v>
      </c>
      <c r="AA197">
        <v>91.813333333333304</v>
      </c>
      <c r="AC197">
        <v>21.9033333333333</v>
      </c>
    </row>
    <row r="198" spans="1:29" x14ac:dyDescent="0.45">
      <c r="A198" t="str">
        <f t="shared" si="25"/>
        <v>Terang2007CvWinfredN80</v>
      </c>
      <c r="B198" t="s">
        <v>37</v>
      </c>
      <c r="C198">
        <v>2007</v>
      </c>
      <c r="D198" t="s">
        <v>9</v>
      </c>
      <c r="E198" t="s">
        <v>12</v>
      </c>
      <c r="F198">
        <v>80</v>
      </c>
      <c r="G198" s="1">
        <v>39375</v>
      </c>
      <c r="H198" s="1">
        <v>39464</v>
      </c>
      <c r="I198">
        <f t="shared" si="15"/>
        <v>89</v>
      </c>
      <c r="K198" s="1"/>
      <c r="Q198">
        <v>529.900070764372</v>
      </c>
      <c r="AA198">
        <v>89.67</v>
      </c>
      <c r="AC198">
        <v>23.74</v>
      </c>
    </row>
    <row r="199" spans="1:29" x14ac:dyDescent="0.45">
      <c r="A199" t="str">
        <f t="shared" si="25"/>
        <v>Terang2007CvWinfredN120</v>
      </c>
      <c r="B199" t="s">
        <v>37</v>
      </c>
      <c r="C199">
        <v>2007</v>
      </c>
      <c r="D199" t="s">
        <v>9</v>
      </c>
      <c r="E199" t="s">
        <v>12</v>
      </c>
      <c r="F199">
        <v>120</v>
      </c>
      <c r="G199" s="1">
        <v>39375</v>
      </c>
      <c r="H199" s="1">
        <v>39464</v>
      </c>
      <c r="I199">
        <f t="shared" si="15"/>
        <v>89</v>
      </c>
      <c r="K199" s="1"/>
      <c r="Q199">
        <v>507.33473586198795</v>
      </c>
      <c r="AA199">
        <v>92.296666666666695</v>
      </c>
      <c r="AC199">
        <v>19.973333333333301</v>
      </c>
    </row>
    <row r="200" spans="1:29" x14ac:dyDescent="0.45">
      <c r="A200" t="str">
        <f t="shared" si="25"/>
        <v>Terang2007CvWinfredN160</v>
      </c>
      <c r="B200" t="s">
        <v>37</v>
      </c>
      <c r="C200">
        <v>2007</v>
      </c>
      <c r="D200" t="s">
        <v>9</v>
      </c>
      <c r="E200" t="s">
        <v>12</v>
      </c>
      <c r="F200">
        <v>160</v>
      </c>
      <c r="G200" s="1">
        <v>39375</v>
      </c>
      <c r="H200" s="1">
        <v>39464</v>
      </c>
      <c r="I200">
        <f t="shared" si="15"/>
        <v>89</v>
      </c>
      <c r="K200" s="1"/>
      <c r="Q200">
        <v>477.68777888572004</v>
      </c>
      <c r="AA200">
        <v>91.55</v>
      </c>
      <c r="AC200">
        <v>22.406666666666698</v>
      </c>
    </row>
    <row r="201" spans="1:29" x14ac:dyDescent="0.45">
      <c r="A201" t="str">
        <f t="shared" si="25"/>
        <v>Terang2007CvWinfredN200</v>
      </c>
      <c r="B201" t="s">
        <v>37</v>
      </c>
      <c r="C201">
        <v>2007</v>
      </c>
      <c r="D201" t="s">
        <v>9</v>
      </c>
      <c r="E201" t="s">
        <v>12</v>
      </c>
      <c r="F201">
        <v>200</v>
      </c>
      <c r="G201" s="1">
        <v>39375</v>
      </c>
      <c r="H201" s="1">
        <v>39464</v>
      </c>
      <c r="I201">
        <f t="shared" si="15"/>
        <v>89</v>
      </c>
      <c r="K201" s="1"/>
      <c r="Q201">
        <v>520.42701914670499</v>
      </c>
      <c r="AA201">
        <v>91.973333333333301</v>
      </c>
      <c r="AC201">
        <v>23.656666666666698</v>
      </c>
    </row>
    <row r="202" spans="1:29" x14ac:dyDescent="0.45">
      <c r="A202" t="str">
        <f>B202&amp;C202&amp;"Cv"&amp;E202&amp;"Irr"&amp;F202</f>
        <v>Elliott1999CvBonarIrr0</v>
      </c>
      <c r="B202" t="s">
        <v>38</v>
      </c>
      <c r="C202">
        <v>1999</v>
      </c>
      <c r="D202" t="s">
        <v>9</v>
      </c>
      <c r="E202" t="s">
        <v>39</v>
      </c>
      <c r="F202">
        <v>0</v>
      </c>
      <c r="G202" s="1">
        <v>36477</v>
      </c>
      <c r="H202" s="1">
        <v>36507</v>
      </c>
      <c r="I202">
        <f t="shared" si="15"/>
        <v>30</v>
      </c>
      <c r="Q202">
        <v>0</v>
      </c>
    </row>
    <row r="203" spans="1:29" x14ac:dyDescent="0.45">
      <c r="A203" t="str">
        <f t="shared" ref="A203:A208" si="26">B203&amp;C203&amp;"Cv"&amp;E203&amp;"Irr"&amp;F203</f>
        <v>Elliott1999CvBonarIrr0</v>
      </c>
      <c r="B203" t="s">
        <v>38</v>
      </c>
      <c r="C203">
        <v>1999</v>
      </c>
      <c r="D203" t="s">
        <v>9</v>
      </c>
      <c r="E203" t="s">
        <v>39</v>
      </c>
      <c r="F203">
        <v>0</v>
      </c>
      <c r="G203" s="1">
        <v>36477</v>
      </c>
      <c r="H203" s="1">
        <v>36522</v>
      </c>
      <c r="I203">
        <f t="shared" si="15"/>
        <v>45</v>
      </c>
      <c r="Q203">
        <v>50</v>
      </c>
    </row>
    <row r="204" spans="1:29" x14ac:dyDescent="0.45">
      <c r="A204" t="str">
        <f t="shared" si="26"/>
        <v>Elliott1999CvBonarIrr0</v>
      </c>
      <c r="B204" t="s">
        <v>38</v>
      </c>
      <c r="C204">
        <v>1999</v>
      </c>
      <c r="D204" t="s">
        <v>9</v>
      </c>
      <c r="E204" t="s">
        <v>39</v>
      </c>
      <c r="F204">
        <v>0</v>
      </c>
      <c r="G204" s="1">
        <v>36477</v>
      </c>
      <c r="H204" s="1">
        <v>36527</v>
      </c>
      <c r="I204">
        <f t="shared" si="15"/>
        <v>50</v>
      </c>
      <c r="Q204">
        <v>150</v>
      </c>
    </row>
    <row r="205" spans="1:29" x14ac:dyDescent="0.45">
      <c r="A205" t="str">
        <f t="shared" si="26"/>
        <v>Elliott1999CvBonarIrr0</v>
      </c>
      <c r="B205" t="s">
        <v>38</v>
      </c>
      <c r="C205">
        <v>1999</v>
      </c>
      <c r="D205" t="s">
        <v>9</v>
      </c>
      <c r="E205" t="s">
        <v>39</v>
      </c>
      <c r="F205">
        <v>0</v>
      </c>
      <c r="G205" s="1">
        <v>36477</v>
      </c>
      <c r="H205" s="1">
        <v>36536</v>
      </c>
      <c r="I205">
        <f t="shared" si="15"/>
        <v>59</v>
      </c>
      <c r="Q205">
        <v>250</v>
      </c>
    </row>
    <row r="206" spans="1:29" x14ac:dyDescent="0.45">
      <c r="A206" t="str">
        <f t="shared" si="26"/>
        <v>Elliott1999CvBonarIrr0</v>
      </c>
      <c r="B206" t="s">
        <v>38</v>
      </c>
      <c r="C206">
        <v>1999</v>
      </c>
      <c r="D206" t="s">
        <v>9</v>
      </c>
      <c r="E206" t="s">
        <v>39</v>
      </c>
      <c r="F206">
        <v>0</v>
      </c>
      <c r="G206" s="1">
        <v>36477</v>
      </c>
      <c r="H206" s="1">
        <v>36546</v>
      </c>
      <c r="I206">
        <f t="shared" si="15"/>
        <v>69</v>
      </c>
      <c r="Q206">
        <v>350</v>
      </c>
    </row>
    <row r="207" spans="1:29" x14ac:dyDescent="0.45">
      <c r="A207" t="str">
        <f t="shared" si="26"/>
        <v>Elliott1999CvBonarIrr0</v>
      </c>
      <c r="B207" t="s">
        <v>38</v>
      </c>
      <c r="C207">
        <v>1999</v>
      </c>
      <c r="D207" t="s">
        <v>9</v>
      </c>
      <c r="E207" t="s">
        <v>39</v>
      </c>
      <c r="F207">
        <v>0</v>
      </c>
      <c r="G207" s="1">
        <v>36477</v>
      </c>
      <c r="H207" s="1">
        <v>36556</v>
      </c>
      <c r="I207">
        <f t="shared" si="15"/>
        <v>79</v>
      </c>
      <c r="Q207">
        <v>360</v>
      </c>
    </row>
    <row r="208" spans="1:29" x14ac:dyDescent="0.45">
      <c r="A208" t="str">
        <f t="shared" si="26"/>
        <v>Elliott1999CvBonarIrr0</v>
      </c>
      <c r="B208" t="s">
        <v>38</v>
      </c>
      <c r="C208">
        <v>1999</v>
      </c>
      <c r="D208" t="s">
        <v>9</v>
      </c>
      <c r="E208" t="s">
        <v>39</v>
      </c>
      <c r="F208">
        <v>0</v>
      </c>
      <c r="G208" s="1">
        <v>36477</v>
      </c>
      <c r="H208" s="1">
        <v>36567</v>
      </c>
      <c r="I208">
        <f t="shared" si="15"/>
        <v>90</v>
      </c>
      <c r="Q208">
        <v>350</v>
      </c>
      <c r="AA208">
        <v>89.2</v>
      </c>
      <c r="AC208">
        <v>20.7</v>
      </c>
    </row>
    <row r="209" spans="1:29" x14ac:dyDescent="0.45">
      <c r="A209" t="str">
        <f>B209&amp;C209&amp;"Cv"&amp;E209&amp;"Irr"&amp;F209</f>
        <v>Elliott1999CvBonarIrr20</v>
      </c>
      <c r="B209" t="s">
        <v>38</v>
      </c>
      <c r="C209">
        <v>1999</v>
      </c>
      <c r="D209" t="s">
        <v>9</v>
      </c>
      <c r="E209" t="s">
        <v>39</v>
      </c>
      <c r="F209">
        <v>20</v>
      </c>
      <c r="G209" s="1">
        <v>36477</v>
      </c>
      <c r="H209" s="1">
        <v>36507</v>
      </c>
      <c r="I209">
        <f t="shared" si="15"/>
        <v>30</v>
      </c>
      <c r="Q209">
        <v>0</v>
      </c>
    </row>
    <row r="210" spans="1:29" x14ac:dyDescent="0.45">
      <c r="A210" t="str">
        <f t="shared" ref="A210:A215" si="27">B210&amp;C210&amp;"Cv"&amp;E210&amp;"Irr"&amp;F210</f>
        <v>Elliott1999CvBonarIrr20</v>
      </c>
      <c r="B210" t="s">
        <v>38</v>
      </c>
      <c r="C210">
        <v>1999</v>
      </c>
      <c r="D210" t="s">
        <v>9</v>
      </c>
      <c r="E210" t="s">
        <v>39</v>
      </c>
      <c r="F210">
        <v>20</v>
      </c>
      <c r="G210" s="1">
        <v>36477</v>
      </c>
      <c r="H210" s="1">
        <v>36522</v>
      </c>
      <c r="I210">
        <f t="shared" si="15"/>
        <v>45</v>
      </c>
      <c r="Q210">
        <v>50</v>
      </c>
    </row>
    <row r="211" spans="1:29" x14ac:dyDescent="0.45">
      <c r="A211" t="str">
        <f t="shared" si="27"/>
        <v>Elliott1999CvBonarIrr20</v>
      </c>
      <c r="B211" t="s">
        <v>38</v>
      </c>
      <c r="C211">
        <v>1999</v>
      </c>
      <c r="D211" t="s">
        <v>9</v>
      </c>
      <c r="E211" t="s">
        <v>39</v>
      </c>
      <c r="F211">
        <v>20</v>
      </c>
      <c r="G211" s="1">
        <v>36477</v>
      </c>
      <c r="H211" s="1">
        <v>36527</v>
      </c>
      <c r="I211">
        <f t="shared" si="15"/>
        <v>50</v>
      </c>
      <c r="Q211">
        <v>150</v>
      </c>
    </row>
    <row r="212" spans="1:29" x14ac:dyDescent="0.45">
      <c r="A212" t="str">
        <f t="shared" si="27"/>
        <v>Elliott1999CvBonarIrr20</v>
      </c>
      <c r="B212" t="s">
        <v>38</v>
      </c>
      <c r="C212">
        <v>1999</v>
      </c>
      <c r="D212" t="s">
        <v>9</v>
      </c>
      <c r="E212" t="s">
        <v>39</v>
      </c>
      <c r="F212">
        <v>20</v>
      </c>
      <c r="G212" s="1">
        <v>36477</v>
      </c>
      <c r="H212" s="1">
        <v>36536</v>
      </c>
      <c r="I212">
        <f t="shared" ref="I212:I275" si="28">H212-G212</f>
        <v>59</v>
      </c>
      <c r="Q212">
        <v>200</v>
      </c>
    </row>
    <row r="213" spans="1:29" x14ac:dyDescent="0.45">
      <c r="A213" t="str">
        <f t="shared" si="27"/>
        <v>Elliott1999CvBonarIrr20</v>
      </c>
      <c r="B213" t="s">
        <v>38</v>
      </c>
      <c r="C213">
        <v>1999</v>
      </c>
      <c r="D213" t="s">
        <v>9</v>
      </c>
      <c r="E213" t="s">
        <v>39</v>
      </c>
      <c r="F213">
        <v>20</v>
      </c>
      <c r="G213" s="1">
        <v>36477</v>
      </c>
      <c r="H213" s="1">
        <v>36546</v>
      </c>
      <c r="I213">
        <f t="shared" si="28"/>
        <v>69</v>
      </c>
      <c r="Q213">
        <v>450</v>
      </c>
    </row>
    <row r="214" spans="1:29" x14ac:dyDescent="0.45">
      <c r="A214" t="str">
        <f t="shared" si="27"/>
        <v>Elliott1999CvBonarIrr20</v>
      </c>
      <c r="B214" t="s">
        <v>38</v>
      </c>
      <c r="C214">
        <v>1999</v>
      </c>
      <c r="D214" t="s">
        <v>9</v>
      </c>
      <c r="E214" t="s">
        <v>39</v>
      </c>
      <c r="F214">
        <v>20</v>
      </c>
      <c r="G214" s="1">
        <v>36477</v>
      </c>
      <c r="H214" s="1">
        <v>36556</v>
      </c>
      <c r="I214">
        <f t="shared" si="28"/>
        <v>79</v>
      </c>
      <c r="Q214">
        <v>500</v>
      </c>
    </row>
    <row r="215" spans="1:29" x14ac:dyDescent="0.45">
      <c r="A215" t="str">
        <f t="shared" si="27"/>
        <v>Elliott1999CvBonarIrr20</v>
      </c>
      <c r="B215" t="s">
        <v>38</v>
      </c>
      <c r="C215">
        <v>1999</v>
      </c>
      <c r="D215" t="s">
        <v>9</v>
      </c>
      <c r="E215" t="s">
        <v>39</v>
      </c>
      <c r="F215">
        <v>20</v>
      </c>
      <c r="G215" s="1">
        <v>36477</v>
      </c>
      <c r="H215" s="1">
        <v>36567</v>
      </c>
      <c r="I215">
        <f t="shared" si="28"/>
        <v>90</v>
      </c>
      <c r="Q215">
        <v>460</v>
      </c>
      <c r="AA215">
        <v>90.7</v>
      </c>
      <c r="AC215">
        <v>20.399999999999999</v>
      </c>
    </row>
    <row r="216" spans="1:29" x14ac:dyDescent="0.45">
      <c r="A216" t="str">
        <f>B216&amp;C216&amp;"Cv"&amp;E216&amp;"Irr"&amp;F216</f>
        <v>Elliott1999CvBonarIrr50</v>
      </c>
      <c r="B216" t="s">
        <v>38</v>
      </c>
      <c r="C216">
        <v>1999</v>
      </c>
      <c r="D216" t="s">
        <v>9</v>
      </c>
      <c r="E216" t="s">
        <v>39</v>
      </c>
      <c r="F216">
        <v>50</v>
      </c>
      <c r="G216" s="1">
        <v>36477</v>
      </c>
      <c r="H216" s="1">
        <v>36507</v>
      </c>
      <c r="I216">
        <f t="shared" si="28"/>
        <v>30</v>
      </c>
      <c r="Q216">
        <v>0</v>
      </c>
    </row>
    <row r="217" spans="1:29" x14ac:dyDescent="0.45">
      <c r="A217" t="str">
        <f t="shared" ref="A217:A222" si="29">B217&amp;C217&amp;"Cv"&amp;E217&amp;"Irr"&amp;F217</f>
        <v>Elliott1999CvBonarIrr50</v>
      </c>
      <c r="B217" t="s">
        <v>38</v>
      </c>
      <c r="C217">
        <v>1999</v>
      </c>
      <c r="D217" t="s">
        <v>9</v>
      </c>
      <c r="E217" t="s">
        <v>39</v>
      </c>
      <c r="F217">
        <v>50</v>
      </c>
      <c r="G217" s="1">
        <v>36477</v>
      </c>
      <c r="H217" s="1">
        <v>36522</v>
      </c>
      <c r="I217">
        <f t="shared" si="28"/>
        <v>45</v>
      </c>
      <c r="Q217">
        <v>50</v>
      </c>
    </row>
    <row r="218" spans="1:29" x14ac:dyDescent="0.45">
      <c r="A218" t="str">
        <f t="shared" si="29"/>
        <v>Elliott1999CvBonarIrr50</v>
      </c>
      <c r="B218" t="s">
        <v>38</v>
      </c>
      <c r="C218">
        <v>1999</v>
      </c>
      <c r="D218" t="s">
        <v>9</v>
      </c>
      <c r="E218" t="s">
        <v>39</v>
      </c>
      <c r="F218">
        <v>50</v>
      </c>
      <c r="G218" s="1">
        <v>36477</v>
      </c>
      <c r="H218" s="1">
        <v>36527</v>
      </c>
      <c r="I218">
        <f t="shared" si="28"/>
        <v>50</v>
      </c>
      <c r="Q218">
        <v>175</v>
      </c>
    </row>
    <row r="219" spans="1:29" x14ac:dyDescent="0.45">
      <c r="A219" t="str">
        <f t="shared" si="29"/>
        <v>Elliott1999CvBonarIrr50</v>
      </c>
      <c r="B219" t="s">
        <v>38</v>
      </c>
      <c r="C219">
        <v>1999</v>
      </c>
      <c r="D219" t="s">
        <v>9</v>
      </c>
      <c r="E219" t="s">
        <v>39</v>
      </c>
      <c r="F219">
        <v>50</v>
      </c>
      <c r="G219" s="1">
        <v>36477</v>
      </c>
      <c r="H219" s="1">
        <v>36536</v>
      </c>
      <c r="I219">
        <f t="shared" si="28"/>
        <v>59</v>
      </c>
      <c r="Q219">
        <v>300</v>
      </c>
    </row>
    <row r="220" spans="1:29" x14ac:dyDescent="0.45">
      <c r="A220" t="str">
        <f t="shared" si="29"/>
        <v>Elliott1999CvBonarIrr50</v>
      </c>
      <c r="B220" t="s">
        <v>38</v>
      </c>
      <c r="C220">
        <v>1999</v>
      </c>
      <c r="D220" t="s">
        <v>9</v>
      </c>
      <c r="E220" t="s">
        <v>39</v>
      </c>
      <c r="F220">
        <v>50</v>
      </c>
      <c r="G220" s="1">
        <v>36477</v>
      </c>
      <c r="H220" s="1">
        <v>36546</v>
      </c>
      <c r="I220">
        <f t="shared" si="28"/>
        <v>69</v>
      </c>
      <c r="Q220">
        <v>475</v>
      </c>
    </row>
    <row r="221" spans="1:29" x14ac:dyDescent="0.45">
      <c r="A221" t="str">
        <f t="shared" si="29"/>
        <v>Elliott1999CvBonarIrr50</v>
      </c>
      <c r="B221" t="s">
        <v>38</v>
      </c>
      <c r="C221">
        <v>1999</v>
      </c>
      <c r="D221" t="s">
        <v>9</v>
      </c>
      <c r="E221" t="s">
        <v>39</v>
      </c>
      <c r="F221">
        <v>50</v>
      </c>
      <c r="G221" s="1">
        <v>36477</v>
      </c>
      <c r="H221" s="1">
        <v>36556</v>
      </c>
      <c r="I221">
        <f t="shared" si="28"/>
        <v>79</v>
      </c>
      <c r="Q221">
        <v>600</v>
      </c>
    </row>
    <row r="222" spans="1:29" x14ac:dyDescent="0.45">
      <c r="A222" t="str">
        <f t="shared" si="29"/>
        <v>Elliott1999CvBonarIrr50</v>
      </c>
      <c r="B222" t="s">
        <v>38</v>
      </c>
      <c r="C222">
        <v>1999</v>
      </c>
      <c r="D222" t="s">
        <v>9</v>
      </c>
      <c r="E222" t="s">
        <v>39</v>
      </c>
      <c r="F222">
        <v>50</v>
      </c>
      <c r="G222" s="1">
        <v>36477</v>
      </c>
      <c r="H222" s="1">
        <v>36567</v>
      </c>
      <c r="I222">
        <f t="shared" si="28"/>
        <v>90</v>
      </c>
      <c r="Q222">
        <v>500</v>
      </c>
      <c r="AA222">
        <v>91.7</v>
      </c>
      <c r="AC222">
        <v>19.100000000000001</v>
      </c>
    </row>
    <row r="223" spans="1:29" x14ac:dyDescent="0.45">
      <c r="A223" t="str">
        <f>B223&amp;C223&amp;"Cv"&amp;E223&amp;"Irr"&amp;F223</f>
        <v>Elliott1999CvBonarIrr100</v>
      </c>
      <c r="B223" t="s">
        <v>38</v>
      </c>
      <c r="C223">
        <v>1999</v>
      </c>
      <c r="D223" t="s">
        <v>9</v>
      </c>
      <c r="E223" t="s">
        <v>39</v>
      </c>
      <c r="F223">
        <v>100</v>
      </c>
      <c r="G223" s="1">
        <v>36477</v>
      </c>
      <c r="H223" s="1">
        <v>36507</v>
      </c>
      <c r="I223">
        <f t="shared" si="28"/>
        <v>30</v>
      </c>
      <c r="Q223">
        <v>0</v>
      </c>
    </row>
    <row r="224" spans="1:29" x14ac:dyDescent="0.45">
      <c r="A224" t="str">
        <f t="shared" ref="A224:A230" si="30">B224&amp;C224&amp;"Cv"&amp;E224&amp;"Irr"&amp;F224</f>
        <v>Elliott1999CvBonarIrr100</v>
      </c>
      <c r="B224" t="s">
        <v>38</v>
      </c>
      <c r="C224">
        <v>1999</v>
      </c>
      <c r="D224" t="s">
        <v>9</v>
      </c>
      <c r="E224" t="s">
        <v>39</v>
      </c>
      <c r="F224">
        <v>100</v>
      </c>
      <c r="G224" s="1">
        <v>36477</v>
      </c>
      <c r="H224" s="1">
        <v>36522</v>
      </c>
      <c r="I224">
        <f t="shared" si="28"/>
        <v>45</v>
      </c>
      <c r="Q224">
        <v>50</v>
      </c>
    </row>
    <row r="225" spans="1:29" x14ac:dyDescent="0.45">
      <c r="A225" t="str">
        <f t="shared" si="30"/>
        <v>Elliott1999CvBonarIrr100</v>
      </c>
      <c r="B225" t="s">
        <v>38</v>
      </c>
      <c r="C225">
        <v>1999</v>
      </c>
      <c r="D225" t="s">
        <v>9</v>
      </c>
      <c r="E225" t="s">
        <v>39</v>
      </c>
      <c r="F225">
        <v>100</v>
      </c>
      <c r="G225" s="1">
        <v>36477</v>
      </c>
      <c r="H225" s="1">
        <v>36527</v>
      </c>
      <c r="I225">
        <f t="shared" si="28"/>
        <v>50</v>
      </c>
      <c r="Q225">
        <v>175</v>
      </c>
    </row>
    <row r="226" spans="1:29" x14ac:dyDescent="0.45">
      <c r="A226" t="str">
        <f t="shared" si="30"/>
        <v>Elliott1999CvBonarIrr100</v>
      </c>
      <c r="B226" t="s">
        <v>38</v>
      </c>
      <c r="C226">
        <v>1999</v>
      </c>
      <c r="D226" t="s">
        <v>9</v>
      </c>
      <c r="E226" t="s">
        <v>39</v>
      </c>
      <c r="F226">
        <v>100</v>
      </c>
      <c r="G226" s="1">
        <v>36477</v>
      </c>
      <c r="H226" s="1">
        <v>36536</v>
      </c>
      <c r="I226">
        <f t="shared" si="28"/>
        <v>59</v>
      </c>
      <c r="Q226">
        <v>250</v>
      </c>
    </row>
    <row r="227" spans="1:29" x14ac:dyDescent="0.45">
      <c r="A227" t="str">
        <f t="shared" si="30"/>
        <v>Elliott1999CvBonarIrr100</v>
      </c>
      <c r="B227" t="s">
        <v>38</v>
      </c>
      <c r="C227">
        <v>1999</v>
      </c>
      <c r="D227" t="s">
        <v>9</v>
      </c>
      <c r="E227" t="s">
        <v>39</v>
      </c>
      <c r="F227">
        <v>100</v>
      </c>
      <c r="G227" s="1">
        <v>36477</v>
      </c>
      <c r="H227" s="1">
        <v>36546</v>
      </c>
      <c r="I227">
        <f t="shared" si="28"/>
        <v>69</v>
      </c>
      <c r="Q227">
        <v>475</v>
      </c>
    </row>
    <row r="228" spans="1:29" x14ac:dyDescent="0.45">
      <c r="A228" t="str">
        <f t="shared" si="30"/>
        <v>Elliott1999CvBonarIrr100</v>
      </c>
      <c r="B228" t="s">
        <v>38</v>
      </c>
      <c r="C228">
        <v>1999</v>
      </c>
      <c r="D228" t="s">
        <v>9</v>
      </c>
      <c r="E228" t="s">
        <v>39</v>
      </c>
      <c r="F228">
        <v>100</v>
      </c>
      <c r="G228" s="1">
        <v>36477</v>
      </c>
      <c r="H228" s="1">
        <v>36556</v>
      </c>
      <c r="I228">
        <f t="shared" si="28"/>
        <v>79</v>
      </c>
      <c r="Q228">
        <v>525</v>
      </c>
    </row>
    <row r="229" spans="1:29" x14ac:dyDescent="0.45">
      <c r="A229" t="str">
        <f t="shared" si="30"/>
        <v>Elliott1999CvBonarIrr100</v>
      </c>
      <c r="B229" t="s">
        <v>38</v>
      </c>
      <c r="C229">
        <v>1999</v>
      </c>
      <c r="D229" t="s">
        <v>9</v>
      </c>
      <c r="E229" t="s">
        <v>39</v>
      </c>
      <c r="F229">
        <v>100</v>
      </c>
      <c r="G229" s="1">
        <v>36477</v>
      </c>
      <c r="H229" s="1">
        <v>36567</v>
      </c>
      <c r="I229">
        <f t="shared" si="28"/>
        <v>90</v>
      </c>
      <c r="Q229">
        <v>700</v>
      </c>
      <c r="AA229">
        <v>93</v>
      </c>
      <c r="AC229">
        <v>19</v>
      </c>
    </row>
    <row r="230" spans="1:29" x14ac:dyDescent="0.45">
      <c r="A230" t="str">
        <f t="shared" si="30"/>
        <v>Elliott2000CvBonarIrr0</v>
      </c>
      <c r="B230" t="s">
        <v>38</v>
      </c>
      <c r="C230">
        <v>2000</v>
      </c>
      <c r="E230" t="s">
        <v>39</v>
      </c>
      <c r="F230">
        <v>0</v>
      </c>
      <c r="G230" s="1">
        <v>36830</v>
      </c>
      <c r="H230" s="1">
        <v>36860</v>
      </c>
      <c r="I230">
        <f t="shared" si="28"/>
        <v>30</v>
      </c>
      <c r="Q230">
        <v>0</v>
      </c>
    </row>
    <row r="231" spans="1:29" x14ac:dyDescent="0.45">
      <c r="A231" t="str">
        <f t="shared" ref="A231:A235" si="31">B231&amp;C231&amp;"Cv"&amp;E231&amp;"Irr"&amp;F231</f>
        <v>Elliott2000CvBonarIrr0</v>
      </c>
      <c r="B231" t="s">
        <v>38</v>
      </c>
      <c r="C231">
        <v>2000</v>
      </c>
      <c r="E231" t="s">
        <v>39</v>
      </c>
      <c r="F231">
        <v>0</v>
      </c>
      <c r="G231" s="1">
        <v>36830</v>
      </c>
      <c r="H231" s="1">
        <v>36878</v>
      </c>
      <c r="I231">
        <f t="shared" si="28"/>
        <v>48</v>
      </c>
      <c r="Q231">
        <v>180</v>
      </c>
    </row>
    <row r="232" spans="1:29" x14ac:dyDescent="0.45">
      <c r="A232" t="str">
        <f t="shared" si="31"/>
        <v>Elliott2000CvBonarIrr0</v>
      </c>
      <c r="B232" t="s">
        <v>38</v>
      </c>
      <c r="C232">
        <v>2000</v>
      </c>
      <c r="E232" t="s">
        <v>39</v>
      </c>
      <c r="F232">
        <v>0</v>
      </c>
      <c r="G232" s="1">
        <v>36830</v>
      </c>
      <c r="H232" s="1">
        <v>36898</v>
      </c>
      <c r="I232">
        <f t="shared" si="28"/>
        <v>68</v>
      </c>
      <c r="Q232">
        <v>350</v>
      </c>
      <c r="AA232">
        <v>94.6</v>
      </c>
      <c r="AC232">
        <v>22.7</v>
      </c>
    </row>
    <row r="233" spans="1:29" x14ac:dyDescent="0.45">
      <c r="A233" t="str">
        <f t="shared" si="31"/>
        <v>Elliott2000CvBonarIrr0</v>
      </c>
      <c r="B233" t="s">
        <v>38</v>
      </c>
      <c r="C233">
        <v>2000</v>
      </c>
      <c r="E233" t="s">
        <v>39</v>
      </c>
      <c r="F233">
        <v>0</v>
      </c>
      <c r="G233" s="1">
        <v>36830</v>
      </c>
      <c r="H233" s="1">
        <v>36914</v>
      </c>
      <c r="I233">
        <f t="shared" si="28"/>
        <v>84</v>
      </c>
      <c r="Q233">
        <v>480</v>
      </c>
      <c r="AA233">
        <v>92.6</v>
      </c>
      <c r="AC233">
        <v>19.7</v>
      </c>
    </row>
    <row r="234" spans="1:29" x14ac:dyDescent="0.45">
      <c r="A234" t="str">
        <f t="shared" si="31"/>
        <v>Elliott2000CvBonarIrr0</v>
      </c>
      <c r="B234" t="s">
        <v>38</v>
      </c>
      <c r="C234">
        <v>2000</v>
      </c>
      <c r="E234" t="s">
        <v>39</v>
      </c>
      <c r="F234">
        <v>0</v>
      </c>
      <c r="G234" s="1">
        <v>36830</v>
      </c>
      <c r="H234" s="1">
        <v>36929</v>
      </c>
      <c r="I234">
        <f t="shared" si="28"/>
        <v>99</v>
      </c>
      <c r="Q234">
        <v>480</v>
      </c>
      <c r="AA234">
        <v>93.7</v>
      </c>
      <c r="AC234">
        <v>20</v>
      </c>
    </row>
    <row r="235" spans="1:29" x14ac:dyDescent="0.45">
      <c r="A235" t="str">
        <f t="shared" si="31"/>
        <v>Elliott2000CvBonarIrr20</v>
      </c>
      <c r="B235" t="s">
        <v>38</v>
      </c>
      <c r="C235">
        <v>2000</v>
      </c>
      <c r="E235" t="s">
        <v>39</v>
      </c>
      <c r="F235">
        <v>20</v>
      </c>
      <c r="G235" s="1">
        <v>36830</v>
      </c>
      <c r="H235" s="1">
        <v>36860</v>
      </c>
      <c r="I235">
        <f t="shared" si="28"/>
        <v>30</v>
      </c>
      <c r="Q235">
        <v>4</v>
      </c>
    </row>
    <row r="236" spans="1:29" x14ac:dyDescent="0.45">
      <c r="A236" t="str">
        <f t="shared" ref="A236:A240" si="32">B236&amp;C236&amp;"Cv"&amp;E236&amp;"Irr"&amp;F236</f>
        <v>Elliott2000CvBonarIrr20</v>
      </c>
      <c r="B236" t="s">
        <v>38</v>
      </c>
      <c r="C236">
        <v>2000</v>
      </c>
      <c r="E236" t="s">
        <v>39</v>
      </c>
      <c r="F236">
        <v>20</v>
      </c>
      <c r="G236" s="1">
        <v>36830</v>
      </c>
      <c r="H236" s="1">
        <v>36878</v>
      </c>
      <c r="I236">
        <f t="shared" si="28"/>
        <v>48</v>
      </c>
      <c r="Q236">
        <v>200</v>
      </c>
    </row>
    <row r="237" spans="1:29" x14ac:dyDescent="0.45">
      <c r="A237" t="str">
        <f t="shared" si="32"/>
        <v>Elliott2000CvBonarIrr20</v>
      </c>
      <c r="B237" t="s">
        <v>38</v>
      </c>
      <c r="C237">
        <v>2000</v>
      </c>
      <c r="E237" t="s">
        <v>39</v>
      </c>
      <c r="F237">
        <v>20</v>
      </c>
      <c r="G237" s="1">
        <v>36830</v>
      </c>
      <c r="H237" s="1">
        <v>36898</v>
      </c>
      <c r="I237">
        <f t="shared" si="28"/>
        <v>68</v>
      </c>
      <c r="Q237">
        <v>480</v>
      </c>
      <c r="AA237">
        <v>93.4</v>
      </c>
      <c r="AC237">
        <v>20.7</v>
      </c>
    </row>
    <row r="238" spans="1:29" x14ac:dyDescent="0.45">
      <c r="A238" t="str">
        <f t="shared" si="32"/>
        <v>Elliott2000CvBonarIrr20</v>
      </c>
      <c r="B238" t="s">
        <v>38</v>
      </c>
      <c r="C238">
        <v>2000</v>
      </c>
      <c r="E238" t="s">
        <v>39</v>
      </c>
      <c r="F238">
        <v>20</v>
      </c>
      <c r="G238" s="1">
        <v>36830</v>
      </c>
      <c r="H238" s="1">
        <v>36914</v>
      </c>
      <c r="I238">
        <f t="shared" si="28"/>
        <v>84</v>
      </c>
      <c r="Q238">
        <v>530</v>
      </c>
      <c r="AA238">
        <v>92.9</v>
      </c>
      <c r="AC238">
        <v>17.5</v>
      </c>
    </row>
    <row r="239" spans="1:29" x14ac:dyDescent="0.45">
      <c r="A239" t="str">
        <f t="shared" si="32"/>
        <v>Elliott2000CvBonarIrr20</v>
      </c>
      <c r="B239" t="s">
        <v>38</v>
      </c>
      <c r="C239">
        <v>2000</v>
      </c>
      <c r="E239" t="s">
        <v>39</v>
      </c>
      <c r="F239">
        <v>20</v>
      </c>
      <c r="G239" s="1">
        <v>36830</v>
      </c>
      <c r="H239" s="1">
        <v>36929</v>
      </c>
      <c r="I239">
        <f t="shared" si="28"/>
        <v>99</v>
      </c>
      <c r="Q239">
        <v>480</v>
      </c>
      <c r="AA239">
        <v>93.5</v>
      </c>
      <c r="AC239">
        <v>18.7</v>
      </c>
    </row>
    <row r="240" spans="1:29" x14ac:dyDescent="0.45">
      <c r="A240" t="str">
        <f t="shared" si="32"/>
        <v>Elliott2000CvBonarIrr40</v>
      </c>
      <c r="B240" t="s">
        <v>38</v>
      </c>
      <c r="C240">
        <v>2000</v>
      </c>
      <c r="E240" t="s">
        <v>39</v>
      </c>
      <c r="F240">
        <v>40</v>
      </c>
      <c r="G240" s="1">
        <v>36830</v>
      </c>
      <c r="H240" s="1">
        <v>36860</v>
      </c>
      <c r="I240">
        <f t="shared" si="28"/>
        <v>30</v>
      </c>
      <c r="Q240">
        <v>4</v>
      </c>
    </row>
    <row r="241" spans="1:29" x14ac:dyDescent="0.45">
      <c r="A241" t="str">
        <f t="shared" ref="A241:A245" si="33">B241&amp;C241&amp;"Cv"&amp;E241&amp;"Irr"&amp;F241</f>
        <v>Elliott2000CvBonarIrr40</v>
      </c>
      <c r="B241" t="s">
        <v>38</v>
      </c>
      <c r="C241">
        <v>2000</v>
      </c>
      <c r="E241" t="s">
        <v>39</v>
      </c>
      <c r="F241">
        <v>40</v>
      </c>
      <c r="G241" s="1">
        <v>36830</v>
      </c>
      <c r="H241" s="1">
        <v>36878</v>
      </c>
      <c r="I241">
        <f t="shared" si="28"/>
        <v>48</v>
      </c>
      <c r="Q241">
        <v>220</v>
      </c>
    </row>
    <row r="242" spans="1:29" x14ac:dyDescent="0.45">
      <c r="A242" t="str">
        <f t="shared" si="33"/>
        <v>Elliott2000CvBonarIrr40</v>
      </c>
      <c r="B242" t="s">
        <v>38</v>
      </c>
      <c r="C242">
        <v>2000</v>
      </c>
      <c r="E242" t="s">
        <v>39</v>
      </c>
      <c r="F242">
        <v>40</v>
      </c>
      <c r="G242" s="1">
        <v>36830</v>
      </c>
      <c r="H242" s="1">
        <v>36898</v>
      </c>
      <c r="I242">
        <f t="shared" si="28"/>
        <v>68</v>
      </c>
      <c r="Q242">
        <v>480</v>
      </c>
      <c r="AA242">
        <v>93.6</v>
      </c>
      <c r="AC242">
        <v>20</v>
      </c>
    </row>
    <row r="243" spans="1:29" x14ac:dyDescent="0.45">
      <c r="A243" t="str">
        <f t="shared" si="33"/>
        <v>Elliott2000CvBonarIrr40</v>
      </c>
      <c r="B243" t="s">
        <v>38</v>
      </c>
      <c r="C243">
        <v>2000</v>
      </c>
      <c r="E243" t="s">
        <v>39</v>
      </c>
      <c r="F243">
        <v>40</v>
      </c>
      <c r="G243" s="1">
        <v>36830</v>
      </c>
      <c r="H243" s="1">
        <v>36914</v>
      </c>
      <c r="I243">
        <f t="shared" si="28"/>
        <v>84</v>
      </c>
      <c r="Q243">
        <v>680</v>
      </c>
      <c r="AA243">
        <v>92.9</v>
      </c>
      <c r="AC243">
        <v>14.9</v>
      </c>
    </row>
    <row r="244" spans="1:29" x14ac:dyDescent="0.45">
      <c r="A244" t="str">
        <f t="shared" si="33"/>
        <v>Elliott2000CvBonarIrr40</v>
      </c>
      <c r="B244" t="s">
        <v>38</v>
      </c>
      <c r="C244">
        <v>2000</v>
      </c>
      <c r="E244" t="s">
        <v>39</v>
      </c>
      <c r="F244">
        <v>40</v>
      </c>
      <c r="G244" s="1">
        <v>36830</v>
      </c>
      <c r="H244" s="1">
        <v>36929</v>
      </c>
      <c r="I244">
        <f t="shared" si="28"/>
        <v>99</v>
      </c>
      <c r="Q244">
        <v>700</v>
      </c>
      <c r="AA244">
        <v>92.2</v>
      </c>
      <c r="AC244">
        <v>16.899999999999999</v>
      </c>
    </row>
    <row r="245" spans="1:29" x14ac:dyDescent="0.45">
      <c r="A245" t="str">
        <f t="shared" si="33"/>
        <v>Elliott2000CvBonarIrr60</v>
      </c>
      <c r="B245" t="s">
        <v>38</v>
      </c>
      <c r="C245">
        <v>2000</v>
      </c>
      <c r="E245" t="s">
        <v>39</v>
      </c>
      <c r="F245">
        <v>60</v>
      </c>
      <c r="G245" s="1">
        <v>36830</v>
      </c>
      <c r="H245" s="1">
        <v>36860</v>
      </c>
      <c r="I245">
        <f t="shared" si="28"/>
        <v>30</v>
      </c>
      <c r="Q245">
        <v>6</v>
      </c>
    </row>
    <row r="246" spans="1:29" x14ac:dyDescent="0.45">
      <c r="A246" t="str">
        <f t="shared" ref="A246:A250" si="34">B246&amp;C246&amp;"Cv"&amp;E246&amp;"Irr"&amp;F246</f>
        <v>Elliott2000CvBonarIrr60</v>
      </c>
      <c r="B246" t="s">
        <v>38</v>
      </c>
      <c r="C246">
        <v>2000</v>
      </c>
      <c r="E246" t="s">
        <v>39</v>
      </c>
      <c r="F246">
        <v>60</v>
      </c>
      <c r="G246" s="1">
        <v>36830</v>
      </c>
      <c r="H246" s="1">
        <v>36878</v>
      </c>
      <c r="I246">
        <f t="shared" si="28"/>
        <v>48</v>
      </c>
      <c r="Q246">
        <v>300</v>
      </c>
    </row>
    <row r="247" spans="1:29" x14ac:dyDescent="0.45">
      <c r="A247" t="str">
        <f t="shared" si="34"/>
        <v>Elliott2000CvBonarIrr60</v>
      </c>
      <c r="B247" t="s">
        <v>38</v>
      </c>
      <c r="C247">
        <v>2000</v>
      </c>
      <c r="E247" t="s">
        <v>39</v>
      </c>
      <c r="F247">
        <v>60</v>
      </c>
      <c r="G247" s="1">
        <v>36830</v>
      </c>
      <c r="H247" s="1">
        <v>36898</v>
      </c>
      <c r="I247">
        <f t="shared" si="28"/>
        <v>68</v>
      </c>
      <c r="Q247">
        <v>480</v>
      </c>
      <c r="AA247">
        <v>91.8</v>
      </c>
      <c r="AC247">
        <v>19.7</v>
      </c>
    </row>
    <row r="248" spans="1:29" x14ac:dyDescent="0.45">
      <c r="A248" t="str">
        <f t="shared" si="34"/>
        <v>Elliott2000CvBonarIrr60</v>
      </c>
      <c r="B248" t="s">
        <v>38</v>
      </c>
      <c r="C248">
        <v>2000</v>
      </c>
      <c r="E248" t="s">
        <v>39</v>
      </c>
      <c r="F248">
        <v>60</v>
      </c>
      <c r="G248" s="1">
        <v>36830</v>
      </c>
      <c r="H248" s="1">
        <v>36914</v>
      </c>
      <c r="I248">
        <f t="shared" si="28"/>
        <v>84</v>
      </c>
      <c r="Q248">
        <v>800</v>
      </c>
      <c r="AA248">
        <v>92.5</v>
      </c>
      <c r="AC248">
        <v>14.6</v>
      </c>
    </row>
    <row r="249" spans="1:29" x14ac:dyDescent="0.45">
      <c r="A249" t="str">
        <f t="shared" si="34"/>
        <v>Elliott2000CvBonarIrr60</v>
      </c>
      <c r="B249" t="s">
        <v>38</v>
      </c>
      <c r="C249">
        <v>2000</v>
      </c>
      <c r="E249" t="s">
        <v>39</v>
      </c>
      <c r="F249">
        <v>60</v>
      </c>
      <c r="G249" s="1">
        <v>36830</v>
      </c>
      <c r="H249" s="1">
        <v>36929</v>
      </c>
      <c r="I249">
        <f t="shared" si="28"/>
        <v>99</v>
      </c>
      <c r="Q249">
        <v>800</v>
      </c>
      <c r="AA249">
        <v>89.3</v>
      </c>
      <c r="AC249">
        <v>18.5</v>
      </c>
    </row>
    <row r="250" spans="1:29" x14ac:dyDescent="0.45">
      <c r="A250" t="str">
        <f t="shared" si="34"/>
        <v>Elliott2000CvBonarIrr80</v>
      </c>
      <c r="B250" t="s">
        <v>38</v>
      </c>
      <c r="C250">
        <v>2000</v>
      </c>
      <c r="E250" t="s">
        <v>39</v>
      </c>
      <c r="F250">
        <v>80</v>
      </c>
      <c r="G250" s="1">
        <v>36830</v>
      </c>
      <c r="H250" s="1">
        <v>36860</v>
      </c>
      <c r="I250">
        <f t="shared" si="28"/>
        <v>30</v>
      </c>
      <c r="Q250">
        <v>8</v>
      </c>
    </row>
    <row r="251" spans="1:29" x14ac:dyDescent="0.45">
      <c r="A251" t="str">
        <f t="shared" ref="A251:A255" si="35">B251&amp;C251&amp;"Cv"&amp;E251&amp;"Irr"&amp;F251</f>
        <v>Elliott2000CvBonarIrr80</v>
      </c>
      <c r="B251" t="s">
        <v>38</v>
      </c>
      <c r="C251">
        <v>2000</v>
      </c>
      <c r="E251" t="s">
        <v>39</v>
      </c>
      <c r="F251">
        <v>80</v>
      </c>
      <c r="G251" s="1">
        <v>36830</v>
      </c>
      <c r="H251" s="1">
        <v>36878</v>
      </c>
      <c r="I251">
        <f t="shared" si="28"/>
        <v>48</v>
      </c>
      <c r="Q251">
        <v>390</v>
      </c>
    </row>
    <row r="252" spans="1:29" x14ac:dyDescent="0.45">
      <c r="A252" t="str">
        <f t="shared" si="35"/>
        <v>Elliott2000CvBonarIrr80</v>
      </c>
      <c r="B252" t="s">
        <v>38</v>
      </c>
      <c r="C252">
        <v>2000</v>
      </c>
      <c r="E252" t="s">
        <v>39</v>
      </c>
      <c r="F252">
        <v>80</v>
      </c>
      <c r="G252" s="1">
        <v>36830</v>
      </c>
      <c r="H252" s="1">
        <v>36898</v>
      </c>
      <c r="I252">
        <f t="shared" si="28"/>
        <v>68</v>
      </c>
      <c r="Q252">
        <v>600</v>
      </c>
      <c r="AA252">
        <v>89.9</v>
      </c>
      <c r="AC252">
        <v>17</v>
      </c>
    </row>
    <row r="253" spans="1:29" x14ac:dyDescent="0.45">
      <c r="A253" t="str">
        <f t="shared" si="35"/>
        <v>Elliott2000CvBonarIrr80</v>
      </c>
      <c r="B253" t="s">
        <v>38</v>
      </c>
      <c r="C253">
        <v>2000</v>
      </c>
      <c r="E253" t="s">
        <v>39</v>
      </c>
      <c r="F253">
        <v>80</v>
      </c>
      <c r="G253" s="1">
        <v>36830</v>
      </c>
      <c r="H253" s="1">
        <v>36914</v>
      </c>
      <c r="I253">
        <f t="shared" si="28"/>
        <v>84</v>
      </c>
      <c r="Q253">
        <v>900</v>
      </c>
      <c r="AA253">
        <v>92.8</v>
      </c>
      <c r="AC253">
        <v>16.5</v>
      </c>
    </row>
    <row r="254" spans="1:29" x14ac:dyDescent="0.45">
      <c r="A254" t="str">
        <f t="shared" si="35"/>
        <v>Elliott2000CvBonarIrr80</v>
      </c>
      <c r="B254" t="s">
        <v>38</v>
      </c>
      <c r="C254">
        <v>2000</v>
      </c>
      <c r="E254" t="s">
        <v>39</v>
      </c>
      <c r="F254">
        <v>80</v>
      </c>
      <c r="G254" s="1">
        <v>36830</v>
      </c>
      <c r="H254" s="1">
        <v>36929</v>
      </c>
      <c r="I254">
        <f t="shared" si="28"/>
        <v>99</v>
      </c>
      <c r="Q254">
        <v>850</v>
      </c>
      <c r="AA254">
        <v>91.9</v>
      </c>
      <c r="AC254">
        <v>18.7</v>
      </c>
    </row>
    <row r="255" spans="1:29" x14ac:dyDescent="0.45">
      <c r="A255" t="str">
        <f t="shared" si="35"/>
        <v>Elliott2000CvBonarIrr100</v>
      </c>
      <c r="B255" t="s">
        <v>38</v>
      </c>
      <c r="C255">
        <v>2000</v>
      </c>
      <c r="E255" t="s">
        <v>39</v>
      </c>
      <c r="F255">
        <v>100</v>
      </c>
      <c r="G255" s="1">
        <v>36830</v>
      </c>
      <c r="H255" s="1">
        <v>36860</v>
      </c>
      <c r="I255">
        <f t="shared" si="28"/>
        <v>30</v>
      </c>
      <c r="Q255">
        <v>10</v>
      </c>
    </row>
    <row r="256" spans="1:29" x14ac:dyDescent="0.45">
      <c r="A256" t="str">
        <f t="shared" ref="A256:A259" si="36">B256&amp;C256&amp;"Cv"&amp;E256&amp;"Irr"&amp;F256</f>
        <v>Elliott2000CvBonarIrr100</v>
      </c>
      <c r="B256" t="s">
        <v>38</v>
      </c>
      <c r="C256">
        <v>2000</v>
      </c>
      <c r="E256" t="s">
        <v>39</v>
      </c>
      <c r="F256">
        <v>100</v>
      </c>
      <c r="G256" s="1">
        <v>36830</v>
      </c>
      <c r="H256" s="1">
        <v>36878</v>
      </c>
      <c r="I256">
        <f t="shared" si="28"/>
        <v>48</v>
      </c>
      <c r="Q256">
        <v>300</v>
      </c>
    </row>
    <row r="257" spans="1:29" x14ac:dyDescent="0.45">
      <c r="A257" t="str">
        <f t="shared" si="36"/>
        <v>Elliott2000CvBonarIrr100</v>
      </c>
      <c r="B257" t="s">
        <v>38</v>
      </c>
      <c r="C257">
        <v>2000</v>
      </c>
      <c r="E257" t="s">
        <v>39</v>
      </c>
      <c r="F257">
        <v>100</v>
      </c>
      <c r="G257" s="1">
        <v>36830</v>
      </c>
      <c r="H257" s="1">
        <v>36898</v>
      </c>
      <c r="I257">
        <f t="shared" si="28"/>
        <v>68</v>
      </c>
      <c r="Q257">
        <v>550</v>
      </c>
      <c r="AA257">
        <v>91.4</v>
      </c>
      <c r="AC257">
        <v>21.5</v>
      </c>
    </row>
    <row r="258" spans="1:29" x14ac:dyDescent="0.45">
      <c r="A258" t="str">
        <f t="shared" si="36"/>
        <v>Elliott2000CvBonarIrr100</v>
      </c>
      <c r="B258" t="s">
        <v>38</v>
      </c>
      <c r="C258">
        <v>2000</v>
      </c>
      <c r="E258" t="s">
        <v>39</v>
      </c>
      <c r="F258">
        <v>100</v>
      </c>
      <c r="G258" s="1">
        <v>36830</v>
      </c>
      <c r="H258" s="1">
        <v>36914</v>
      </c>
      <c r="I258">
        <f t="shared" si="28"/>
        <v>84</v>
      </c>
      <c r="Q258">
        <v>740</v>
      </c>
      <c r="AA258">
        <v>93</v>
      </c>
      <c r="AC258">
        <v>16.5</v>
      </c>
    </row>
    <row r="259" spans="1:29" x14ac:dyDescent="0.45">
      <c r="A259" t="str">
        <f t="shared" si="36"/>
        <v>Elliott2000CvBonarIrr100</v>
      </c>
      <c r="B259" t="s">
        <v>38</v>
      </c>
      <c r="C259">
        <v>2000</v>
      </c>
      <c r="E259" t="s">
        <v>39</v>
      </c>
      <c r="F259">
        <v>100</v>
      </c>
      <c r="G259" s="1">
        <v>36830</v>
      </c>
      <c r="H259" s="1">
        <v>36929</v>
      </c>
      <c r="I259">
        <f t="shared" si="28"/>
        <v>99</v>
      </c>
      <c r="Q259">
        <v>885</v>
      </c>
      <c r="AA259">
        <v>90.2</v>
      </c>
      <c r="AC259">
        <v>18.899999999999999</v>
      </c>
    </row>
    <row r="260" spans="1:29" x14ac:dyDescent="0.45">
      <c r="A260" t="str">
        <f>B260&amp;C260&amp;"Cv"&amp;E260&amp;"TOS"&amp;F260</f>
        <v>Delegate2010CvTaurusTOS11-mar</v>
      </c>
      <c r="B260" t="s">
        <v>40</v>
      </c>
      <c r="C260">
        <v>2010</v>
      </c>
      <c r="E260" t="s">
        <v>41</v>
      </c>
      <c r="F260" s="8" t="s">
        <v>43</v>
      </c>
      <c r="G260" s="1">
        <v>40248</v>
      </c>
      <c r="H260" s="1">
        <v>40520</v>
      </c>
      <c r="I260">
        <f t="shared" si="28"/>
        <v>272</v>
      </c>
      <c r="J260" s="10"/>
      <c r="K260" s="9"/>
      <c r="Q260">
        <v>1025.1059433714699</v>
      </c>
    </row>
    <row r="261" spans="1:29" x14ac:dyDescent="0.45">
      <c r="A261" t="str">
        <f t="shared" ref="A261:A277" si="37">B261&amp;C261&amp;"Cv"&amp;E261&amp;"TOS"&amp;F261</f>
        <v>Delegate2010CvTaurusTOS11-mar</v>
      </c>
      <c r="B261" t="s">
        <v>40</v>
      </c>
      <c r="C261">
        <v>2010</v>
      </c>
      <c r="E261" t="s">
        <v>41</v>
      </c>
      <c r="F261" s="8" t="s">
        <v>43</v>
      </c>
      <c r="G261" s="1">
        <v>40248</v>
      </c>
      <c r="H261" s="1">
        <v>40338</v>
      </c>
      <c r="I261">
        <f t="shared" si="28"/>
        <v>90</v>
      </c>
      <c r="J261" s="10"/>
      <c r="K261" s="9"/>
      <c r="Q261">
        <v>443</v>
      </c>
    </row>
    <row r="262" spans="1:29" x14ac:dyDescent="0.45">
      <c r="A262" t="str">
        <f t="shared" si="37"/>
        <v>Delegate2010CvTaurusTOS11-mar</v>
      </c>
      <c r="B262" t="s">
        <v>40</v>
      </c>
      <c r="C262">
        <v>2010</v>
      </c>
      <c r="E262" t="s">
        <v>41</v>
      </c>
      <c r="F262" s="8" t="s">
        <v>43</v>
      </c>
      <c r="G262" s="1">
        <v>40248</v>
      </c>
      <c r="H262" s="1">
        <v>40312</v>
      </c>
      <c r="I262">
        <f t="shared" si="28"/>
        <v>64</v>
      </c>
      <c r="J262" s="10"/>
      <c r="K262" s="9"/>
      <c r="Q262">
        <v>224.78860335995901</v>
      </c>
    </row>
    <row r="263" spans="1:29" x14ac:dyDescent="0.45">
      <c r="A263" t="str">
        <f t="shared" si="37"/>
        <v>Delegate2010CvTaurusTOS11-mar</v>
      </c>
      <c r="B263" t="s">
        <v>40</v>
      </c>
      <c r="C263">
        <v>2010</v>
      </c>
      <c r="E263" t="s">
        <v>41</v>
      </c>
      <c r="F263" s="8" t="s">
        <v>43</v>
      </c>
      <c r="G263" s="1">
        <v>40248</v>
      </c>
      <c r="H263" s="1">
        <v>40414</v>
      </c>
      <c r="I263">
        <f t="shared" si="28"/>
        <v>166</v>
      </c>
      <c r="J263" s="10"/>
      <c r="K263" s="9"/>
      <c r="Q263">
        <v>395.42453702863401</v>
      </c>
    </row>
    <row r="264" spans="1:29" x14ac:dyDescent="0.45">
      <c r="A264" t="str">
        <f t="shared" si="37"/>
        <v>Delegate2010CvTaurusTOS14-apr</v>
      </c>
      <c r="B264" t="s">
        <v>40</v>
      </c>
      <c r="C264">
        <v>2010</v>
      </c>
      <c r="E264" t="s">
        <v>41</v>
      </c>
      <c r="F264" s="8" t="s">
        <v>44</v>
      </c>
      <c r="G264" s="1">
        <v>40282</v>
      </c>
      <c r="H264" s="1">
        <v>40526</v>
      </c>
      <c r="I264">
        <f t="shared" si="28"/>
        <v>244</v>
      </c>
      <c r="J264" s="10"/>
      <c r="K264" s="9"/>
      <c r="Q264">
        <v>1040.4026412220799</v>
      </c>
    </row>
    <row r="265" spans="1:29" x14ac:dyDescent="0.45">
      <c r="A265" t="str">
        <f t="shared" si="37"/>
        <v>Delegate2010CvTaurusTOS14-apr</v>
      </c>
      <c r="B265" t="s">
        <v>40</v>
      </c>
      <c r="C265">
        <v>2010</v>
      </c>
      <c r="E265" t="s">
        <v>41</v>
      </c>
      <c r="F265" s="8" t="s">
        <v>44</v>
      </c>
      <c r="G265" s="1">
        <v>40282</v>
      </c>
      <c r="H265" s="1">
        <v>40414</v>
      </c>
      <c r="I265">
        <f t="shared" si="28"/>
        <v>132</v>
      </c>
      <c r="J265" s="10"/>
      <c r="K265" s="9"/>
      <c r="Q265">
        <v>200.93457943925199</v>
      </c>
    </row>
    <row r="266" spans="1:29" x14ac:dyDescent="0.45">
      <c r="A266" t="str">
        <f t="shared" si="37"/>
        <v>Delegate2010CvCBI406TOS11-mar</v>
      </c>
      <c r="B266" t="s">
        <v>40</v>
      </c>
      <c r="C266">
        <v>2010</v>
      </c>
      <c r="E266" t="s">
        <v>42</v>
      </c>
      <c r="F266" s="8" t="s">
        <v>43</v>
      </c>
      <c r="G266" s="1">
        <v>40248</v>
      </c>
      <c r="H266" s="1">
        <v>40338</v>
      </c>
      <c r="I266">
        <f t="shared" si="28"/>
        <v>90</v>
      </c>
      <c r="J266" s="10"/>
      <c r="K266" s="9"/>
      <c r="Q266">
        <v>375</v>
      </c>
    </row>
    <row r="267" spans="1:29" x14ac:dyDescent="0.45">
      <c r="A267" t="str">
        <f t="shared" si="37"/>
        <v>Delegate2010CvCBI406TOS11-mar</v>
      </c>
      <c r="B267" t="s">
        <v>40</v>
      </c>
      <c r="C267">
        <v>2010</v>
      </c>
      <c r="E267" t="s">
        <v>42</v>
      </c>
      <c r="F267" s="8" t="s">
        <v>43</v>
      </c>
      <c r="G267" s="1">
        <v>40248</v>
      </c>
      <c r="H267" s="1">
        <v>40522</v>
      </c>
      <c r="I267">
        <f t="shared" si="28"/>
        <v>274</v>
      </c>
      <c r="J267" s="10"/>
      <c r="K267" s="9"/>
      <c r="Q267">
        <v>991.00584998739998</v>
      </c>
    </row>
    <row r="268" spans="1:29" x14ac:dyDescent="0.45">
      <c r="A268" t="str">
        <f t="shared" si="37"/>
        <v>Delegate2010CvCBI406TOS11-mar</v>
      </c>
      <c r="B268" t="s">
        <v>40</v>
      </c>
      <c r="C268">
        <v>2010</v>
      </c>
      <c r="E268" t="s">
        <v>42</v>
      </c>
      <c r="F268" s="8" t="s">
        <v>43</v>
      </c>
      <c r="G268" s="1">
        <v>40248</v>
      </c>
      <c r="H268" s="1">
        <v>40312</v>
      </c>
      <c r="I268">
        <f t="shared" si="28"/>
        <v>64</v>
      </c>
      <c r="J268" s="10"/>
      <c r="K268" s="9"/>
      <c r="Q268">
        <v>202.17732986460001</v>
      </c>
    </row>
    <row r="269" spans="1:29" x14ac:dyDescent="0.45">
      <c r="A269" t="str">
        <f t="shared" si="37"/>
        <v>Delegate2010CvCBI406TOS11-mar</v>
      </c>
      <c r="B269" t="s">
        <v>40</v>
      </c>
      <c r="C269">
        <v>2010</v>
      </c>
      <c r="E269" t="s">
        <v>42</v>
      </c>
      <c r="F269" s="8" t="s">
        <v>43</v>
      </c>
      <c r="G269" s="1">
        <v>40248</v>
      </c>
      <c r="H269" s="1">
        <v>40414</v>
      </c>
      <c r="I269">
        <f t="shared" si="28"/>
        <v>166</v>
      </c>
      <c r="J269" s="10"/>
      <c r="K269" s="9"/>
      <c r="Q269">
        <v>444.01170424195999</v>
      </c>
    </row>
    <row r="270" spans="1:29" x14ac:dyDescent="0.45">
      <c r="A270" t="str">
        <f t="shared" si="37"/>
        <v>Delegate2010CvCBI406TOS14-apr</v>
      </c>
      <c r="B270" t="s">
        <v>40</v>
      </c>
      <c r="C270">
        <v>2010</v>
      </c>
      <c r="E270" t="s">
        <v>42</v>
      </c>
      <c r="F270" s="8" t="s">
        <v>44</v>
      </c>
      <c r="G270" s="1">
        <v>40282</v>
      </c>
      <c r="H270" s="1">
        <v>40522</v>
      </c>
      <c r="I270">
        <f t="shared" si="28"/>
        <v>240</v>
      </c>
      <c r="J270" s="10"/>
      <c r="K270" s="9"/>
      <c r="Q270">
        <v>1054.05995461364</v>
      </c>
    </row>
    <row r="271" spans="1:29" x14ac:dyDescent="0.45">
      <c r="A271" t="str">
        <f t="shared" si="37"/>
        <v>Delegate2010CvCBI406TOS14-apr</v>
      </c>
      <c r="B271" t="s">
        <v>40</v>
      </c>
      <c r="C271">
        <v>2010</v>
      </c>
      <c r="E271" t="s">
        <v>42</v>
      </c>
      <c r="F271" s="8" t="s">
        <v>44</v>
      </c>
      <c r="G271" s="1">
        <v>40282</v>
      </c>
      <c r="H271" s="1">
        <v>40414</v>
      </c>
      <c r="I271">
        <f t="shared" si="28"/>
        <v>132</v>
      </c>
      <c r="J271" s="10"/>
      <c r="K271" s="9"/>
      <c r="Q271">
        <v>232.50259605399802</v>
      </c>
    </row>
    <row r="272" spans="1:29" x14ac:dyDescent="0.45">
      <c r="A272" t="str">
        <f t="shared" si="37"/>
        <v>Delegate2010CvWinfredTOS11-mar</v>
      </c>
      <c r="B272" t="s">
        <v>40</v>
      </c>
      <c r="C272">
        <v>2010</v>
      </c>
      <c r="E272" t="s">
        <v>12</v>
      </c>
      <c r="F272" s="8" t="s">
        <v>43</v>
      </c>
      <c r="G272" s="1">
        <v>40248</v>
      </c>
      <c r="H272" s="1">
        <v>40338</v>
      </c>
      <c r="I272">
        <f t="shared" si="28"/>
        <v>90</v>
      </c>
      <c r="J272" s="10"/>
      <c r="K272" s="9"/>
      <c r="Q272">
        <v>496</v>
      </c>
    </row>
    <row r="273" spans="1:31" x14ac:dyDescent="0.45">
      <c r="A273" t="str">
        <f t="shared" si="37"/>
        <v>Delegate2010CvWinfredTOS11-mar</v>
      </c>
      <c r="B273" t="s">
        <v>40</v>
      </c>
      <c r="C273">
        <v>2010</v>
      </c>
      <c r="E273" t="s">
        <v>12</v>
      </c>
      <c r="F273" s="8" t="s">
        <v>43</v>
      </c>
      <c r="G273" s="1">
        <v>40248</v>
      </c>
      <c r="H273" s="1">
        <v>40522</v>
      </c>
      <c r="I273">
        <f t="shared" si="28"/>
        <v>274</v>
      </c>
      <c r="J273" s="10"/>
      <c r="K273" s="9"/>
      <c r="Q273">
        <v>967.91784984890091</v>
      </c>
    </row>
    <row r="274" spans="1:31" x14ac:dyDescent="0.45">
      <c r="A274" t="str">
        <f t="shared" si="37"/>
        <v>Delegate2010CvWinfredTOS11-mar</v>
      </c>
      <c r="B274" t="s">
        <v>40</v>
      </c>
      <c r="C274">
        <v>2010</v>
      </c>
      <c r="E274" t="s">
        <v>12</v>
      </c>
      <c r="F274" s="8" t="s">
        <v>43</v>
      </c>
      <c r="G274" s="1">
        <v>40248</v>
      </c>
      <c r="H274" s="1">
        <v>40312</v>
      </c>
      <c r="I274">
        <f t="shared" si="28"/>
        <v>64</v>
      </c>
      <c r="J274" s="10"/>
      <c r="K274" s="9"/>
      <c r="Q274">
        <v>202.630568394829</v>
      </c>
    </row>
    <row r="275" spans="1:31" x14ac:dyDescent="0.45">
      <c r="A275" t="str">
        <f t="shared" si="37"/>
        <v>Delegate2010CvWinfredTOS11-mar</v>
      </c>
      <c r="B275" t="s">
        <v>40</v>
      </c>
      <c r="C275">
        <v>2010</v>
      </c>
      <c r="E275" t="s">
        <v>12</v>
      </c>
      <c r="F275" s="8" t="s">
        <v>43</v>
      </c>
      <c r="G275" s="1">
        <v>40248</v>
      </c>
      <c r="H275" s="1">
        <v>40414</v>
      </c>
      <c r="I275">
        <f t="shared" si="28"/>
        <v>166</v>
      </c>
      <c r="J275" s="10"/>
      <c r="K275" s="9"/>
      <c r="Q275">
        <v>418.50701520510199</v>
      </c>
    </row>
    <row r="276" spans="1:31" x14ac:dyDescent="0.45">
      <c r="A276" t="str">
        <f t="shared" si="37"/>
        <v>Delegate2010CvWinfredTOS14-apr</v>
      </c>
      <c r="B276" t="s">
        <v>40</v>
      </c>
      <c r="C276">
        <v>2010</v>
      </c>
      <c r="E276" t="s">
        <v>12</v>
      </c>
      <c r="F276" s="8" t="s">
        <v>44</v>
      </c>
      <c r="G276" s="1">
        <v>40282</v>
      </c>
      <c r="H276" s="1">
        <v>40522</v>
      </c>
      <c r="I276">
        <f t="shared" ref="I276:I282" si="38">H276-G276</f>
        <v>240</v>
      </c>
      <c r="J276" s="10"/>
      <c r="K276" s="9"/>
      <c r="Q276">
        <v>896.72706131591497</v>
      </c>
    </row>
    <row r="277" spans="1:31" x14ac:dyDescent="0.45">
      <c r="A277" t="str">
        <f t="shared" si="37"/>
        <v>Delegate2010CvWinfredTOS14-apr</v>
      </c>
      <c r="B277" t="s">
        <v>40</v>
      </c>
      <c r="C277">
        <v>2010</v>
      </c>
      <c r="E277" t="s">
        <v>12</v>
      </c>
      <c r="F277" s="8" t="s">
        <v>44</v>
      </c>
      <c r="G277" s="1">
        <v>40282</v>
      </c>
      <c r="H277" s="1">
        <v>40414</v>
      </c>
      <c r="I277">
        <f t="shared" si="38"/>
        <v>132</v>
      </c>
      <c r="J277" s="10"/>
      <c r="K277" s="9"/>
      <c r="Q277">
        <v>276.22014537902402</v>
      </c>
    </row>
    <row r="278" spans="1:31" x14ac:dyDescent="0.45">
      <c r="A278" t="str">
        <f>B278&amp;C278&amp;"Cv"&amp;E278</f>
        <v>Wagga2007CvWinfred</v>
      </c>
      <c r="B278" t="s">
        <v>45</v>
      </c>
      <c r="C278">
        <v>2007</v>
      </c>
      <c r="D278" t="s">
        <v>9</v>
      </c>
      <c r="E278" t="s">
        <v>12</v>
      </c>
      <c r="G278" s="1">
        <v>39190</v>
      </c>
      <c r="H278" s="1">
        <v>39237</v>
      </c>
      <c r="I278">
        <f t="shared" si="38"/>
        <v>47</v>
      </c>
      <c r="J278" s="10"/>
      <c r="K278" s="9"/>
      <c r="Q278">
        <v>201.73644533332998</v>
      </c>
    </row>
    <row r="279" spans="1:31" x14ac:dyDescent="0.45">
      <c r="A279" t="str">
        <f t="shared" ref="A279" si="39">B279&amp;C279&amp;"Cv"&amp;E279</f>
        <v>Wagga2007CvWinfred</v>
      </c>
      <c r="B279" t="s">
        <v>45</v>
      </c>
      <c r="C279">
        <v>2007</v>
      </c>
      <c r="D279" t="s">
        <v>9</v>
      </c>
      <c r="E279" t="s">
        <v>12</v>
      </c>
      <c r="G279" s="1">
        <v>39190</v>
      </c>
      <c r="H279" s="1">
        <v>39272</v>
      </c>
      <c r="I279">
        <f t="shared" si="38"/>
        <v>82</v>
      </c>
      <c r="J279" s="10"/>
      <c r="K279" s="9"/>
      <c r="Q279">
        <v>356.63171238215</v>
      </c>
    </row>
    <row r="280" spans="1:31" x14ac:dyDescent="0.45">
      <c r="A280" t="str">
        <f t="shared" ref="A280:A283" si="40">B280&amp;C280&amp;"Cv"&amp;E280</f>
        <v>Wagga2007CvCBI406</v>
      </c>
      <c r="B280" t="s">
        <v>45</v>
      </c>
      <c r="C280">
        <v>2007</v>
      </c>
      <c r="D280" t="s">
        <v>9</v>
      </c>
      <c r="E280" t="s">
        <v>42</v>
      </c>
      <c r="G280" s="1">
        <v>39190</v>
      </c>
      <c r="H280" s="1">
        <v>39237</v>
      </c>
      <c r="I280">
        <f t="shared" si="38"/>
        <v>47</v>
      </c>
      <c r="J280" s="10"/>
      <c r="K280" s="9"/>
      <c r="Q280">
        <v>217.76852</v>
      </c>
    </row>
    <row r="281" spans="1:31" x14ac:dyDescent="0.45">
      <c r="A281" t="str">
        <f t="shared" si="40"/>
        <v>Wagga2007CvCBI406</v>
      </c>
      <c r="B281" t="s">
        <v>45</v>
      </c>
      <c r="C281">
        <v>2007</v>
      </c>
      <c r="D281" t="s">
        <v>9</v>
      </c>
      <c r="E281" t="s">
        <v>42</v>
      </c>
      <c r="G281" s="1">
        <v>39190</v>
      </c>
      <c r="H281" s="1">
        <v>39272</v>
      </c>
      <c r="I281">
        <f t="shared" si="38"/>
        <v>82</v>
      </c>
      <c r="J281" s="10"/>
      <c r="K281" s="9"/>
      <c r="Q281">
        <v>487.09084000000001</v>
      </c>
    </row>
    <row r="282" spans="1:31" x14ac:dyDescent="0.45">
      <c r="A282" t="str">
        <f t="shared" si="40"/>
        <v>Wagga2007CvCBI406</v>
      </c>
      <c r="B282" t="s">
        <v>45</v>
      </c>
      <c r="C282">
        <v>2007</v>
      </c>
      <c r="D282" t="s">
        <v>9</v>
      </c>
      <c r="E282" t="s">
        <v>42</v>
      </c>
      <c r="G282" s="1">
        <v>39190</v>
      </c>
      <c r="H282" s="1">
        <v>39396</v>
      </c>
      <c r="I282">
        <f t="shared" si="38"/>
        <v>206</v>
      </c>
      <c r="J282" s="10"/>
      <c r="K282" s="9"/>
      <c r="Q282">
        <v>890.05769999999995</v>
      </c>
    </row>
    <row r="283" spans="1:31" x14ac:dyDescent="0.45">
      <c r="A283" t="str">
        <f t="shared" si="40"/>
        <v>York2018CvGoliath</v>
      </c>
      <c r="B283" t="s">
        <v>48</v>
      </c>
      <c r="C283">
        <v>2018</v>
      </c>
      <c r="D283" t="s">
        <v>9</v>
      </c>
      <c r="E283" t="s">
        <v>10</v>
      </c>
      <c r="G283" s="1">
        <v>43277</v>
      </c>
      <c r="H283" s="1">
        <v>43341</v>
      </c>
      <c r="I283">
        <v>64</v>
      </c>
      <c r="Q283">
        <v>67.507384049999999</v>
      </c>
      <c r="S283">
        <v>67.507384000000002</v>
      </c>
    </row>
    <row r="284" spans="1:31" x14ac:dyDescent="0.45">
      <c r="A284" t="str">
        <f t="shared" ref="A284:A286" si="41">B284&amp;C284&amp;"Cv"&amp;E284</f>
        <v>York2018CvGoliath</v>
      </c>
      <c r="B284" t="s">
        <v>48</v>
      </c>
      <c r="C284">
        <v>2018</v>
      </c>
      <c r="D284" t="s">
        <v>9</v>
      </c>
      <c r="E284" t="s">
        <v>10</v>
      </c>
      <c r="G284" s="1">
        <v>43277</v>
      </c>
      <c r="H284" s="1">
        <v>43376</v>
      </c>
      <c r="I284">
        <v>99</v>
      </c>
      <c r="Q284">
        <v>251.27543449999999</v>
      </c>
      <c r="S284">
        <v>251.27543399999999</v>
      </c>
      <c r="AA284">
        <v>78.202500000000001</v>
      </c>
      <c r="AC284">
        <v>12.140625</v>
      </c>
      <c r="AE284">
        <v>11.743830000000001</v>
      </c>
    </row>
    <row r="285" spans="1:31" x14ac:dyDescent="0.45">
      <c r="A285" t="str">
        <f t="shared" si="41"/>
        <v>York2018CvGoliath</v>
      </c>
      <c r="B285" t="s">
        <v>48</v>
      </c>
      <c r="C285">
        <v>2018</v>
      </c>
      <c r="D285" t="s">
        <v>9</v>
      </c>
      <c r="E285" t="s">
        <v>10</v>
      </c>
      <c r="G285" s="1">
        <v>43277</v>
      </c>
      <c r="H285" s="1">
        <v>43411</v>
      </c>
      <c r="I285">
        <v>134</v>
      </c>
      <c r="Q285">
        <v>336.6839018</v>
      </c>
      <c r="S285">
        <v>336.68390099999999</v>
      </c>
      <c r="AA285">
        <v>75.422499999999999</v>
      </c>
      <c r="AC285">
        <v>7.7265625</v>
      </c>
      <c r="AE285">
        <v>11.26567</v>
      </c>
    </row>
    <row r="286" spans="1:31" x14ac:dyDescent="0.45">
      <c r="A286" t="str">
        <f t="shared" si="41"/>
        <v>York2018CvHTR24</v>
      </c>
      <c r="B286" t="s">
        <v>48</v>
      </c>
      <c r="C286">
        <v>2018</v>
      </c>
      <c r="D286" t="s">
        <v>9</v>
      </c>
      <c r="E286" t="s">
        <v>11</v>
      </c>
      <c r="G286" s="1">
        <v>43277</v>
      </c>
      <c r="H286" s="1">
        <v>43341</v>
      </c>
      <c r="I286">
        <v>64</v>
      </c>
      <c r="Q286">
        <v>78.506400150000005</v>
      </c>
      <c r="S286">
        <v>78.506400150000005</v>
      </c>
    </row>
    <row r="287" spans="1:31" x14ac:dyDescent="0.45">
      <c r="A287" t="str">
        <f t="shared" ref="A287:A294" si="42">B287&amp;C287&amp;"Cv"&amp;E287</f>
        <v>York2018CvHTR24</v>
      </c>
      <c r="B287" t="s">
        <v>48</v>
      </c>
      <c r="C287">
        <v>2018</v>
      </c>
      <c r="D287" t="s">
        <v>9</v>
      </c>
      <c r="E287" t="s">
        <v>11</v>
      </c>
      <c r="G287" s="1">
        <v>43277</v>
      </c>
      <c r="H287" s="1">
        <v>43376</v>
      </c>
      <c r="I287">
        <v>99</v>
      </c>
      <c r="Q287">
        <v>233.44817019999999</v>
      </c>
      <c r="S287">
        <v>233.44817019999999</v>
      </c>
      <c r="AA287">
        <v>78.405000000000001</v>
      </c>
      <c r="AC287">
        <v>14.757809999999999</v>
      </c>
      <c r="AE287">
        <v>11.77866</v>
      </c>
    </row>
    <row r="288" spans="1:31" x14ac:dyDescent="0.45">
      <c r="A288" t="str">
        <f t="shared" si="42"/>
        <v>York2018CvHTR24</v>
      </c>
      <c r="B288" t="s">
        <v>48</v>
      </c>
      <c r="C288">
        <v>2018</v>
      </c>
      <c r="D288" t="s">
        <v>9</v>
      </c>
      <c r="E288" t="s">
        <v>11</v>
      </c>
      <c r="G288" s="1">
        <v>43277</v>
      </c>
      <c r="H288" s="1">
        <v>43411</v>
      </c>
      <c r="I288">
        <v>134</v>
      </c>
      <c r="Q288">
        <v>382.78380490000001</v>
      </c>
      <c r="S288">
        <v>382.78380490000001</v>
      </c>
      <c r="AA288">
        <v>75.894999999999996</v>
      </c>
      <c r="AC288">
        <v>9.6186710000000009</v>
      </c>
      <c r="AE288">
        <v>11.34699</v>
      </c>
    </row>
    <row r="289" spans="1:31" x14ac:dyDescent="0.45">
      <c r="A289" t="str">
        <f t="shared" si="42"/>
        <v>York2018CvWinfred</v>
      </c>
      <c r="B289" t="s">
        <v>48</v>
      </c>
      <c r="C289">
        <v>2018</v>
      </c>
      <c r="D289" t="s">
        <v>9</v>
      </c>
      <c r="E289" t="s">
        <v>12</v>
      </c>
      <c r="G289" s="1">
        <v>43277</v>
      </c>
      <c r="H289" s="1">
        <v>43341</v>
      </c>
      <c r="I289">
        <v>64</v>
      </c>
      <c r="Q289">
        <v>72.059549000000004</v>
      </c>
      <c r="S289">
        <v>72.059549000000004</v>
      </c>
    </row>
    <row r="290" spans="1:31" x14ac:dyDescent="0.45">
      <c r="A290" t="str">
        <f t="shared" si="42"/>
        <v>York2018CvWinfred</v>
      </c>
      <c r="B290" t="s">
        <v>48</v>
      </c>
      <c r="C290">
        <v>2018</v>
      </c>
      <c r="D290" t="s">
        <v>9</v>
      </c>
      <c r="E290" t="s">
        <v>12</v>
      </c>
      <c r="G290" s="1">
        <v>43277</v>
      </c>
      <c r="H290" s="1">
        <v>43376</v>
      </c>
      <c r="I290">
        <v>99</v>
      </c>
      <c r="Q290">
        <v>205.31085999999999</v>
      </c>
      <c r="S290">
        <v>205.31085999999999</v>
      </c>
      <c r="AA290">
        <v>76.16</v>
      </c>
      <c r="AC290">
        <v>13.935930000000001</v>
      </c>
      <c r="AE290">
        <v>11.392519999999999</v>
      </c>
    </row>
    <row r="291" spans="1:31" x14ac:dyDescent="0.45">
      <c r="A291" t="str">
        <f t="shared" si="42"/>
        <v>York2018CvWinfred</v>
      </c>
      <c r="B291" t="s">
        <v>48</v>
      </c>
      <c r="C291">
        <v>2018</v>
      </c>
      <c r="D291" t="s">
        <v>9</v>
      </c>
      <c r="E291" t="s">
        <v>12</v>
      </c>
      <c r="G291" s="1">
        <v>43277</v>
      </c>
      <c r="H291" s="1">
        <v>43411</v>
      </c>
      <c r="I291">
        <v>134</v>
      </c>
      <c r="Q291">
        <v>289.57514000000003</v>
      </c>
      <c r="S291">
        <v>289.57514000000003</v>
      </c>
      <c r="AA291">
        <v>75.260000000000005</v>
      </c>
      <c r="AC291">
        <v>7.7234369999999997</v>
      </c>
      <c r="AE291">
        <v>11.237719999999999</v>
      </c>
    </row>
    <row r="292" spans="1:31" x14ac:dyDescent="0.45">
      <c r="A292" t="str">
        <f t="shared" si="42"/>
        <v>York2018CvPallaton</v>
      </c>
      <c r="B292" t="s">
        <v>48</v>
      </c>
      <c r="C292">
        <v>2018</v>
      </c>
      <c r="D292" t="s">
        <v>9</v>
      </c>
      <c r="E292" t="s">
        <v>13</v>
      </c>
      <c r="G292" s="1">
        <v>43277</v>
      </c>
      <c r="H292" s="1">
        <v>43341</v>
      </c>
      <c r="I292">
        <v>64</v>
      </c>
      <c r="Q292">
        <v>60.629922999999998</v>
      </c>
      <c r="S292">
        <v>60.629923199999993</v>
      </c>
    </row>
    <row r="293" spans="1:31" x14ac:dyDescent="0.45">
      <c r="A293" t="str">
        <f t="shared" si="42"/>
        <v>York2018CvPallaton</v>
      </c>
      <c r="B293" t="s">
        <v>48</v>
      </c>
      <c r="C293">
        <v>2018</v>
      </c>
      <c r="D293" t="s">
        <v>9</v>
      </c>
      <c r="E293" t="s">
        <v>13</v>
      </c>
      <c r="G293" s="1">
        <v>43277</v>
      </c>
      <c r="H293" s="1">
        <v>43376</v>
      </c>
      <c r="I293">
        <v>99</v>
      </c>
      <c r="Q293">
        <v>231.40583999999998</v>
      </c>
      <c r="S293">
        <v>231.40584699999999</v>
      </c>
      <c r="AA293">
        <v>77.725499999999997</v>
      </c>
      <c r="AC293">
        <v>14.677187</v>
      </c>
      <c r="AE293">
        <v>11.66178</v>
      </c>
    </row>
    <row r="294" spans="1:31" x14ac:dyDescent="0.45">
      <c r="A294" t="str">
        <f t="shared" si="42"/>
        <v>York2018CvPallaton</v>
      </c>
      <c r="B294" t="s">
        <v>48</v>
      </c>
      <c r="C294">
        <v>2018</v>
      </c>
      <c r="D294" t="s">
        <v>9</v>
      </c>
      <c r="E294" t="s">
        <v>13</v>
      </c>
      <c r="G294" s="1">
        <v>43277</v>
      </c>
      <c r="H294" s="1">
        <v>43411</v>
      </c>
      <c r="I294">
        <v>134</v>
      </c>
      <c r="Q294">
        <v>454.44965000000002</v>
      </c>
      <c r="S294">
        <v>454.44965300000001</v>
      </c>
      <c r="AA294">
        <v>78.802499999999995</v>
      </c>
      <c r="AC294">
        <v>9.7109375</v>
      </c>
      <c r="AE294">
        <v>11.84703</v>
      </c>
    </row>
    <row r="295" spans="1:31" x14ac:dyDescent="0.45">
      <c r="G295" s="1"/>
      <c r="H295" s="1"/>
    </row>
    <row r="296" spans="1:31" x14ac:dyDescent="0.45">
      <c r="G296" s="1"/>
      <c r="H296" s="1"/>
    </row>
    <row r="297" spans="1:31" x14ac:dyDescent="0.45">
      <c r="G297" s="1"/>
      <c r="H297" s="1"/>
    </row>
    <row r="298" spans="1:31" x14ac:dyDescent="0.45">
      <c r="G298" s="1"/>
      <c r="H298" s="1"/>
    </row>
    <row r="299" spans="1:31" x14ac:dyDescent="0.45">
      <c r="G299" s="1"/>
      <c r="H299" s="1"/>
    </row>
    <row r="300" spans="1:31" x14ac:dyDescent="0.45">
      <c r="G300" s="1"/>
      <c r="H300" s="1"/>
    </row>
    <row r="301" spans="1:31" x14ac:dyDescent="0.45">
      <c r="G301" s="1"/>
      <c r="H301" s="1"/>
    </row>
    <row r="302" spans="1:31" x14ac:dyDescent="0.45">
      <c r="G302" s="1"/>
      <c r="H302" s="1"/>
    </row>
    <row r="303" spans="1:31" x14ac:dyDescent="0.45">
      <c r="G303" s="1"/>
      <c r="H303" s="1"/>
    </row>
    <row r="304" spans="1:31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  <row r="2240" spans="7:8" x14ac:dyDescent="0.45">
      <c r="G2240" s="1"/>
      <c r="H2240" s="1"/>
    </row>
    <row r="2241" spans="7:8" x14ac:dyDescent="0.45">
      <c r="G2241" s="1"/>
      <c r="H2241" s="1"/>
    </row>
    <row r="2242" spans="7:8" x14ac:dyDescent="0.45">
      <c r="G2242" s="1"/>
      <c r="H2242" s="1"/>
    </row>
    <row r="2243" spans="7:8" x14ac:dyDescent="0.45">
      <c r="G2243" s="1"/>
      <c r="H2243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2022-11-28T02:14:38Z</dcterms:modified>
</cp:coreProperties>
</file>